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onzalez\Documents\PPTO\2015\trimestres\Junio\"/>
    </mc:Choice>
  </mc:AlternateContent>
  <bookViews>
    <workbookView xWindow="0" yWindow="0" windowWidth="14400" windowHeight="12030"/>
  </bookViews>
  <sheets>
    <sheet name="gastos ctas" sheetId="1" r:id="rId1"/>
    <sheet name="gastos ent" sheetId="2" r:id="rId2"/>
    <sheet name="ing ctas" sheetId="3" r:id="rId3"/>
    <sheet name="ing ent" sheetId="4" r:id="rId4"/>
    <sheet name="Hoja5" sheetId="5" r:id="rId5"/>
    <sheet name="Hoja1" sheetId="6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29" i="1" l="1"/>
  <c r="J1329" i="1"/>
  <c r="E1329" i="1"/>
  <c r="D1329" i="1"/>
  <c r="N1328" i="1"/>
  <c r="J1328" i="1"/>
  <c r="E1328" i="1"/>
  <c r="D1328" i="1"/>
  <c r="N363" i="1"/>
  <c r="J363" i="1"/>
  <c r="E363" i="1"/>
  <c r="D363" i="1"/>
  <c r="N362" i="1"/>
  <c r="J362" i="1"/>
  <c r="E362" i="1"/>
  <c r="D362" i="1"/>
  <c r="F1328" i="1" l="1"/>
  <c r="P1328" i="1" s="1"/>
  <c r="F362" i="1"/>
  <c r="I362" i="1" s="1"/>
  <c r="L1328" i="1"/>
  <c r="L362" i="1"/>
  <c r="F363" i="1"/>
  <c r="P363" i="1" s="1"/>
  <c r="F1329" i="1"/>
  <c r="P1329" i="1" s="1"/>
  <c r="L1329" i="1"/>
  <c r="L363" i="1"/>
  <c r="F37" i="2"/>
  <c r="C53" i="2"/>
  <c r="B53" i="2"/>
  <c r="M1328" i="1" l="1"/>
  <c r="O362" i="1"/>
  <c r="K362" i="1"/>
  <c r="G362" i="1"/>
  <c r="P362" i="1"/>
  <c r="O1328" i="1"/>
  <c r="G1328" i="1"/>
  <c r="M362" i="1"/>
  <c r="I1328" i="1"/>
  <c r="K1328" i="1"/>
  <c r="G363" i="1"/>
  <c r="K1329" i="1"/>
  <c r="M1329" i="1"/>
  <c r="K363" i="1"/>
  <c r="O363" i="1"/>
  <c r="M363" i="1"/>
  <c r="I363" i="1"/>
  <c r="O1329" i="1"/>
  <c r="I1329" i="1"/>
  <c r="G1329" i="1"/>
  <c r="D53" i="2"/>
  <c r="E53" i="2" s="1"/>
  <c r="F53" i="2" l="1"/>
  <c r="J53" i="2" l="1"/>
  <c r="H53" i="2" s="1"/>
  <c r="I53" i="2" s="1"/>
  <c r="G53" i="2"/>
  <c r="AN52" i="2" l="1"/>
  <c r="AJ52" i="2"/>
  <c r="AG52" i="2"/>
  <c r="AF52" i="2"/>
  <c r="AN51" i="2"/>
  <c r="AJ51" i="2"/>
  <c r="AG51" i="2"/>
  <c r="AF51" i="2"/>
  <c r="AN49" i="2"/>
  <c r="AJ49" i="2"/>
  <c r="AG49" i="2"/>
  <c r="AF49" i="2"/>
  <c r="AN48" i="2"/>
  <c r="AJ48" i="2"/>
  <c r="AG48" i="2"/>
  <c r="AF48" i="2"/>
  <c r="AN47" i="2"/>
  <c r="AJ47" i="2"/>
  <c r="AG47" i="2"/>
  <c r="AF47" i="2"/>
  <c r="AN46" i="2"/>
  <c r="AJ46" i="2"/>
  <c r="AG46" i="2"/>
  <c r="AF46" i="2"/>
  <c r="AN45" i="2"/>
  <c r="AJ45" i="2"/>
  <c r="AG45" i="2"/>
  <c r="AF45" i="2"/>
  <c r="AN44" i="2"/>
  <c r="AJ44" i="2"/>
  <c r="AG44" i="2"/>
  <c r="AF44" i="2"/>
  <c r="AN43" i="2"/>
  <c r="AJ43" i="2"/>
  <c r="AG43" i="2"/>
  <c r="AF43" i="2"/>
  <c r="AN42" i="2"/>
  <c r="AJ42" i="2"/>
  <c r="AG42" i="2"/>
  <c r="AF42" i="2"/>
  <c r="AN41" i="2"/>
  <c r="AJ41" i="2"/>
  <c r="AG41" i="2"/>
  <c r="AF41" i="2"/>
  <c r="AN40" i="2"/>
  <c r="AJ40" i="2"/>
  <c r="AG40" i="2"/>
  <c r="AF40" i="2"/>
  <c r="AN39" i="2"/>
  <c r="AJ39" i="2"/>
  <c r="AG39" i="2"/>
  <c r="AF39" i="2"/>
  <c r="AN38" i="2"/>
  <c r="AJ38" i="2"/>
  <c r="AG38" i="2"/>
  <c r="AF38" i="2"/>
  <c r="AN37" i="2"/>
  <c r="AJ37" i="2"/>
  <c r="AG37" i="2"/>
  <c r="AF37" i="2"/>
  <c r="AN36" i="2"/>
  <c r="AJ36" i="2"/>
  <c r="AG36" i="2"/>
  <c r="AF36" i="2"/>
  <c r="AN35" i="2"/>
  <c r="AJ35" i="2"/>
  <c r="AG35" i="2"/>
  <c r="AF35" i="2"/>
  <c r="AN34" i="2"/>
  <c r="AJ34" i="2"/>
  <c r="AG34" i="2"/>
  <c r="AF34" i="2"/>
  <c r="AN33" i="2"/>
  <c r="AJ33" i="2"/>
  <c r="AG33" i="2"/>
  <c r="AF33" i="2"/>
  <c r="AN32" i="2"/>
  <c r="AJ32" i="2"/>
  <c r="AG32" i="2"/>
  <c r="AF32" i="2"/>
  <c r="AN31" i="2"/>
  <c r="AJ31" i="2"/>
  <c r="AG31" i="2"/>
  <c r="AF31" i="2"/>
  <c r="AN30" i="2"/>
  <c r="AJ30" i="2"/>
  <c r="AG30" i="2"/>
  <c r="AF30" i="2"/>
  <c r="AN28" i="2"/>
  <c r="AJ28" i="2"/>
  <c r="AG28" i="2"/>
  <c r="AF28" i="2"/>
  <c r="AN27" i="2"/>
  <c r="AJ27" i="2"/>
  <c r="AG27" i="2"/>
  <c r="AF27" i="2"/>
  <c r="AN26" i="2"/>
  <c r="AJ26" i="2"/>
  <c r="AG26" i="2"/>
  <c r="AF26" i="2"/>
  <c r="AN25" i="2"/>
  <c r="AJ25" i="2"/>
  <c r="AG25" i="2"/>
  <c r="AF25" i="2"/>
  <c r="AN24" i="2"/>
  <c r="AJ24" i="2"/>
  <c r="AG24" i="2"/>
  <c r="AF24" i="2"/>
  <c r="AN23" i="2"/>
  <c r="AJ23" i="2"/>
  <c r="AG23" i="2"/>
  <c r="AF23" i="2"/>
  <c r="AN22" i="2"/>
  <c r="AJ22" i="2"/>
  <c r="AG22" i="2"/>
  <c r="AF22" i="2"/>
  <c r="AN21" i="2"/>
  <c r="AJ21" i="2"/>
  <c r="AG21" i="2"/>
  <c r="AF21" i="2"/>
  <c r="AN20" i="2"/>
  <c r="AJ20" i="2"/>
  <c r="AG20" i="2"/>
  <c r="AF20" i="2"/>
  <c r="AN19" i="2"/>
  <c r="AJ19" i="2"/>
  <c r="AG19" i="2"/>
  <c r="AF19" i="2"/>
  <c r="AN18" i="2"/>
  <c r="AJ18" i="2"/>
  <c r="AG18" i="2"/>
  <c r="AF18" i="2"/>
  <c r="AN17" i="2"/>
  <c r="AJ17" i="2"/>
  <c r="AG17" i="2"/>
  <c r="AF17" i="2"/>
  <c r="AN16" i="2"/>
  <c r="AJ16" i="2"/>
  <c r="AG16" i="2"/>
  <c r="AF16" i="2"/>
  <c r="AN14" i="2"/>
  <c r="AJ14" i="2"/>
  <c r="AG14" i="2"/>
  <c r="AF14" i="2"/>
  <c r="AN13" i="2"/>
  <c r="AJ13" i="2"/>
  <c r="AG13" i="2"/>
  <c r="AF13" i="2"/>
  <c r="AN12" i="2"/>
  <c r="AJ12" i="2"/>
  <c r="AG12" i="2"/>
  <c r="AF12" i="2"/>
  <c r="AN11" i="2"/>
  <c r="AJ11" i="2"/>
  <c r="AG11" i="2"/>
  <c r="AF11" i="2"/>
  <c r="AN10" i="2"/>
  <c r="AJ10" i="2"/>
  <c r="AG10" i="2"/>
  <c r="AF10" i="2"/>
  <c r="AN8" i="2"/>
  <c r="AJ8" i="2"/>
  <c r="AG8" i="2"/>
  <c r="AF8" i="2"/>
  <c r="AN7" i="2"/>
  <c r="AJ7" i="2"/>
  <c r="AG7" i="2"/>
  <c r="AF7" i="2"/>
  <c r="AN6" i="2"/>
  <c r="AJ6" i="2"/>
  <c r="AG6" i="2"/>
  <c r="AF6" i="2"/>
  <c r="AN5" i="2"/>
  <c r="AJ5" i="2"/>
  <c r="AG5" i="2"/>
  <c r="AF5" i="2"/>
  <c r="AN4" i="2"/>
  <c r="AJ4" i="2"/>
  <c r="AG4" i="2"/>
  <c r="AF4" i="2"/>
  <c r="AD34" i="2"/>
  <c r="Z34" i="2"/>
  <c r="W34" i="2"/>
  <c r="V34" i="2"/>
  <c r="AD12" i="2"/>
  <c r="Z12" i="2"/>
  <c r="W12" i="2"/>
  <c r="V12" i="2"/>
  <c r="J52" i="2"/>
  <c r="J51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1" i="2"/>
  <c r="F30" i="2"/>
  <c r="C52" i="2"/>
  <c r="C51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4" i="2"/>
  <c r="J13" i="2"/>
  <c r="J12" i="2"/>
  <c r="J11" i="2"/>
  <c r="J10" i="2"/>
  <c r="J8" i="2"/>
  <c r="J7" i="2"/>
  <c r="J6" i="2"/>
  <c r="J5" i="2"/>
  <c r="J4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F11" i="2"/>
  <c r="F10" i="2"/>
  <c r="F8" i="2"/>
  <c r="F7" i="2"/>
  <c r="F6" i="2"/>
  <c r="F5" i="2"/>
  <c r="F4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4" i="2"/>
  <c r="C13" i="2"/>
  <c r="C12" i="2"/>
  <c r="C11" i="2"/>
  <c r="C10" i="2"/>
  <c r="C8" i="2"/>
  <c r="C7" i="2"/>
  <c r="C6" i="2"/>
  <c r="C5" i="2"/>
  <c r="C4" i="2"/>
  <c r="B52" i="2"/>
  <c r="B51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4" i="2"/>
  <c r="B13" i="2"/>
  <c r="B12" i="2"/>
  <c r="B11" i="2"/>
  <c r="B10" i="2"/>
  <c r="B8" i="2"/>
  <c r="B6" i="2"/>
  <c r="B7" i="2"/>
  <c r="B5" i="2"/>
  <c r="B4" i="2"/>
  <c r="E1375" i="1"/>
  <c r="E850" i="1"/>
  <c r="E802" i="1"/>
  <c r="E361" i="1"/>
  <c r="E360" i="1"/>
  <c r="E359" i="1"/>
  <c r="E358" i="1"/>
  <c r="E357" i="1"/>
  <c r="E356" i="1"/>
  <c r="E354" i="1"/>
  <c r="E353" i="1"/>
  <c r="E352" i="1"/>
  <c r="E351" i="1"/>
  <c r="E349" i="1"/>
  <c r="E348" i="1"/>
  <c r="E347" i="1"/>
  <c r="E346" i="1"/>
  <c r="E345" i="1"/>
  <c r="E343" i="1"/>
  <c r="E342" i="1"/>
  <c r="E341" i="1"/>
  <c r="E340" i="1"/>
  <c r="E339" i="1"/>
  <c r="E337" i="1"/>
  <c r="E336" i="1"/>
  <c r="E335" i="1"/>
  <c r="E334" i="1"/>
  <c r="E333" i="1"/>
  <c r="E331" i="1"/>
  <c r="E330" i="1"/>
  <c r="E329" i="1"/>
  <c r="E328" i="1"/>
  <c r="E327" i="1"/>
  <c r="E325" i="1"/>
  <c r="E324" i="1"/>
  <c r="E323" i="1"/>
  <c r="E322" i="1"/>
  <c r="E321" i="1"/>
  <c r="E319" i="1"/>
  <c r="E318" i="1"/>
  <c r="E317" i="1"/>
  <c r="E316" i="1"/>
  <c r="E315" i="1"/>
  <c r="E313" i="1"/>
  <c r="E312" i="1"/>
  <c r="E278" i="1"/>
  <c r="E277" i="1"/>
  <c r="E276" i="1"/>
  <c r="E275" i="1"/>
  <c r="E274" i="1"/>
  <c r="E272" i="1"/>
  <c r="E271" i="1"/>
  <c r="E270" i="1"/>
  <c r="E268" i="1"/>
  <c r="E239" i="1"/>
  <c r="D1375" i="1"/>
  <c r="D850" i="1"/>
  <c r="D802" i="1"/>
  <c r="D361" i="1"/>
  <c r="D360" i="1"/>
  <c r="D359" i="1"/>
  <c r="D358" i="1"/>
  <c r="D357" i="1"/>
  <c r="D356" i="1"/>
  <c r="D354" i="1"/>
  <c r="D353" i="1"/>
  <c r="D352" i="1"/>
  <c r="D351" i="1"/>
  <c r="D349" i="1"/>
  <c r="D348" i="1"/>
  <c r="D347" i="1"/>
  <c r="D346" i="1"/>
  <c r="D345" i="1"/>
  <c r="D343" i="1"/>
  <c r="D342" i="1"/>
  <c r="D341" i="1"/>
  <c r="D340" i="1"/>
  <c r="D339" i="1"/>
  <c r="D337" i="1"/>
  <c r="D336" i="1"/>
  <c r="D335" i="1"/>
  <c r="D334" i="1"/>
  <c r="D333" i="1"/>
  <c r="D331" i="1"/>
  <c r="D330" i="1"/>
  <c r="D329" i="1"/>
  <c r="D328" i="1"/>
  <c r="D327" i="1"/>
  <c r="D325" i="1"/>
  <c r="D324" i="1"/>
  <c r="D323" i="1"/>
  <c r="D322" i="1"/>
  <c r="D321" i="1"/>
  <c r="D319" i="1"/>
  <c r="D318" i="1"/>
  <c r="D317" i="1"/>
  <c r="D316" i="1"/>
  <c r="D315" i="1"/>
  <c r="D313" i="1"/>
  <c r="D312" i="1"/>
  <c r="D278" i="1"/>
  <c r="D277" i="1"/>
  <c r="D276" i="1"/>
  <c r="D275" i="1"/>
  <c r="D274" i="1"/>
  <c r="D272" i="1"/>
  <c r="D271" i="1"/>
  <c r="D270" i="1"/>
  <c r="D268" i="1"/>
  <c r="D239" i="1"/>
  <c r="E267" i="1" l="1"/>
  <c r="AL35" i="2"/>
  <c r="AL41" i="2"/>
  <c r="AL47" i="2"/>
  <c r="AL49" i="2"/>
  <c r="AL37" i="2"/>
  <c r="AL39" i="2"/>
  <c r="AL45" i="2"/>
  <c r="AL52" i="2"/>
  <c r="AL43" i="2"/>
  <c r="AL33" i="2"/>
  <c r="AH31" i="2"/>
  <c r="AI31" i="2" s="1"/>
  <c r="AH35" i="2"/>
  <c r="AI35" i="2" s="1"/>
  <c r="AH39" i="2"/>
  <c r="AI39" i="2" s="1"/>
  <c r="AH52" i="2"/>
  <c r="AI52" i="2" s="1"/>
  <c r="AL44" i="2"/>
  <c r="AL32" i="2"/>
  <c r="AL42" i="2"/>
  <c r="AH33" i="2"/>
  <c r="AI33" i="2" s="1"/>
  <c r="AH37" i="2"/>
  <c r="AI37" i="2" s="1"/>
  <c r="AH41" i="2"/>
  <c r="AI41" i="2" s="1"/>
  <c r="AH43" i="2"/>
  <c r="AI43" i="2" s="1"/>
  <c r="AH45" i="2"/>
  <c r="AI45" i="2" s="1"/>
  <c r="AL36" i="2"/>
  <c r="AL38" i="2"/>
  <c r="AL40" i="2"/>
  <c r="AL34" i="2"/>
  <c r="AL48" i="2"/>
  <c r="E311" i="1"/>
  <c r="AF15" i="2"/>
  <c r="AG15" i="2"/>
  <c r="F15" i="2"/>
  <c r="AH32" i="2"/>
  <c r="AI32" i="2" s="1"/>
  <c r="AL51" i="2"/>
  <c r="AH47" i="2"/>
  <c r="AI47" i="2" s="1"/>
  <c r="AH30" i="2"/>
  <c r="AI30" i="2" s="1"/>
  <c r="AH34" i="2"/>
  <c r="AK34" i="2" s="1"/>
  <c r="AH36" i="2"/>
  <c r="AI36" i="2" s="1"/>
  <c r="AH38" i="2"/>
  <c r="AI38" i="2" s="1"/>
  <c r="AH40" i="2"/>
  <c r="AI40" i="2" s="1"/>
  <c r="AH42" i="2"/>
  <c r="AI42" i="2" s="1"/>
  <c r="AH44" i="2"/>
  <c r="AI44" i="2" s="1"/>
  <c r="AH46" i="2"/>
  <c r="AI46" i="2" s="1"/>
  <c r="AH48" i="2"/>
  <c r="AI48" i="2" s="1"/>
  <c r="AH51" i="2"/>
  <c r="AK51" i="2" s="1"/>
  <c r="AJ15" i="2"/>
  <c r="J15" i="2"/>
  <c r="AN9" i="2"/>
  <c r="AJ9" i="2"/>
  <c r="AN15" i="2"/>
  <c r="AF9" i="2"/>
  <c r="F9" i="2"/>
  <c r="C9" i="2"/>
  <c r="C15" i="2"/>
  <c r="E320" i="1"/>
  <c r="E332" i="1"/>
  <c r="E273" i="1"/>
  <c r="E269" i="1"/>
  <c r="E355" i="1"/>
  <c r="AL31" i="2"/>
  <c r="AM31" i="2" s="1"/>
  <c r="E314" i="1"/>
  <c r="E326" i="1"/>
  <c r="E344" i="1"/>
  <c r="AH49" i="2"/>
  <c r="AI49" i="2" s="1"/>
  <c r="AF50" i="2"/>
  <c r="E338" i="1"/>
  <c r="E350" i="1"/>
  <c r="AL46" i="2"/>
  <c r="J9" i="2"/>
  <c r="C50" i="2"/>
  <c r="F50" i="2"/>
  <c r="J50" i="2"/>
  <c r="AG9" i="2"/>
  <c r="AN50" i="2"/>
  <c r="AG50" i="2"/>
  <c r="AJ50" i="2"/>
  <c r="AL30" i="2"/>
  <c r="X34" i="2"/>
  <c r="Y34" i="2" s="1"/>
  <c r="AB34" i="2"/>
  <c r="X12" i="2"/>
  <c r="Y12" i="2" s="1"/>
  <c r="AB12" i="2"/>
  <c r="AM37" i="2" l="1"/>
  <c r="AK37" i="2"/>
  <c r="AK31" i="2"/>
  <c r="AK35" i="2"/>
  <c r="AM35" i="2"/>
  <c r="AK39" i="2"/>
  <c r="AM39" i="2"/>
  <c r="AM52" i="2"/>
  <c r="AK52" i="2"/>
  <c r="AK33" i="2"/>
  <c r="AM33" i="2"/>
  <c r="AK45" i="2"/>
  <c r="AK43" i="2"/>
  <c r="AM43" i="2"/>
  <c r="AM45" i="2"/>
  <c r="AK41" i="2"/>
  <c r="AM41" i="2"/>
  <c r="AK36" i="2"/>
  <c r="C29" i="2"/>
  <c r="AM36" i="2"/>
  <c r="AK38" i="2"/>
  <c r="AM38" i="2"/>
  <c r="J29" i="2"/>
  <c r="F29" i="2"/>
  <c r="AK47" i="2"/>
  <c r="AM42" i="2"/>
  <c r="AK32" i="2"/>
  <c r="AK42" i="2"/>
  <c r="AM32" i="2"/>
  <c r="AK44" i="2"/>
  <c r="AM44" i="2"/>
  <c r="AM47" i="2"/>
  <c r="AM30" i="2"/>
  <c r="AI34" i="2"/>
  <c r="AM34" i="2"/>
  <c r="AI51" i="2"/>
  <c r="AK30" i="2"/>
  <c r="AM51" i="2"/>
  <c r="AK49" i="2"/>
  <c r="AK48" i="2"/>
  <c r="AM48" i="2"/>
  <c r="AK40" i="2"/>
  <c r="AM49" i="2"/>
  <c r="AM40" i="2"/>
  <c r="AH50" i="2"/>
  <c r="AI50" i="2" s="1"/>
  <c r="AM46" i="2"/>
  <c r="AK46" i="2"/>
  <c r="AA12" i="2"/>
  <c r="AC34" i="2"/>
  <c r="AE34" i="2"/>
  <c r="AA34" i="2"/>
  <c r="AC12" i="2"/>
  <c r="AE12" i="2"/>
  <c r="AL50" i="2"/>
  <c r="AK50" i="2" l="1"/>
  <c r="AM50" i="2"/>
  <c r="D355" i="1"/>
  <c r="D350" i="1"/>
  <c r="D344" i="1"/>
  <c r="D338" i="1"/>
  <c r="D332" i="1"/>
  <c r="D326" i="1"/>
  <c r="D320" i="1"/>
  <c r="D314" i="1"/>
  <c r="D311" i="1"/>
  <c r="D273" i="1"/>
  <c r="D269" i="1"/>
  <c r="D267" i="1"/>
  <c r="BB53" i="2" l="1"/>
  <c r="BC53" i="2" s="1"/>
  <c r="AL53" i="2"/>
  <c r="AH53" i="2"/>
  <c r="AO53" i="2" s="1"/>
  <c r="AB53" i="2"/>
  <c r="X53" i="2"/>
  <c r="AA53" i="2" s="1"/>
  <c r="R53" i="2"/>
  <c r="N53" i="2"/>
  <c r="U53" i="2" s="1"/>
  <c r="AX53" i="2"/>
  <c r="AT53" i="2"/>
  <c r="AQ53" i="2"/>
  <c r="BE53" i="2" s="1"/>
  <c r="BB52" i="2"/>
  <c r="BC52" i="2" s="1"/>
  <c r="AB52" i="2"/>
  <c r="X52" i="2"/>
  <c r="AA52" i="2" s="1"/>
  <c r="R52" i="2"/>
  <c r="N52" i="2"/>
  <c r="BB51" i="2"/>
  <c r="BC51" i="2" s="1"/>
  <c r="AB51" i="2"/>
  <c r="X51" i="2"/>
  <c r="AE51" i="2" s="1"/>
  <c r="R51" i="2"/>
  <c r="N51" i="2"/>
  <c r="AT51" i="2"/>
  <c r="AQ51" i="2"/>
  <c r="BE51" i="2" s="1"/>
  <c r="AP51" i="2"/>
  <c r="BD51" i="2" s="1"/>
  <c r="BA50" i="2"/>
  <c r="AZ50" i="2"/>
  <c r="T50" i="2"/>
  <c r="P50" i="2"/>
  <c r="M50" i="2"/>
  <c r="L50" i="2"/>
  <c r="BB49" i="2"/>
  <c r="BC49" i="2" s="1"/>
  <c r="AB49" i="2"/>
  <c r="X49" i="2"/>
  <c r="AE49" i="2" s="1"/>
  <c r="R49" i="2"/>
  <c r="N49" i="2"/>
  <c r="O49" i="2" s="1"/>
  <c r="BB48" i="2"/>
  <c r="BC48" i="2" s="1"/>
  <c r="AB48" i="2"/>
  <c r="X48" i="2"/>
  <c r="R48" i="2"/>
  <c r="N48" i="2"/>
  <c r="AX48" i="2"/>
  <c r="AQ48" i="2"/>
  <c r="BE48" i="2" s="1"/>
  <c r="AP48" i="2"/>
  <c r="BD48" i="2" s="1"/>
  <c r="BB47" i="2"/>
  <c r="BC47" i="2" s="1"/>
  <c r="AX47" i="2"/>
  <c r="AB47" i="2"/>
  <c r="X47" i="2"/>
  <c r="R47" i="2"/>
  <c r="N47" i="2"/>
  <c r="O47" i="2" s="1"/>
  <c r="AQ47" i="2"/>
  <c r="BE47" i="2" s="1"/>
  <c r="BB46" i="2"/>
  <c r="BC46" i="2" s="1"/>
  <c r="AB46" i="2"/>
  <c r="X46" i="2"/>
  <c r="R46" i="2"/>
  <c r="N46" i="2"/>
  <c r="Q46" i="2" s="1"/>
  <c r="BB45" i="2"/>
  <c r="BC45" i="2" s="1"/>
  <c r="AB45" i="2"/>
  <c r="X45" i="2"/>
  <c r="AE45" i="2" s="1"/>
  <c r="R45" i="2"/>
  <c r="N45" i="2"/>
  <c r="Q45" i="2" s="1"/>
  <c r="H45" i="2"/>
  <c r="D45" i="2"/>
  <c r="BB44" i="2"/>
  <c r="BC44" i="2" s="1"/>
  <c r="AB44" i="2"/>
  <c r="X44" i="2"/>
  <c r="AE44" i="2" s="1"/>
  <c r="R44" i="2"/>
  <c r="N44" i="2"/>
  <c r="Q44" i="2" s="1"/>
  <c r="AX44" i="2"/>
  <c r="AQ44" i="2"/>
  <c r="BE44" i="2" s="1"/>
  <c r="BB43" i="2"/>
  <c r="BC43" i="2" s="1"/>
  <c r="AB43" i="2"/>
  <c r="X43" i="2"/>
  <c r="AE43" i="2" s="1"/>
  <c r="R43" i="2"/>
  <c r="N43" i="2"/>
  <c r="O43" i="2" s="1"/>
  <c r="AX43" i="2"/>
  <c r="BL43" i="2" s="1"/>
  <c r="AT43" i="2"/>
  <c r="BH43" i="2" s="1"/>
  <c r="AQ43" i="2"/>
  <c r="BE43" i="2" s="1"/>
  <c r="BB42" i="2"/>
  <c r="BC42" i="2" s="1"/>
  <c r="AB42" i="2"/>
  <c r="X42" i="2"/>
  <c r="AA42" i="2" s="1"/>
  <c r="R42" i="2"/>
  <c r="N42" i="2"/>
  <c r="U42" i="2" s="1"/>
  <c r="D42" i="2"/>
  <c r="E42" i="2" s="1"/>
  <c r="BB41" i="2"/>
  <c r="BC41" i="2" s="1"/>
  <c r="AB41" i="2"/>
  <c r="X41" i="2"/>
  <c r="Y41" i="2" s="1"/>
  <c r="R41" i="2"/>
  <c r="N41" i="2"/>
  <c r="O41" i="2" s="1"/>
  <c r="H41" i="2"/>
  <c r="BB40" i="2"/>
  <c r="BC40" i="2" s="1"/>
  <c r="AB40" i="2"/>
  <c r="X40" i="2"/>
  <c r="AE40" i="2" s="1"/>
  <c r="R40" i="2"/>
  <c r="N40" i="2"/>
  <c r="AT40" i="2"/>
  <c r="BB39" i="2"/>
  <c r="BC39" i="2" s="1"/>
  <c r="AB39" i="2"/>
  <c r="X39" i="2"/>
  <c r="AE39" i="2" s="1"/>
  <c r="R39" i="2"/>
  <c r="N39" i="2"/>
  <c r="Q39" i="2" s="1"/>
  <c r="AP39" i="2"/>
  <c r="BB38" i="2"/>
  <c r="BC38" i="2" s="1"/>
  <c r="AB38" i="2"/>
  <c r="X38" i="2"/>
  <c r="AE38" i="2" s="1"/>
  <c r="R38" i="2"/>
  <c r="N38" i="2"/>
  <c r="Q38" i="2" s="1"/>
  <c r="AT38" i="2"/>
  <c r="BH38" i="2" s="1"/>
  <c r="BB37" i="2"/>
  <c r="BC37" i="2" s="1"/>
  <c r="AB37" i="2"/>
  <c r="X37" i="2"/>
  <c r="AA37" i="2" s="1"/>
  <c r="R37" i="2"/>
  <c r="N37" i="2"/>
  <c r="O37" i="2" s="1"/>
  <c r="D37" i="2"/>
  <c r="E37" i="2" s="1"/>
  <c r="BB36" i="2"/>
  <c r="BC36" i="2" s="1"/>
  <c r="AB36" i="2"/>
  <c r="X36" i="2"/>
  <c r="Y36" i="2" s="1"/>
  <c r="R36" i="2"/>
  <c r="N36" i="2"/>
  <c r="O36" i="2" s="1"/>
  <c r="H36" i="2"/>
  <c r="AP36" i="2"/>
  <c r="BD36" i="2" s="1"/>
  <c r="BB35" i="2"/>
  <c r="BC35" i="2" s="1"/>
  <c r="AB35" i="2"/>
  <c r="X35" i="2"/>
  <c r="AE35" i="2" s="1"/>
  <c r="R35" i="2"/>
  <c r="N35" i="2"/>
  <c r="AX35" i="2"/>
  <c r="AT35" i="2"/>
  <c r="BH35" i="2" s="1"/>
  <c r="AP35" i="2"/>
  <c r="BB34" i="2"/>
  <c r="BC34" i="2" s="1"/>
  <c r="Z50" i="2"/>
  <c r="W50" i="2"/>
  <c r="R34" i="2"/>
  <c r="N34" i="2"/>
  <c r="O34" i="2" s="1"/>
  <c r="AX34" i="2"/>
  <c r="AQ34" i="2"/>
  <c r="BE34" i="2" s="1"/>
  <c r="BB33" i="2"/>
  <c r="BC33" i="2" s="1"/>
  <c r="AB33" i="2"/>
  <c r="X33" i="2"/>
  <c r="AA33" i="2" s="1"/>
  <c r="R33" i="2"/>
  <c r="N33" i="2"/>
  <c r="BB32" i="2"/>
  <c r="BC32" i="2" s="1"/>
  <c r="AB32" i="2"/>
  <c r="X32" i="2"/>
  <c r="Y32" i="2" s="1"/>
  <c r="R32" i="2"/>
  <c r="N32" i="2"/>
  <c r="H32" i="2"/>
  <c r="BB31" i="2"/>
  <c r="BC31" i="2" s="1"/>
  <c r="AB31" i="2"/>
  <c r="X31" i="2"/>
  <c r="AE31" i="2" s="1"/>
  <c r="R31" i="2"/>
  <c r="N31" i="2"/>
  <c r="AP31" i="2"/>
  <c r="BD31" i="2" s="1"/>
  <c r="BB30" i="2"/>
  <c r="BC30" i="2" s="1"/>
  <c r="AB30" i="2"/>
  <c r="X30" i="2"/>
  <c r="R30" i="2"/>
  <c r="N30" i="2"/>
  <c r="U30" i="2" s="1"/>
  <c r="BA29" i="2"/>
  <c r="AZ29" i="2"/>
  <c r="AB28" i="2"/>
  <c r="X28" i="2"/>
  <c r="AA28" i="2" s="1"/>
  <c r="R28" i="2"/>
  <c r="N28" i="2"/>
  <c r="U28" i="2" s="1"/>
  <c r="AQ28" i="2"/>
  <c r="BE28" i="2" s="1"/>
  <c r="D28" i="2"/>
  <c r="E28" i="2" s="1"/>
  <c r="AH27" i="2"/>
  <c r="AI27" i="2" s="1"/>
  <c r="AB27" i="2"/>
  <c r="X27" i="2"/>
  <c r="AE27" i="2" s="1"/>
  <c r="R27" i="2"/>
  <c r="N27" i="2"/>
  <c r="AX27" i="2"/>
  <c r="AQ27" i="2"/>
  <c r="AP27" i="2"/>
  <c r="BD27" i="2" s="1"/>
  <c r="AX26" i="2"/>
  <c r="AB26" i="2"/>
  <c r="X26" i="2"/>
  <c r="R26" i="2"/>
  <c r="N26" i="2"/>
  <c r="U26" i="2" s="1"/>
  <c r="AP26" i="2"/>
  <c r="AB25" i="2"/>
  <c r="X25" i="2"/>
  <c r="R25" i="2"/>
  <c r="N25" i="2"/>
  <c r="Q25" i="2" s="1"/>
  <c r="H25" i="2"/>
  <c r="AL24" i="2"/>
  <c r="AB24" i="2"/>
  <c r="X24" i="2"/>
  <c r="AA24" i="2" s="1"/>
  <c r="R24" i="2"/>
  <c r="N24" i="2"/>
  <c r="U24" i="2" s="1"/>
  <c r="AT24" i="2"/>
  <c r="BH24" i="2" s="1"/>
  <c r="AB23" i="2"/>
  <c r="X23" i="2"/>
  <c r="AE23" i="2" s="1"/>
  <c r="R23" i="2"/>
  <c r="N23" i="2"/>
  <c r="O23" i="2" s="1"/>
  <c r="H23" i="2"/>
  <c r="AL22" i="2"/>
  <c r="AH22" i="2"/>
  <c r="AI22" i="2" s="1"/>
  <c r="AB22" i="2"/>
  <c r="X22" i="2"/>
  <c r="Y22" i="2" s="1"/>
  <c r="R22" i="2"/>
  <c r="N22" i="2"/>
  <c r="O22" i="2" s="1"/>
  <c r="AB21" i="2"/>
  <c r="X21" i="2"/>
  <c r="Y21" i="2" s="1"/>
  <c r="R21" i="2"/>
  <c r="N21" i="2"/>
  <c r="Q21" i="2" s="1"/>
  <c r="H21" i="2"/>
  <c r="D21" i="2"/>
  <c r="E21" i="2" s="1"/>
  <c r="AL20" i="2"/>
  <c r="AH20" i="2"/>
  <c r="AI20" i="2" s="1"/>
  <c r="AB20" i="2"/>
  <c r="X20" i="2"/>
  <c r="AE20" i="2" s="1"/>
  <c r="R20" i="2"/>
  <c r="N20" i="2"/>
  <c r="U20" i="2" s="1"/>
  <c r="AT20" i="2"/>
  <c r="BH20" i="2" s="1"/>
  <c r="AQ20" i="2"/>
  <c r="BE20" i="2" s="1"/>
  <c r="AH19" i="2"/>
  <c r="AI19" i="2" s="1"/>
  <c r="AB19" i="2"/>
  <c r="X19" i="2"/>
  <c r="AE19" i="2" s="1"/>
  <c r="R19" i="2"/>
  <c r="N19" i="2"/>
  <c r="O19" i="2" s="1"/>
  <c r="H19" i="2"/>
  <c r="AQ19" i="2"/>
  <c r="BE19" i="2" s="1"/>
  <c r="AP19" i="2"/>
  <c r="AB18" i="2"/>
  <c r="X18" i="2"/>
  <c r="AE18" i="2" s="1"/>
  <c r="R18" i="2"/>
  <c r="N18" i="2"/>
  <c r="O18" i="2" s="1"/>
  <c r="AX18" i="2"/>
  <c r="AQ18" i="2"/>
  <c r="BE18" i="2" s="1"/>
  <c r="D18" i="2"/>
  <c r="E18" i="2" s="1"/>
  <c r="AL17" i="2"/>
  <c r="AH17" i="2"/>
  <c r="AI17" i="2" s="1"/>
  <c r="AB17" i="2"/>
  <c r="X17" i="2"/>
  <c r="R17" i="2"/>
  <c r="N17" i="2"/>
  <c r="O17" i="2" s="1"/>
  <c r="AX17" i="2"/>
  <c r="AB16" i="2"/>
  <c r="X16" i="2"/>
  <c r="Y16" i="2" s="1"/>
  <c r="R16" i="2"/>
  <c r="N16" i="2"/>
  <c r="H16" i="2"/>
  <c r="AP16" i="2"/>
  <c r="BB15" i="2"/>
  <c r="AD15" i="2"/>
  <c r="Z15" i="2"/>
  <c r="W15" i="2"/>
  <c r="V15" i="2"/>
  <c r="T15" i="2"/>
  <c r="P15" i="2"/>
  <c r="M15" i="2"/>
  <c r="L15" i="2"/>
  <c r="AH14" i="2"/>
  <c r="AI14" i="2" s="1"/>
  <c r="AB14" i="2"/>
  <c r="X14" i="2"/>
  <c r="Y14" i="2" s="1"/>
  <c r="R14" i="2"/>
  <c r="N14" i="2"/>
  <c r="U14" i="2" s="1"/>
  <c r="AQ14" i="2"/>
  <c r="BE14" i="2" s="1"/>
  <c r="AB13" i="2"/>
  <c r="X13" i="2"/>
  <c r="Y13" i="2" s="1"/>
  <c r="R13" i="2"/>
  <c r="N13" i="2"/>
  <c r="AQ13" i="2"/>
  <c r="AP13" i="2"/>
  <c r="BD13" i="2" s="1"/>
  <c r="AH12" i="2"/>
  <c r="AI12" i="2" s="1"/>
  <c r="R12" i="2"/>
  <c r="N12" i="2"/>
  <c r="U12" i="2" s="1"/>
  <c r="D12" i="2"/>
  <c r="E12" i="2" s="1"/>
  <c r="AH11" i="2"/>
  <c r="AI11" i="2" s="1"/>
  <c r="AB11" i="2"/>
  <c r="X11" i="2"/>
  <c r="AE11" i="2" s="1"/>
  <c r="R11" i="2"/>
  <c r="N11" i="2"/>
  <c r="AX11" i="2"/>
  <c r="H11" i="2"/>
  <c r="AQ11" i="2"/>
  <c r="AL10" i="2"/>
  <c r="AB10" i="2"/>
  <c r="X10" i="2"/>
  <c r="R10" i="2"/>
  <c r="N10" i="2"/>
  <c r="Q10" i="2" s="1"/>
  <c r="AX10" i="2"/>
  <c r="AP10" i="2"/>
  <c r="BB9" i="2"/>
  <c r="BB29" i="2" s="1"/>
  <c r="AD9" i="2"/>
  <c r="W9" i="2"/>
  <c r="V9" i="2"/>
  <c r="T9" i="2"/>
  <c r="P9" i="2"/>
  <c r="M9" i="2"/>
  <c r="L9" i="2"/>
  <c r="AL8" i="2"/>
  <c r="AB8" i="2"/>
  <c r="X8" i="2"/>
  <c r="Y8" i="2" s="1"/>
  <c r="R8" i="2"/>
  <c r="N8" i="2"/>
  <c r="Q8" i="2" s="1"/>
  <c r="AX8" i="2"/>
  <c r="D8" i="2"/>
  <c r="E8" i="2" s="1"/>
  <c r="AB7" i="2"/>
  <c r="X7" i="2"/>
  <c r="AA7" i="2" s="1"/>
  <c r="R7" i="2"/>
  <c r="N7" i="2"/>
  <c r="U7" i="2" s="1"/>
  <c r="AX7" i="2"/>
  <c r="AB6" i="2"/>
  <c r="X6" i="2"/>
  <c r="AE6" i="2" s="1"/>
  <c r="R6" i="2"/>
  <c r="N6" i="2"/>
  <c r="Q6" i="2" s="1"/>
  <c r="AX6" i="2"/>
  <c r="AQ6" i="2"/>
  <c r="BE6" i="2" s="1"/>
  <c r="AH5" i="2"/>
  <c r="AI5" i="2" s="1"/>
  <c r="AB5" i="2"/>
  <c r="X5" i="2"/>
  <c r="Y5" i="2" s="1"/>
  <c r="R5" i="2"/>
  <c r="N5" i="2"/>
  <c r="O5" i="2" s="1"/>
  <c r="H5" i="2"/>
  <c r="AT5" i="2"/>
  <c r="AQ5" i="2"/>
  <c r="BE5" i="2" s="1"/>
  <c r="AL4" i="2"/>
  <c r="AH4" i="2"/>
  <c r="AI4" i="2" s="1"/>
  <c r="AB4" i="2"/>
  <c r="X4" i="2"/>
  <c r="Y4" i="2" s="1"/>
  <c r="R4" i="2"/>
  <c r="N4" i="2"/>
  <c r="U4" i="2" s="1"/>
  <c r="AT4" i="2"/>
  <c r="AQ4" i="2"/>
  <c r="BE4" i="2" s="1"/>
  <c r="AP4" i="2"/>
  <c r="AZ54" i="2" l="1"/>
  <c r="AC48" i="2"/>
  <c r="S6" i="2"/>
  <c r="M29" i="2"/>
  <c r="M54" i="2" s="1"/>
  <c r="T29" i="2"/>
  <c r="T54" i="2" s="1"/>
  <c r="AC25" i="2"/>
  <c r="S16" i="2"/>
  <c r="AC40" i="2"/>
  <c r="S45" i="2"/>
  <c r="V29" i="2"/>
  <c r="Q47" i="2"/>
  <c r="AC24" i="2"/>
  <c r="X15" i="2"/>
  <c r="AE15" i="2" s="1"/>
  <c r="S52" i="2"/>
  <c r="BA54" i="2"/>
  <c r="AC37" i="2"/>
  <c r="S34" i="2"/>
  <c r="AC36" i="2"/>
  <c r="AC8" i="2"/>
  <c r="S44" i="2"/>
  <c r="AC42" i="2"/>
  <c r="AD29" i="2"/>
  <c r="AB15" i="2"/>
  <c r="AC7" i="2"/>
  <c r="L29" i="2"/>
  <c r="L54" i="2" s="1"/>
  <c r="S21" i="2"/>
  <c r="S19" i="2"/>
  <c r="O24" i="2"/>
  <c r="AC20" i="2"/>
  <c r="AA21" i="2"/>
  <c r="S33" i="2"/>
  <c r="N15" i="2"/>
  <c r="O15" i="2" s="1"/>
  <c r="S39" i="2"/>
  <c r="AC30" i="2"/>
  <c r="AC35" i="2"/>
  <c r="AC39" i="2"/>
  <c r="AA23" i="2"/>
  <c r="O26" i="2"/>
  <c r="AA31" i="2"/>
  <c r="AC38" i="2"/>
  <c r="S47" i="2"/>
  <c r="AC31" i="2"/>
  <c r="U47" i="2"/>
  <c r="AA36" i="2"/>
  <c r="S38" i="2"/>
  <c r="S8" i="2"/>
  <c r="Q30" i="2"/>
  <c r="U38" i="2"/>
  <c r="S42" i="2"/>
  <c r="AC32" i="2"/>
  <c r="Q34" i="2"/>
  <c r="Q42" i="2"/>
  <c r="AC14" i="2"/>
  <c r="AC18" i="2"/>
  <c r="Q26" i="2"/>
  <c r="S30" i="2"/>
  <c r="S53" i="2"/>
  <c r="AA13" i="2"/>
  <c r="S26" i="2"/>
  <c r="Y35" i="2"/>
  <c r="S36" i="2"/>
  <c r="Q37" i="2"/>
  <c r="S10" i="2"/>
  <c r="AC13" i="2"/>
  <c r="Y25" i="2"/>
  <c r="Y31" i="2"/>
  <c r="AA32" i="2"/>
  <c r="AA35" i="2"/>
  <c r="S37" i="2"/>
  <c r="AA40" i="2"/>
  <c r="Y43" i="2"/>
  <c r="AC52" i="2"/>
  <c r="AC53" i="2"/>
  <c r="AE13" i="2"/>
  <c r="AA43" i="2"/>
  <c r="R50" i="2"/>
  <c r="O4" i="2"/>
  <c r="W29" i="2"/>
  <c r="W54" i="2" s="1"/>
  <c r="Y11" i="2"/>
  <c r="Y23" i="2"/>
  <c r="AE25" i="2"/>
  <c r="AC43" i="2"/>
  <c r="Q4" i="2"/>
  <c r="AA11" i="2"/>
  <c r="Q18" i="2"/>
  <c r="AE37" i="2"/>
  <c r="S22" i="2"/>
  <c r="U33" i="2"/>
  <c r="AE7" i="2"/>
  <c r="U8" i="2"/>
  <c r="O14" i="2"/>
  <c r="O20" i="2"/>
  <c r="U22" i="2"/>
  <c r="Y27" i="2"/>
  <c r="O28" i="2"/>
  <c r="Y39" i="2"/>
  <c r="S40" i="2"/>
  <c r="Q43" i="2"/>
  <c r="Y44" i="2"/>
  <c r="O46" i="2"/>
  <c r="Y48" i="2"/>
  <c r="O52" i="2"/>
  <c r="U10" i="2"/>
  <c r="O12" i="2"/>
  <c r="Q14" i="2"/>
  <c r="Q17" i="2"/>
  <c r="Y19" i="2"/>
  <c r="Q20" i="2"/>
  <c r="Q24" i="2"/>
  <c r="S25" i="2"/>
  <c r="AA27" i="2"/>
  <c r="Q28" i="2"/>
  <c r="AC33" i="2"/>
  <c r="AE36" i="2"/>
  <c r="U37" i="2"/>
  <c r="O38" i="2"/>
  <c r="AA39" i="2"/>
  <c r="S43" i="2"/>
  <c r="AA44" i="2"/>
  <c r="AA48" i="2"/>
  <c r="Y49" i="2"/>
  <c r="Q52" i="2"/>
  <c r="AA4" i="2"/>
  <c r="S5" i="2"/>
  <c r="Q12" i="2"/>
  <c r="U16" i="2"/>
  <c r="S17" i="2"/>
  <c r="AA19" i="2"/>
  <c r="S20" i="2"/>
  <c r="AC21" i="2"/>
  <c r="S24" i="2"/>
  <c r="U25" i="2"/>
  <c r="AC27" i="2"/>
  <c r="S28" i="2"/>
  <c r="Y40" i="2"/>
  <c r="O42" i="2"/>
  <c r="AC44" i="2"/>
  <c r="U45" i="2"/>
  <c r="S46" i="2"/>
  <c r="AA49" i="2"/>
  <c r="Y51" i="2"/>
  <c r="AC4" i="2"/>
  <c r="S14" i="2"/>
  <c r="U17" i="2"/>
  <c r="AC19" i="2"/>
  <c r="AE21" i="2"/>
  <c r="U46" i="2"/>
  <c r="AE48" i="2"/>
  <c r="AC49" i="2"/>
  <c r="AA51" i="2"/>
  <c r="U52" i="2"/>
  <c r="AE53" i="2"/>
  <c r="AA5" i="2"/>
  <c r="Y7" i="2"/>
  <c r="O8" i="2"/>
  <c r="AA16" i="2"/>
  <c r="S31" i="2"/>
  <c r="O33" i="2"/>
  <c r="AA41" i="2"/>
  <c r="AA45" i="2"/>
  <c r="AC51" i="2"/>
  <c r="U6" i="2"/>
  <c r="AC16" i="2"/>
  <c r="Q22" i="2"/>
  <c r="AC23" i="2"/>
  <c r="AE24" i="2"/>
  <c r="AA25" i="2"/>
  <c r="AC28" i="2"/>
  <c r="Q33" i="2"/>
  <c r="AC41" i="2"/>
  <c r="AC45" i="2"/>
  <c r="O53" i="2"/>
  <c r="AM53" i="2"/>
  <c r="AE5" i="2"/>
  <c r="R9" i="2"/>
  <c r="AA14" i="2"/>
  <c r="AE16" i="2"/>
  <c r="U21" i="2"/>
  <c r="AE28" i="2"/>
  <c r="U39" i="2"/>
  <c r="S48" i="2"/>
  <c r="Q53" i="2"/>
  <c r="AK14" i="2"/>
  <c r="AM20" i="2"/>
  <c r="AQ21" i="2"/>
  <c r="BE21" i="2" s="1"/>
  <c r="D39" i="2"/>
  <c r="E39" i="2" s="1"/>
  <c r="AX49" i="2"/>
  <c r="H51" i="2"/>
  <c r="AT52" i="2"/>
  <c r="BH52" i="2" s="1"/>
  <c r="AP7" i="2"/>
  <c r="BD7" i="2" s="1"/>
  <c r="AM22" i="2"/>
  <c r="AQ25" i="2"/>
  <c r="BE25" i="2" s="1"/>
  <c r="AT28" i="2"/>
  <c r="BH28" i="2" s="1"/>
  <c r="AP30" i="2"/>
  <c r="BD30" i="2" s="1"/>
  <c r="AP41" i="2"/>
  <c r="BD41" i="2" s="1"/>
  <c r="AP44" i="2"/>
  <c r="BD44" i="2" s="1"/>
  <c r="BF44" i="2" s="1"/>
  <c r="D7" i="2"/>
  <c r="E7" i="2" s="1"/>
  <c r="AX13" i="2"/>
  <c r="BL13" i="2" s="1"/>
  <c r="AP23" i="2"/>
  <c r="BD23" i="2" s="1"/>
  <c r="AQ24" i="2"/>
  <c r="BE24" i="2" s="1"/>
  <c r="H27" i="2"/>
  <c r="AQ30" i="2"/>
  <c r="BE30" i="2" s="1"/>
  <c r="AP38" i="2"/>
  <c r="AO42" i="2"/>
  <c r="G45" i="2"/>
  <c r="AP6" i="2"/>
  <c r="BD6" i="2" s="1"/>
  <c r="BF6" i="2" s="1"/>
  <c r="H7" i="2"/>
  <c r="AQ10" i="2"/>
  <c r="BE10" i="2" s="1"/>
  <c r="AK19" i="2"/>
  <c r="AH28" i="2"/>
  <c r="AI28" i="2" s="1"/>
  <c r="AT30" i="2"/>
  <c r="BH30" i="2" s="1"/>
  <c r="AP32" i="2"/>
  <c r="BD32" i="2" s="1"/>
  <c r="D33" i="2"/>
  <c r="E33" i="2" s="1"/>
  <c r="AQ38" i="2"/>
  <c r="BE38" i="2" s="1"/>
  <c r="D41" i="2"/>
  <c r="E41" i="2" s="1"/>
  <c r="AQ42" i="2"/>
  <c r="BE42" i="2" s="1"/>
  <c r="AT44" i="2"/>
  <c r="BH44" i="2" s="1"/>
  <c r="D47" i="2"/>
  <c r="E47" i="2" s="1"/>
  <c r="D5" i="2"/>
  <c r="E5" i="2" s="1"/>
  <c r="AK20" i="2"/>
  <c r="AH24" i="2"/>
  <c r="AI24" i="2" s="1"/>
  <c r="AH25" i="2"/>
  <c r="AI25" i="2" s="1"/>
  <c r="AH26" i="2"/>
  <c r="AI26" i="2" s="1"/>
  <c r="D34" i="2"/>
  <c r="E34" i="2" s="1"/>
  <c r="AO38" i="2"/>
  <c r="AX40" i="2"/>
  <c r="AV40" i="2" s="1"/>
  <c r="AT45" i="2"/>
  <c r="BH45" i="2" s="1"/>
  <c r="BF51" i="2"/>
  <c r="BG51" i="2" s="1"/>
  <c r="AO51" i="2"/>
  <c r="AH6" i="2"/>
  <c r="AI6" i="2" s="1"/>
  <c r="D14" i="2"/>
  <c r="E14" i="2" s="1"/>
  <c r="AL16" i="2"/>
  <c r="AL28" i="2"/>
  <c r="H31" i="2"/>
  <c r="AQ36" i="2"/>
  <c r="BE36" i="2" s="1"/>
  <c r="BF36" i="2" s="1"/>
  <c r="BG36" i="2" s="1"/>
  <c r="AQ49" i="2"/>
  <c r="BE49" i="2" s="1"/>
  <c r="D51" i="2"/>
  <c r="E51" i="2" s="1"/>
  <c r="D52" i="2"/>
  <c r="E52" i="2" s="1"/>
  <c r="AL14" i="2"/>
  <c r="AM14" i="2" s="1"/>
  <c r="AO37" i="2"/>
  <c r="I45" i="2"/>
  <c r="H39" i="2"/>
  <c r="H44" i="2"/>
  <c r="G42" i="2"/>
  <c r="AO48" i="2"/>
  <c r="D40" i="2"/>
  <c r="G40" i="2" s="1"/>
  <c r="AQ40" i="2"/>
  <c r="BE40" i="2" s="1"/>
  <c r="AT42" i="2"/>
  <c r="BH42" i="2" s="1"/>
  <c r="AX51" i="2"/>
  <c r="AV51" i="2" s="1"/>
  <c r="AQ52" i="2"/>
  <c r="BE52" i="2" s="1"/>
  <c r="D31" i="2"/>
  <c r="K31" i="2" s="1"/>
  <c r="AQ31" i="2"/>
  <c r="BE31" i="2" s="1"/>
  <c r="BF31" i="2" s="1"/>
  <c r="AP34" i="2"/>
  <c r="BD34" i="2" s="1"/>
  <c r="BF34" i="2" s="1"/>
  <c r="G37" i="2"/>
  <c r="D46" i="2"/>
  <c r="E46" i="2" s="1"/>
  <c r="D48" i="2"/>
  <c r="G48" i="2" s="1"/>
  <c r="AP49" i="2"/>
  <c r="BD49" i="2" s="1"/>
  <c r="AX30" i="2"/>
  <c r="BL30" i="2" s="1"/>
  <c r="H35" i="2"/>
  <c r="K37" i="2"/>
  <c r="H40" i="2"/>
  <c r="AO49" i="2"/>
  <c r="AP53" i="2"/>
  <c r="BD53" i="2" s="1"/>
  <c r="BF53" i="2" s="1"/>
  <c r="AT34" i="2"/>
  <c r="BH34" i="2" s="1"/>
  <c r="D36" i="2"/>
  <c r="E36" i="2" s="1"/>
  <c r="D38" i="2"/>
  <c r="E38" i="2" s="1"/>
  <c r="AQ41" i="2"/>
  <c r="AR41" i="2" s="1"/>
  <c r="AS41" i="2" s="1"/>
  <c r="AP43" i="2"/>
  <c r="AR43" i="2" s="1"/>
  <c r="AS43" i="2" s="1"/>
  <c r="D44" i="2"/>
  <c r="E44" i="2" s="1"/>
  <c r="H48" i="2"/>
  <c r="D49" i="2"/>
  <c r="K49" i="2" s="1"/>
  <c r="AX31" i="2"/>
  <c r="BL31" i="2" s="1"/>
  <c r="AQ32" i="2"/>
  <c r="BE32" i="2" s="1"/>
  <c r="K45" i="2"/>
  <c r="D32" i="2"/>
  <c r="E32" i="2" s="1"/>
  <c r="AT39" i="2"/>
  <c r="BH39" i="2" s="1"/>
  <c r="D43" i="2"/>
  <c r="E43" i="2" s="1"/>
  <c r="H47" i="2"/>
  <c r="H49" i="2"/>
  <c r="I49" i="2" s="1"/>
  <c r="AR51" i="2"/>
  <c r="AS51" i="2" s="1"/>
  <c r="D4" i="2"/>
  <c r="E4" i="2" s="1"/>
  <c r="X9" i="2"/>
  <c r="Y9" i="2" s="1"/>
  <c r="AP12" i="2"/>
  <c r="BD12" i="2" s="1"/>
  <c r="D27" i="2"/>
  <c r="AH7" i="2"/>
  <c r="AI7" i="2" s="1"/>
  <c r="AH8" i="2"/>
  <c r="AI8" i="2" s="1"/>
  <c r="K12" i="2"/>
  <c r="AX12" i="2"/>
  <c r="AP18" i="2"/>
  <c r="AR18" i="2" s="1"/>
  <c r="AX23" i="2"/>
  <c r="BL23" i="2" s="1"/>
  <c r="AH23" i="2"/>
  <c r="AI23" i="2" s="1"/>
  <c r="D24" i="2"/>
  <c r="E24" i="2" s="1"/>
  <c r="AQ26" i="2"/>
  <c r="BE26" i="2" s="1"/>
  <c r="AL26" i="2"/>
  <c r="AG29" i="2"/>
  <c r="AG54" i="2" s="1"/>
  <c r="AT21" i="2"/>
  <c r="BH21" i="2" s="1"/>
  <c r="AL21" i="2"/>
  <c r="H26" i="2"/>
  <c r="AL6" i="2"/>
  <c r="AH18" i="2"/>
  <c r="AI18" i="2" s="1"/>
  <c r="G21" i="2"/>
  <c r="D22" i="2"/>
  <c r="E22" i="2" s="1"/>
  <c r="H13" i="2"/>
  <c r="I21" i="2"/>
  <c r="G28" i="2"/>
  <c r="AQ8" i="2"/>
  <c r="BE8" i="2" s="1"/>
  <c r="AH13" i="2"/>
  <c r="AI13" i="2" s="1"/>
  <c r="K21" i="2"/>
  <c r="D23" i="2"/>
  <c r="I23" i="2" s="1"/>
  <c r="AQ23" i="2"/>
  <c r="BE23" i="2" s="1"/>
  <c r="D25" i="2"/>
  <c r="E25" i="2" s="1"/>
  <c r="AL25" i="2"/>
  <c r="K28" i="2"/>
  <c r="AT8" i="2"/>
  <c r="AV8" i="2" s="1"/>
  <c r="AP11" i="2"/>
  <c r="BD11" i="2" s="1"/>
  <c r="AL12" i="2"/>
  <c r="AM12" i="2" s="1"/>
  <c r="D16" i="2"/>
  <c r="AL18" i="2"/>
  <c r="AO20" i="2"/>
  <c r="AT25" i="2"/>
  <c r="BH25" i="2" s="1"/>
  <c r="AK27" i="2"/>
  <c r="BH4" i="2"/>
  <c r="BH5" i="2"/>
  <c r="BL6" i="2"/>
  <c r="BL7" i="2"/>
  <c r="BL10" i="2"/>
  <c r="BE13" i="2"/>
  <c r="BF13" i="2" s="1"/>
  <c r="AR13" i="2"/>
  <c r="AS13" i="2" s="1"/>
  <c r="AK4" i="2"/>
  <c r="AK5" i="2"/>
  <c r="AO12" i="2"/>
  <c r="BE11" i="2"/>
  <c r="BD4" i="2"/>
  <c r="BF4" i="2" s="1"/>
  <c r="AR4" i="2"/>
  <c r="AS4" i="2" s="1"/>
  <c r="AM4" i="2"/>
  <c r="AO5" i="2"/>
  <c r="AO4" i="2"/>
  <c r="BD10" i="2"/>
  <c r="AT12" i="2"/>
  <c r="G12" i="2"/>
  <c r="D13" i="2"/>
  <c r="G13" i="2" s="1"/>
  <c r="BL26" i="2"/>
  <c r="Q5" i="2"/>
  <c r="AC5" i="2"/>
  <c r="AL5" i="2"/>
  <c r="AM5" i="2" s="1"/>
  <c r="H6" i="2"/>
  <c r="AA8" i="2"/>
  <c r="AN29" i="2"/>
  <c r="D10" i="2"/>
  <c r="K10" i="2" s="1"/>
  <c r="B9" i="2"/>
  <c r="D11" i="2"/>
  <c r="I11" i="2" s="1"/>
  <c r="AK12" i="2"/>
  <c r="AO14" i="2"/>
  <c r="AQ17" i="2"/>
  <c r="BE17" i="2" s="1"/>
  <c r="AT18" i="2"/>
  <c r="G18" i="2"/>
  <c r="AR19" i="2"/>
  <c r="AS19" i="2" s="1"/>
  <c r="AT27" i="2"/>
  <c r="AV27" i="2" s="1"/>
  <c r="BL18" i="2"/>
  <c r="R15" i="2"/>
  <c r="S15" i="2" s="1"/>
  <c r="AE4" i="2"/>
  <c r="U5" i="2"/>
  <c r="Y6" i="2"/>
  <c r="O7" i="2"/>
  <c r="G8" i="2"/>
  <c r="AE8" i="2"/>
  <c r="BL11" i="2"/>
  <c r="Z9" i="2"/>
  <c r="AB9" i="2" s="1"/>
  <c r="AH16" i="2"/>
  <c r="AI16" i="2" s="1"/>
  <c r="AH21" i="2"/>
  <c r="AI21" i="2" s="1"/>
  <c r="AE22" i="2"/>
  <c r="AC22" i="2"/>
  <c r="AA22" i="2"/>
  <c r="P29" i="2"/>
  <c r="R29" i="2" s="1"/>
  <c r="D19" i="2"/>
  <c r="I19" i="2" s="1"/>
  <c r="H4" i="2"/>
  <c r="S4" i="2"/>
  <c r="AP5" i="2"/>
  <c r="AX5" i="2"/>
  <c r="D6" i="2"/>
  <c r="E6" i="2" s="1"/>
  <c r="AA6" i="2"/>
  <c r="Q7" i="2"/>
  <c r="AL7" i="2"/>
  <c r="AT7" i="2"/>
  <c r="AV7" i="2" s="1"/>
  <c r="H8" i="2"/>
  <c r="I8" i="2" s="1"/>
  <c r="H10" i="2"/>
  <c r="BD16" i="2"/>
  <c r="B15" i="2"/>
  <c r="D17" i="2"/>
  <c r="E17" i="2" s="1"/>
  <c r="AK17" i="2"/>
  <c r="O6" i="2"/>
  <c r="AH10" i="2"/>
  <c r="AI10" i="2" s="1"/>
  <c r="U11" i="2"/>
  <c r="N9" i="2"/>
  <c r="S11" i="2"/>
  <c r="Q11" i="2"/>
  <c r="O11" i="2"/>
  <c r="AQ16" i="2"/>
  <c r="BE16" i="2" s="1"/>
  <c r="AE17" i="2"/>
  <c r="AC17" i="2"/>
  <c r="AA17" i="2"/>
  <c r="AM17" i="2"/>
  <c r="D20" i="2"/>
  <c r="K20" i="2" s="1"/>
  <c r="AP20" i="2"/>
  <c r="H22" i="2"/>
  <c r="AX22" i="2"/>
  <c r="BE27" i="2"/>
  <c r="BF27" i="2" s="1"/>
  <c r="AR27" i="2"/>
  <c r="AS27" i="2" s="1"/>
  <c r="AT33" i="2"/>
  <c r="AO39" i="2"/>
  <c r="AQ7" i="2"/>
  <c r="BE7" i="2" s="1"/>
  <c r="BL17" i="2"/>
  <c r="AX4" i="2"/>
  <c r="AC6" i="2"/>
  <c r="AT6" i="2"/>
  <c r="AV6" i="2" s="1"/>
  <c r="S7" i="2"/>
  <c r="AP8" i="2"/>
  <c r="BL8" i="2"/>
  <c r="AF29" i="2"/>
  <c r="AK11" i="2"/>
  <c r="AA15" i="2"/>
  <c r="Y15" i="2"/>
  <c r="Y17" i="2"/>
  <c r="AO17" i="2"/>
  <c r="AP25" i="2"/>
  <c r="U32" i="2"/>
  <c r="Q32" i="2"/>
  <c r="S32" i="2"/>
  <c r="AQ35" i="2"/>
  <c r="BE35" i="2" s="1"/>
  <c r="D35" i="2"/>
  <c r="AE10" i="2"/>
  <c r="AC10" i="2"/>
  <c r="AA10" i="2"/>
  <c r="Y10" i="2"/>
  <c r="K8" i="2"/>
  <c r="AO11" i="2"/>
  <c r="AQ12" i="2"/>
  <c r="BE12" i="2" s="1"/>
  <c r="U13" i="2"/>
  <c r="S13" i="2"/>
  <c r="Q13" i="2"/>
  <c r="O13" i="2"/>
  <c r="AT14" i="2"/>
  <c r="H17" i="2"/>
  <c r="AP17" i="2"/>
  <c r="AO22" i="2"/>
  <c r="O32" i="2"/>
  <c r="AX39" i="2"/>
  <c r="AE14" i="2"/>
  <c r="AX16" i="2"/>
  <c r="S18" i="2"/>
  <c r="AA20" i="2"/>
  <c r="Y20" i="2"/>
  <c r="AE26" i="2"/>
  <c r="AC26" i="2"/>
  <c r="AA26" i="2"/>
  <c r="AO27" i="2"/>
  <c r="AC11" i="2"/>
  <c r="AL11" i="2"/>
  <c r="AM11" i="2" s="1"/>
  <c r="AT11" i="2"/>
  <c r="AV11" i="2" s="1"/>
  <c r="H12" i="2"/>
  <c r="I12" i="2" s="1"/>
  <c r="S12" i="2"/>
  <c r="AL13" i="2"/>
  <c r="AT13" i="2"/>
  <c r="H14" i="2"/>
  <c r="H18" i="2"/>
  <c r="I18" i="2" s="1"/>
  <c r="U18" i="2"/>
  <c r="BD19" i="2"/>
  <c r="BF19" i="2" s="1"/>
  <c r="AP22" i="2"/>
  <c r="U23" i="2"/>
  <c r="S23" i="2"/>
  <c r="Q23" i="2"/>
  <c r="Y26" i="2"/>
  <c r="BL27" i="2"/>
  <c r="AL9" i="2"/>
  <c r="BC29" i="2"/>
  <c r="O10" i="2"/>
  <c r="AT17" i="2"/>
  <c r="AV17" i="2" s="1"/>
  <c r="AO19" i="2"/>
  <c r="AL19" i="2"/>
  <c r="AM19" i="2" s="1"/>
  <c r="AQ22" i="2"/>
  <c r="BE22" i="2" s="1"/>
  <c r="BL34" i="2"/>
  <c r="U35" i="2"/>
  <c r="Q35" i="2"/>
  <c r="O35" i="2"/>
  <c r="AO45" i="2"/>
  <c r="AT10" i="2"/>
  <c r="AP14" i="2"/>
  <c r="AX14" i="2"/>
  <c r="AL15" i="2"/>
  <c r="O16" i="2"/>
  <c r="Y18" i="2"/>
  <c r="AX19" i="2"/>
  <c r="AX20" i="2"/>
  <c r="H20" i="2"/>
  <c r="BD26" i="2"/>
  <c r="U27" i="2"/>
  <c r="S27" i="2"/>
  <c r="Q27" i="2"/>
  <c r="N50" i="2"/>
  <c r="S35" i="2"/>
  <c r="AO46" i="2"/>
  <c r="Q16" i="2"/>
  <c r="AT16" i="2"/>
  <c r="K18" i="2"/>
  <c r="AA18" i="2"/>
  <c r="D26" i="2"/>
  <c r="K26" i="2" s="1"/>
  <c r="O27" i="2"/>
  <c r="BD38" i="2"/>
  <c r="U19" i="2"/>
  <c r="Q19" i="2"/>
  <c r="AP21" i="2"/>
  <c r="AK22" i="2"/>
  <c r="AX25" i="2"/>
  <c r="BD35" i="2"/>
  <c r="H38" i="2"/>
  <c r="BJ43" i="2"/>
  <c r="AT19" i="2"/>
  <c r="AX21" i="2"/>
  <c r="AL23" i="2"/>
  <c r="AT23" i="2"/>
  <c r="H24" i="2"/>
  <c r="AL27" i="2"/>
  <c r="AM27" i="2" s="1"/>
  <c r="H28" i="2"/>
  <c r="I28" i="2" s="1"/>
  <c r="AO30" i="2"/>
  <c r="U31" i="2"/>
  <c r="Q31" i="2"/>
  <c r="O31" i="2"/>
  <c r="AO32" i="2"/>
  <c r="V50" i="2"/>
  <c r="AO36" i="2"/>
  <c r="AQ39" i="2"/>
  <c r="BE39" i="2" s="1"/>
  <c r="B50" i="2"/>
  <c r="D30" i="2"/>
  <c r="G30" i="2" s="1"/>
  <c r="AT37" i="2"/>
  <c r="AX38" i="2"/>
  <c r="BD39" i="2"/>
  <c r="AP40" i="2"/>
  <c r="BL47" i="2"/>
  <c r="AT22" i="2"/>
  <c r="AP24" i="2"/>
  <c r="AX24" i="2"/>
  <c r="AT26" i="2"/>
  <c r="AV26" i="2" s="1"/>
  <c r="AP28" i="2"/>
  <c r="AX28" i="2"/>
  <c r="AE30" i="2"/>
  <c r="AA30" i="2"/>
  <c r="BB50" i="2"/>
  <c r="BC50" i="2" s="1"/>
  <c r="AO35" i="2"/>
  <c r="AO40" i="2"/>
  <c r="O21" i="2"/>
  <c r="Y24" i="2"/>
  <c r="O25" i="2"/>
  <c r="Y28" i="2"/>
  <c r="Y30" i="2"/>
  <c r="AT31" i="2"/>
  <c r="AQ33" i="2"/>
  <c r="BE33" i="2" s="1"/>
  <c r="AO34" i="2"/>
  <c r="U36" i="2"/>
  <c r="Q36" i="2"/>
  <c r="AQ37" i="2"/>
  <c r="BE37" i="2" s="1"/>
  <c r="AA38" i="2"/>
  <c r="Y38" i="2"/>
  <c r="H30" i="2"/>
  <c r="AO31" i="2"/>
  <c r="H34" i="2"/>
  <c r="AD50" i="2"/>
  <c r="AV35" i="2"/>
  <c r="BL35" i="2"/>
  <c r="AO41" i="2"/>
  <c r="AT32" i="2"/>
  <c r="AE33" i="2"/>
  <c r="AT36" i="2"/>
  <c r="AO44" i="2"/>
  <c r="AP45" i="2"/>
  <c r="AO47" i="2"/>
  <c r="AT48" i="2"/>
  <c r="AV48" i="2" s="1"/>
  <c r="BH51" i="2"/>
  <c r="O30" i="2"/>
  <c r="AE32" i="2"/>
  <c r="H33" i="2"/>
  <c r="U34" i="2"/>
  <c r="H37" i="2"/>
  <c r="I37" i="2" s="1"/>
  <c r="Q40" i="2"/>
  <c r="O40" i="2"/>
  <c r="K42" i="2"/>
  <c r="AQ45" i="2"/>
  <c r="BE45" i="2" s="1"/>
  <c r="AR48" i="2"/>
  <c r="AS48" i="2" s="1"/>
  <c r="AV53" i="2"/>
  <c r="BL53" i="2"/>
  <c r="AQ46" i="2"/>
  <c r="BE46" i="2" s="1"/>
  <c r="BL48" i="2"/>
  <c r="AT49" i="2"/>
  <c r="AV49" i="2" s="1"/>
  <c r="AP33" i="2"/>
  <c r="AX33" i="2"/>
  <c r="AP37" i="2"/>
  <c r="AX37" i="2"/>
  <c r="BH40" i="2"/>
  <c r="BL44" i="2"/>
  <c r="AE46" i="2"/>
  <c r="AA46" i="2"/>
  <c r="Y46" i="2"/>
  <c r="AP46" i="2"/>
  <c r="AE47" i="2"/>
  <c r="AC47" i="2"/>
  <c r="AA47" i="2"/>
  <c r="U51" i="2"/>
  <c r="S51" i="2"/>
  <c r="Q51" i="2"/>
  <c r="AX32" i="2"/>
  <c r="Y33" i="2"/>
  <c r="AX36" i="2"/>
  <c r="Y37" i="2"/>
  <c r="O39" i="2"/>
  <c r="U40" i="2"/>
  <c r="U41" i="2"/>
  <c r="S41" i="2"/>
  <c r="Q41" i="2"/>
  <c r="AO43" i="2"/>
  <c r="AC46" i="2"/>
  <c r="Y47" i="2"/>
  <c r="U48" i="2"/>
  <c r="Q48" i="2"/>
  <c r="O48" i="2"/>
  <c r="BL49" i="2"/>
  <c r="O51" i="2"/>
  <c r="AO52" i="2"/>
  <c r="K53" i="2"/>
  <c r="BH53" i="2"/>
  <c r="AV43" i="2"/>
  <c r="H46" i="2"/>
  <c r="AX46" i="2"/>
  <c r="AP47" i="2"/>
  <c r="BF48" i="2"/>
  <c r="U49" i="2"/>
  <c r="S49" i="2"/>
  <c r="Q49" i="2"/>
  <c r="AT41" i="2"/>
  <c r="AE42" i="2"/>
  <c r="H43" i="2"/>
  <c r="U44" i="2"/>
  <c r="AX45" i="2"/>
  <c r="AE52" i="2"/>
  <c r="AE41" i="2"/>
  <c r="H42" i="2"/>
  <c r="I42" i="2" s="1"/>
  <c r="U43" i="2"/>
  <c r="Y45" i="2"/>
  <c r="H52" i="2"/>
  <c r="AI53" i="2"/>
  <c r="AT47" i="2"/>
  <c r="AK53" i="2"/>
  <c r="AP42" i="2"/>
  <c r="AX42" i="2"/>
  <c r="E45" i="2"/>
  <c r="O45" i="2"/>
  <c r="AT46" i="2"/>
  <c r="AP52" i="2"/>
  <c r="AX52" i="2"/>
  <c r="Y53" i="2"/>
  <c r="AX41" i="2"/>
  <c r="Y42" i="2"/>
  <c r="O44" i="2"/>
  <c r="Y52" i="2"/>
  <c r="AC15" i="2" l="1"/>
  <c r="AM23" i="2"/>
  <c r="AR44" i="2"/>
  <c r="AS44" i="2" s="1"/>
  <c r="Q15" i="2"/>
  <c r="S9" i="2"/>
  <c r="K43" i="2"/>
  <c r="V54" i="2"/>
  <c r="G19" i="2"/>
  <c r="BF26" i="2"/>
  <c r="BG26" i="2" s="1"/>
  <c r="AK7" i="2"/>
  <c r="AO7" i="2"/>
  <c r="AM7" i="2"/>
  <c r="U15" i="2"/>
  <c r="AR26" i="2"/>
  <c r="AS26" i="2" s="1"/>
  <c r="E49" i="2"/>
  <c r="AM26" i="2"/>
  <c r="K46" i="2"/>
  <c r="Q9" i="2"/>
  <c r="AR10" i="2"/>
  <c r="AU10" i="2" s="1"/>
  <c r="I34" i="2"/>
  <c r="AV34" i="2"/>
  <c r="K34" i="2"/>
  <c r="BL40" i="2"/>
  <c r="BJ40" i="2" s="1"/>
  <c r="BL51" i="2"/>
  <c r="BN51" i="2" s="1"/>
  <c r="I46" i="2"/>
  <c r="K38" i="2"/>
  <c r="AK26" i="2"/>
  <c r="AM8" i="2"/>
  <c r="G49" i="2"/>
  <c r="AK8" i="2"/>
  <c r="I48" i="2"/>
  <c r="G47" i="2"/>
  <c r="AO28" i="2"/>
  <c r="AR53" i="2"/>
  <c r="AS53" i="2" s="1"/>
  <c r="G23" i="2"/>
  <c r="AO26" i="2"/>
  <c r="AW51" i="2"/>
  <c r="S50" i="2"/>
  <c r="BE15" i="2"/>
  <c r="G36" i="2"/>
  <c r="G22" i="2"/>
  <c r="I22" i="2"/>
  <c r="K36" i="2"/>
  <c r="I36" i="2"/>
  <c r="G39" i="2"/>
  <c r="K39" i="2"/>
  <c r="AR30" i="2"/>
  <c r="AU30" i="2" s="1"/>
  <c r="AV44" i="2"/>
  <c r="I39" i="2"/>
  <c r="G43" i="2"/>
  <c r="AO25" i="2"/>
  <c r="K52" i="2"/>
  <c r="G52" i="2"/>
  <c r="K40" i="2"/>
  <c r="K24" i="2"/>
  <c r="E40" i="2"/>
  <c r="I24" i="2"/>
  <c r="I52" i="2"/>
  <c r="I43" i="2"/>
  <c r="BI44" i="2"/>
  <c r="K47" i="2"/>
  <c r="AY27" i="2"/>
  <c r="G7" i="2"/>
  <c r="AR36" i="2"/>
  <c r="AS36" i="2" s="1"/>
  <c r="I35" i="2"/>
  <c r="G31" i="2"/>
  <c r="BE41" i="2"/>
  <c r="BF41" i="2" s="1"/>
  <c r="BG41" i="2" s="1"/>
  <c r="BI51" i="2"/>
  <c r="AM25" i="2"/>
  <c r="AK23" i="2"/>
  <c r="I51" i="2"/>
  <c r="G51" i="2"/>
  <c r="AO23" i="2"/>
  <c r="K44" i="2"/>
  <c r="K51" i="2"/>
  <c r="AO21" i="2"/>
  <c r="AK25" i="2"/>
  <c r="AM6" i="2"/>
  <c r="AM21" i="2"/>
  <c r="AC9" i="2"/>
  <c r="BD43" i="2"/>
  <c r="BF43" i="2" s="1"/>
  <c r="BI43" i="2" s="1"/>
  <c r="X29" i="2"/>
  <c r="AE29" i="2" s="1"/>
  <c r="AW43" i="2"/>
  <c r="AU43" i="2"/>
  <c r="AE9" i="2"/>
  <c r="AO24" i="2"/>
  <c r="BF49" i="2"/>
  <c r="BM49" i="2" s="1"/>
  <c r="AY43" i="2"/>
  <c r="AV23" i="2"/>
  <c r="D15" i="2"/>
  <c r="E15" i="2" s="1"/>
  <c r="AK10" i="2"/>
  <c r="I13" i="2"/>
  <c r="I33" i="2"/>
  <c r="K25" i="2"/>
  <c r="AR31" i="2"/>
  <c r="AS31" i="2" s="1"/>
  <c r="I32" i="2"/>
  <c r="AM10" i="2"/>
  <c r="BF38" i="2"/>
  <c r="BI38" i="2" s="1"/>
  <c r="AR38" i="2"/>
  <c r="AS38" i="2" s="1"/>
  <c r="AR34" i="2"/>
  <c r="AS34" i="2" s="1"/>
  <c r="AO8" i="2"/>
  <c r="AK16" i="2"/>
  <c r="AM16" i="2"/>
  <c r="AK21" i="2"/>
  <c r="AO6" i="2"/>
  <c r="AM24" i="2"/>
  <c r="AK24" i="2"/>
  <c r="AX9" i="2"/>
  <c r="I27" i="2"/>
  <c r="BJ30" i="2"/>
  <c r="BF23" i="2"/>
  <c r="BG23" i="2" s="1"/>
  <c r="BF11" i="2"/>
  <c r="BG11" i="2" s="1"/>
  <c r="I47" i="2"/>
  <c r="G44" i="2"/>
  <c r="K41" i="2"/>
  <c r="G41" i="2"/>
  <c r="I41" i="2"/>
  <c r="I40" i="2"/>
  <c r="G33" i="2"/>
  <c r="AY51" i="2"/>
  <c r="AU51" i="2"/>
  <c r="AW48" i="2"/>
  <c r="G46" i="2"/>
  <c r="K33" i="2"/>
  <c r="I30" i="2"/>
  <c r="G24" i="2"/>
  <c r="K23" i="2"/>
  <c r="E23" i="2"/>
  <c r="K22" i="2"/>
  <c r="AS18" i="2"/>
  <c r="AY18" i="2"/>
  <c r="BD18" i="2"/>
  <c r="BF18" i="2" s="1"/>
  <c r="BM18" i="2" s="1"/>
  <c r="G17" i="2"/>
  <c r="I17" i="2"/>
  <c r="K7" i="2"/>
  <c r="G11" i="2"/>
  <c r="AR6" i="2"/>
  <c r="AS6" i="2" s="1"/>
  <c r="K5" i="2"/>
  <c r="I5" i="2"/>
  <c r="G5" i="2"/>
  <c r="I14" i="2"/>
  <c r="AR11" i="2"/>
  <c r="AS11" i="2" s="1"/>
  <c r="AK18" i="2"/>
  <c r="E31" i="2"/>
  <c r="AM13" i="2"/>
  <c r="BE9" i="2"/>
  <c r="AV30" i="2"/>
  <c r="K14" i="2"/>
  <c r="I4" i="2"/>
  <c r="BH8" i="2"/>
  <c r="BJ8" i="2" s="1"/>
  <c r="C54" i="2"/>
  <c r="K48" i="2"/>
  <c r="G4" i="2"/>
  <c r="AK28" i="2"/>
  <c r="AR32" i="2"/>
  <c r="AS32" i="2" s="1"/>
  <c r="BL12" i="2"/>
  <c r="BL9" i="2" s="1"/>
  <c r="E48" i="2"/>
  <c r="AR49" i="2"/>
  <c r="AW49" i="2" s="1"/>
  <c r="AK6" i="2"/>
  <c r="I7" i="2"/>
  <c r="I31" i="2"/>
  <c r="BF32" i="2"/>
  <c r="BG32" i="2" s="1"/>
  <c r="AV12" i="2"/>
  <c r="BC12" i="2" s="1"/>
  <c r="G14" i="2"/>
  <c r="AM18" i="2"/>
  <c r="G38" i="2"/>
  <c r="G34" i="2"/>
  <c r="I38" i="2"/>
  <c r="AM28" i="2"/>
  <c r="I44" i="2"/>
  <c r="AU44" i="2"/>
  <c r="K32" i="2"/>
  <c r="AX50" i="2"/>
  <c r="G32" i="2"/>
  <c r="AO33" i="2"/>
  <c r="AO13" i="2"/>
  <c r="AK13" i="2"/>
  <c r="AR7" i="2"/>
  <c r="AS7" i="2" s="1"/>
  <c r="I25" i="2"/>
  <c r="K6" i="2"/>
  <c r="K4" i="2"/>
  <c r="E16" i="2"/>
  <c r="I16" i="2"/>
  <c r="K16" i="2"/>
  <c r="G27" i="2"/>
  <c r="K27" i="2"/>
  <c r="E27" i="2"/>
  <c r="G25" i="2"/>
  <c r="AR23" i="2"/>
  <c r="AU23" i="2" s="1"/>
  <c r="B29" i="2"/>
  <c r="B54" i="2" s="1"/>
  <c r="G16" i="2"/>
  <c r="AO18" i="2"/>
  <c r="BG13" i="2"/>
  <c r="BN13" i="2"/>
  <c r="BC11" i="2"/>
  <c r="BG27" i="2"/>
  <c r="BN27" i="2"/>
  <c r="BC7" i="2"/>
  <c r="BC26" i="2"/>
  <c r="AR33" i="2"/>
  <c r="AS33" i="2" s="1"/>
  <c r="BD33" i="2"/>
  <c r="BF33" i="2" s="1"/>
  <c r="BC6" i="2"/>
  <c r="AU18" i="2"/>
  <c r="BH18" i="2"/>
  <c r="AR52" i="2"/>
  <c r="AY52" i="2" s="1"/>
  <c r="BD52" i="2"/>
  <c r="BF52" i="2" s="1"/>
  <c r="BI52" i="2" s="1"/>
  <c r="BH47" i="2"/>
  <c r="BJ47" i="2" s="1"/>
  <c r="BG48" i="2"/>
  <c r="BN48" i="2"/>
  <c r="AO50" i="2"/>
  <c r="AV33" i="2"/>
  <c r="BL33" i="2"/>
  <c r="BD45" i="2"/>
  <c r="BF45" i="2" s="1"/>
  <c r="BI45" i="2" s="1"/>
  <c r="AR45" i="2"/>
  <c r="AY45" i="2" s="1"/>
  <c r="BJ35" i="2"/>
  <c r="BH31" i="2"/>
  <c r="BJ31" i="2" s="1"/>
  <c r="BK31" i="2" s="1"/>
  <c r="AV28" i="2"/>
  <c r="BL28" i="2"/>
  <c r="AV47" i="2"/>
  <c r="BH19" i="2"/>
  <c r="BI19" i="2" s="1"/>
  <c r="AU19" i="2"/>
  <c r="AV20" i="2"/>
  <c r="BL20" i="2"/>
  <c r="AV14" i="2"/>
  <c r="BL14" i="2"/>
  <c r="BM34" i="2"/>
  <c r="BJ34" i="2"/>
  <c r="BK34" i="2" s="1"/>
  <c r="BB54" i="2"/>
  <c r="BC54" i="2" s="1"/>
  <c r="BF30" i="2"/>
  <c r="BG19" i="2"/>
  <c r="E35" i="2"/>
  <c r="G35" i="2"/>
  <c r="K35" i="2"/>
  <c r="BH33" i="2"/>
  <c r="Z29" i="2"/>
  <c r="AA9" i="2"/>
  <c r="E11" i="2"/>
  <c r="K11" i="2"/>
  <c r="G6" i="2"/>
  <c r="BF7" i="2"/>
  <c r="BM7" i="2" s="1"/>
  <c r="K17" i="2"/>
  <c r="BH41" i="2"/>
  <c r="AU41" i="2"/>
  <c r="BL19" i="2"/>
  <c r="AY19" i="2"/>
  <c r="AV19" i="2"/>
  <c r="AV46" i="2"/>
  <c r="BL46" i="2"/>
  <c r="BD46" i="2"/>
  <c r="BF46" i="2" s="1"/>
  <c r="AR46" i="2"/>
  <c r="AS46" i="2" s="1"/>
  <c r="AY48" i="2"/>
  <c r="H50" i="2"/>
  <c r="AV24" i="2"/>
  <c r="BL24" i="2"/>
  <c r="BF35" i="2"/>
  <c r="BM35" i="2" s="1"/>
  <c r="H15" i="2"/>
  <c r="H9" i="2"/>
  <c r="K19" i="2"/>
  <c r="E19" i="2"/>
  <c r="AV18" i="2"/>
  <c r="BM6" i="2"/>
  <c r="BD47" i="2"/>
  <c r="BF47" i="2" s="1"/>
  <c r="BM47" i="2" s="1"/>
  <c r="AR47" i="2"/>
  <c r="AJ29" i="2"/>
  <c r="AL29" i="2" s="1"/>
  <c r="BL39" i="2"/>
  <c r="AV39" i="2"/>
  <c r="BJ44" i="2"/>
  <c r="BK44" i="2" s="1"/>
  <c r="BM44" i="2"/>
  <c r="BM48" i="2"/>
  <c r="BH48" i="2"/>
  <c r="BI48" i="2" s="1"/>
  <c r="AU48" i="2"/>
  <c r="BH36" i="2"/>
  <c r="BI36" i="2" s="1"/>
  <c r="AB50" i="2"/>
  <c r="AR24" i="2"/>
  <c r="BD24" i="2"/>
  <c r="BF24" i="2" s="1"/>
  <c r="BD40" i="2"/>
  <c r="BF40" i="2" s="1"/>
  <c r="BI40" i="2" s="1"/>
  <c r="AR40" i="2"/>
  <c r="AW40" i="2" s="1"/>
  <c r="BD21" i="2"/>
  <c r="BF21" i="2" s="1"/>
  <c r="BI21" i="2" s="1"/>
  <c r="AR21" i="2"/>
  <c r="AY21" i="2" s="1"/>
  <c r="E26" i="2"/>
  <c r="I26" i="2"/>
  <c r="AT50" i="2"/>
  <c r="BH6" i="2"/>
  <c r="BI6" i="2" s="1"/>
  <c r="AY13" i="2"/>
  <c r="BL5" i="2"/>
  <c r="AV5" i="2"/>
  <c r="AH15" i="2"/>
  <c r="AI15" i="2" s="1"/>
  <c r="AO16" i="2"/>
  <c r="AN54" i="2"/>
  <c r="E13" i="2"/>
  <c r="K13" i="2"/>
  <c r="AR35" i="2"/>
  <c r="AW35" i="2" s="1"/>
  <c r="BD17" i="2"/>
  <c r="BF17" i="2" s="1"/>
  <c r="BM17" i="2" s="1"/>
  <c r="AR17" i="2"/>
  <c r="AU17" i="2" s="1"/>
  <c r="AY41" i="2"/>
  <c r="AV41" i="2"/>
  <c r="AW41" i="2" s="1"/>
  <c r="BL41" i="2"/>
  <c r="BI53" i="2"/>
  <c r="BL36" i="2"/>
  <c r="AV36" i="2"/>
  <c r="BH22" i="2"/>
  <c r="AR39" i="2"/>
  <c r="BH23" i="2"/>
  <c r="BM31" i="2"/>
  <c r="AD54" i="2"/>
  <c r="BH17" i="2"/>
  <c r="BH13" i="2"/>
  <c r="BI13" i="2" s="1"/>
  <c r="AU13" i="2"/>
  <c r="G26" i="2"/>
  <c r="AF54" i="2"/>
  <c r="BM13" i="2"/>
  <c r="N29" i="2"/>
  <c r="S29" i="2" s="1"/>
  <c r="O9" i="2"/>
  <c r="U9" i="2"/>
  <c r="AR16" i="2"/>
  <c r="AU16" i="2" s="1"/>
  <c r="I10" i="2"/>
  <c r="BD5" i="2"/>
  <c r="BF5" i="2" s="1"/>
  <c r="AR5" i="2"/>
  <c r="BN6" i="2"/>
  <c r="BG6" i="2"/>
  <c r="BH46" i="2"/>
  <c r="AR28" i="2"/>
  <c r="BD28" i="2"/>
  <c r="BF28" i="2" s="1"/>
  <c r="AR14" i="2"/>
  <c r="AS14" i="2" s="1"/>
  <c r="BD14" i="2"/>
  <c r="BF14" i="2" s="1"/>
  <c r="BH11" i="2"/>
  <c r="BH49" i="2"/>
  <c r="BH26" i="2"/>
  <c r="BG53" i="2"/>
  <c r="BN53" i="2"/>
  <c r="BC17" i="2"/>
  <c r="G20" i="2"/>
  <c r="E20" i="2"/>
  <c r="E10" i="2"/>
  <c r="D9" i="2"/>
  <c r="G9" i="2" s="1"/>
  <c r="AR42" i="2"/>
  <c r="AY42" i="2" s="1"/>
  <c r="BD42" i="2"/>
  <c r="BF42" i="2" s="1"/>
  <c r="BI42" i="2" s="1"/>
  <c r="BL45" i="2"/>
  <c r="AV45" i="2"/>
  <c r="AV37" i="2"/>
  <c r="BL37" i="2"/>
  <c r="BH32" i="2"/>
  <c r="X50" i="2"/>
  <c r="BF39" i="2"/>
  <c r="D50" i="2"/>
  <c r="E50" i="2" s="1"/>
  <c r="E30" i="2"/>
  <c r="K30" i="2"/>
  <c r="BG31" i="2"/>
  <c r="BN31" i="2"/>
  <c r="AV31" i="2"/>
  <c r="Q50" i="2"/>
  <c r="O50" i="2"/>
  <c r="U50" i="2"/>
  <c r="AQ50" i="2"/>
  <c r="BI34" i="2"/>
  <c r="BM27" i="2"/>
  <c r="BD22" i="2"/>
  <c r="BF22" i="2" s="1"/>
  <c r="AR22" i="2"/>
  <c r="AS22" i="2" s="1"/>
  <c r="BH14" i="2"/>
  <c r="BD25" i="2"/>
  <c r="BF25" i="2" s="1"/>
  <c r="AR25" i="2"/>
  <c r="AY25" i="2" s="1"/>
  <c r="AY4" i="2"/>
  <c r="AV4" i="2"/>
  <c r="BL4" i="2"/>
  <c r="BN4" i="2" s="1"/>
  <c r="AV13" i="2"/>
  <c r="BF16" i="2"/>
  <c r="P54" i="2"/>
  <c r="AR12" i="2"/>
  <c r="I6" i="2"/>
  <c r="BH12" i="2"/>
  <c r="AU4" i="2"/>
  <c r="AT15" i="2"/>
  <c r="BH16" i="2"/>
  <c r="AR20" i="2"/>
  <c r="AY20" i="2" s="1"/>
  <c r="BD20" i="2"/>
  <c r="BF20" i="2" s="1"/>
  <c r="BF10" i="2"/>
  <c r="BM10" i="2" s="1"/>
  <c r="BD9" i="2"/>
  <c r="BH37" i="2"/>
  <c r="AT9" i="2"/>
  <c r="BH10" i="2"/>
  <c r="BJ10" i="2" s="1"/>
  <c r="AP50" i="2"/>
  <c r="BD8" i="2"/>
  <c r="BF8" i="2" s="1"/>
  <c r="AR8" i="2"/>
  <c r="AW8" i="2" s="1"/>
  <c r="AV42" i="2"/>
  <c r="BL42" i="2"/>
  <c r="AV52" i="2"/>
  <c r="BL52" i="2"/>
  <c r="BG44" i="2"/>
  <c r="BN44" i="2"/>
  <c r="BL32" i="2"/>
  <c r="AV32" i="2"/>
  <c r="AR37" i="2"/>
  <c r="AS37" i="2" s="1"/>
  <c r="BD37" i="2"/>
  <c r="BF37" i="2" s="1"/>
  <c r="BM53" i="2"/>
  <c r="BJ53" i="2"/>
  <c r="BK53" i="2" s="1"/>
  <c r="BG34" i="2"/>
  <c r="BN34" i="2"/>
  <c r="AV38" i="2"/>
  <c r="BL38" i="2"/>
  <c r="BL21" i="2"/>
  <c r="AV21" i="2"/>
  <c r="BL25" i="2"/>
  <c r="AV25" i="2"/>
  <c r="I20" i="2"/>
  <c r="AW27" i="2"/>
  <c r="BC27" i="2"/>
  <c r="BL16" i="2"/>
  <c r="AX15" i="2"/>
  <c r="AV16" i="2"/>
  <c r="BC8" i="2"/>
  <c r="G10" i="2"/>
  <c r="AV22" i="2"/>
  <c r="BL22" i="2"/>
  <c r="AH9" i="2"/>
  <c r="AI9" i="2" s="1"/>
  <c r="AO10" i="2"/>
  <c r="BH7" i="2"/>
  <c r="BJ7" i="2" s="1"/>
  <c r="BF12" i="2"/>
  <c r="BH27" i="2"/>
  <c r="BI27" i="2" s="1"/>
  <c r="AU27" i="2"/>
  <c r="BG4" i="2"/>
  <c r="AV10" i="2"/>
  <c r="BI4" i="2"/>
  <c r="H187" i="1"/>
  <c r="F357" i="1"/>
  <c r="F356" i="1"/>
  <c r="F347" i="1"/>
  <c r="I347" i="1" s="1"/>
  <c r="F346" i="1"/>
  <c r="I346" i="1" s="1"/>
  <c r="F338" i="1"/>
  <c r="F328" i="1"/>
  <c r="G328" i="1" s="1"/>
  <c r="F275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S348" i="1" s="1"/>
  <c r="R347" i="1"/>
  <c r="R346" i="1"/>
  <c r="S346" i="1" s="1"/>
  <c r="R345" i="1"/>
  <c r="R344" i="1"/>
  <c r="R343" i="1"/>
  <c r="R342" i="1"/>
  <c r="S342" i="1" s="1"/>
  <c r="R341" i="1"/>
  <c r="R340" i="1"/>
  <c r="S340" i="1" s="1"/>
  <c r="R339" i="1"/>
  <c r="R338" i="1"/>
  <c r="S338" i="1" s="1"/>
  <c r="R337" i="1"/>
  <c r="R336" i="1"/>
  <c r="R335" i="1"/>
  <c r="R334" i="1"/>
  <c r="S334" i="1" s="1"/>
  <c r="R333" i="1"/>
  <c r="R332" i="1"/>
  <c r="R331" i="1"/>
  <c r="R330" i="1"/>
  <c r="S330" i="1" s="1"/>
  <c r="R329" i="1"/>
  <c r="R328" i="1"/>
  <c r="R327" i="1"/>
  <c r="R326" i="1"/>
  <c r="R325" i="1"/>
  <c r="S325" i="1" s="1"/>
  <c r="R324" i="1"/>
  <c r="S324" i="1" s="1"/>
  <c r="R323" i="1"/>
  <c r="S323" i="1" s="1"/>
  <c r="R322" i="1"/>
  <c r="S322" i="1" s="1"/>
  <c r="R321" i="1"/>
  <c r="R320" i="1"/>
  <c r="R319" i="1"/>
  <c r="R318" i="1"/>
  <c r="S318" i="1" s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S278" i="1" s="1"/>
  <c r="R277" i="1"/>
  <c r="R276" i="1"/>
  <c r="R275" i="1"/>
  <c r="R274" i="1"/>
  <c r="S274" i="1" s="1"/>
  <c r="R273" i="1"/>
  <c r="R272" i="1"/>
  <c r="R271" i="1"/>
  <c r="R270" i="1"/>
  <c r="S270" i="1" s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F360" i="1"/>
  <c r="F359" i="1"/>
  <c r="F358" i="1"/>
  <c r="F351" i="1"/>
  <c r="G351" i="1" s="1"/>
  <c r="F349" i="1"/>
  <c r="I349" i="1" s="1"/>
  <c r="F345" i="1"/>
  <c r="I345" i="1" s="1"/>
  <c r="F341" i="1"/>
  <c r="F339" i="1"/>
  <c r="G339" i="1" s="1"/>
  <c r="F336" i="1"/>
  <c r="I336" i="1" s="1"/>
  <c r="F333" i="1"/>
  <c r="I333" i="1" s="1"/>
  <c r="F331" i="1"/>
  <c r="G331" i="1" s="1"/>
  <c r="F327" i="1"/>
  <c r="G327" i="1" s="1"/>
  <c r="F320" i="1"/>
  <c r="G320" i="1" s="1"/>
  <c r="F319" i="1"/>
  <c r="F315" i="1"/>
  <c r="F277" i="1"/>
  <c r="F268" i="1"/>
  <c r="I268" i="1" s="1"/>
  <c r="H1377" i="1"/>
  <c r="F1375" i="1"/>
  <c r="H1367" i="1"/>
  <c r="H1363" i="1"/>
  <c r="H1353" i="1"/>
  <c r="H1351" i="1"/>
  <c r="H1346" i="1"/>
  <c r="H1330" i="1"/>
  <c r="H1307" i="1"/>
  <c r="H1303" i="1"/>
  <c r="H1299" i="1"/>
  <c r="H1292" i="1" s="1"/>
  <c r="H1293" i="1"/>
  <c r="H1289" i="1"/>
  <c r="H1286" i="1"/>
  <c r="H1280" i="1"/>
  <c r="H1263" i="1" s="1"/>
  <c r="H1260" i="1"/>
  <c r="H1259" i="1" s="1"/>
  <c r="H1257" i="1"/>
  <c r="H1255" i="1"/>
  <c r="H1252" i="1"/>
  <c r="H1247" i="1"/>
  <c r="H1245" i="1"/>
  <c r="H1243" i="1"/>
  <c r="H1241" i="1"/>
  <c r="H1239" i="1"/>
  <c r="H1237" i="1"/>
  <c r="H1234" i="1"/>
  <c r="H1232" i="1"/>
  <c r="H1230" i="1"/>
  <c r="H1228" i="1"/>
  <c r="H1226" i="1"/>
  <c r="H1224" i="1"/>
  <c r="H1222" i="1"/>
  <c r="H1218" i="1"/>
  <c r="H1216" i="1"/>
  <c r="H1214" i="1"/>
  <c r="H1212" i="1"/>
  <c r="H1210" i="1"/>
  <c r="H1208" i="1"/>
  <c r="H1206" i="1"/>
  <c r="H1204" i="1"/>
  <c r="H1201" i="1"/>
  <c r="H1199" i="1"/>
  <c r="H1197" i="1"/>
  <c r="H1193" i="1"/>
  <c r="H1191" i="1"/>
  <c r="H1189" i="1"/>
  <c r="H1187" i="1"/>
  <c r="H1185" i="1"/>
  <c r="H1183" i="1"/>
  <c r="H1181" i="1"/>
  <c r="H1179" i="1"/>
  <c r="H1177" i="1"/>
  <c r="H1175" i="1"/>
  <c r="H1173" i="1"/>
  <c r="H1171" i="1"/>
  <c r="H1169" i="1"/>
  <c r="H1167" i="1"/>
  <c r="H1165" i="1"/>
  <c r="H1163" i="1"/>
  <c r="H1161" i="1"/>
  <c r="H1159" i="1"/>
  <c r="H1157" i="1"/>
  <c r="H1155" i="1"/>
  <c r="H1153" i="1"/>
  <c r="H1151" i="1"/>
  <c r="H1149" i="1"/>
  <c r="H1147" i="1"/>
  <c r="H1145" i="1"/>
  <c r="H1143" i="1"/>
  <c r="H1141" i="1"/>
  <c r="H1139" i="1"/>
  <c r="H1137" i="1"/>
  <c r="H1135" i="1"/>
  <c r="H1133" i="1"/>
  <c r="H1131" i="1"/>
  <c r="H1129" i="1"/>
  <c r="H1127" i="1"/>
  <c r="H1125" i="1"/>
  <c r="H1123" i="1"/>
  <c r="H1121" i="1"/>
  <c r="H1119" i="1"/>
  <c r="H1117" i="1"/>
  <c r="H1115" i="1"/>
  <c r="H1113" i="1"/>
  <c r="H1111" i="1"/>
  <c r="H1109" i="1"/>
  <c r="H1106" i="1"/>
  <c r="H1104" i="1"/>
  <c r="H1099" i="1"/>
  <c r="H1097" i="1"/>
  <c r="H1095" i="1"/>
  <c r="H1093" i="1"/>
  <c r="H1091" i="1"/>
  <c r="H1084" i="1"/>
  <c r="H1082" i="1"/>
  <c r="H1080" i="1"/>
  <c r="H1077" i="1"/>
  <c r="H1075" i="1"/>
  <c r="H1071" i="1"/>
  <c r="H1069" i="1"/>
  <c r="H1066" i="1"/>
  <c r="H1064" i="1"/>
  <c r="H1062" i="1"/>
  <c r="H1060" i="1"/>
  <c r="H1058" i="1"/>
  <c r="H1056" i="1"/>
  <c r="H1053" i="1"/>
  <c r="H1051" i="1"/>
  <c r="H1048" i="1"/>
  <c r="H1046" i="1"/>
  <c r="H1043" i="1"/>
  <c r="H1041" i="1"/>
  <c r="H1039" i="1"/>
  <c r="H1036" i="1"/>
  <c r="H1033" i="1"/>
  <c r="H1029" i="1"/>
  <c r="H1027" i="1"/>
  <c r="H1025" i="1"/>
  <c r="H1023" i="1"/>
  <c r="H1021" i="1"/>
  <c r="H1019" i="1"/>
  <c r="H1017" i="1"/>
  <c r="H1015" i="1"/>
  <c r="H1013" i="1"/>
  <c r="H1011" i="1"/>
  <c r="H1009" i="1"/>
  <c r="H1007" i="1"/>
  <c r="H1005" i="1"/>
  <c r="H1003" i="1"/>
  <c r="H1001" i="1"/>
  <c r="H999" i="1"/>
  <c r="H997" i="1"/>
  <c r="H995" i="1"/>
  <c r="H993" i="1"/>
  <c r="H991" i="1"/>
  <c r="H989" i="1"/>
  <c r="H987" i="1"/>
  <c r="H985" i="1"/>
  <c r="H983" i="1"/>
  <c r="H981" i="1"/>
  <c r="H979" i="1"/>
  <c r="H976" i="1"/>
  <c r="H974" i="1"/>
  <c r="H970" i="1"/>
  <c r="H968" i="1"/>
  <c r="H966" i="1"/>
  <c r="H961" i="1"/>
  <c r="H959" i="1"/>
  <c r="H957" i="1"/>
  <c r="H954" i="1"/>
  <c r="H952" i="1"/>
  <c r="H950" i="1"/>
  <c r="H948" i="1"/>
  <c r="H946" i="1"/>
  <c r="H944" i="1"/>
  <c r="H942" i="1"/>
  <c r="H940" i="1"/>
  <c r="H938" i="1"/>
  <c r="H936" i="1"/>
  <c r="H934" i="1"/>
  <c r="H932" i="1"/>
  <c r="H927" i="1"/>
  <c r="H926" i="1" s="1"/>
  <c r="H924" i="1"/>
  <c r="H922" i="1"/>
  <c r="H920" i="1"/>
  <c r="H918" i="1"/>
  <c r="H913" i="1"/>
  <c r="H906" i="1"/>
  <c r="H903" i="1"/>
  <c r="H901" i="1"/>
  <c r="H899" i="1"/>
  <c r="H897" i="1"/>
  <c r="H895" i="1"/>
  <c r="H893" i="1"/>
  <c r="H891" i="1"/>
  <c r="H889" i="1"/>
  <c r="H887" i="1"/>
  <c r="H885" i="1"/>
  <c r="H882" i="1"/>
  <c r="H879" i="1"/>
  <c r="H877" i="1"/>
  <c r="H875" i="1"/>
  <c r="H873" i="1"/>
  <c r="H871" i="1"/>
  <c r="H869" i="1"/>
  <c r="H866" i="1"/>
  <c r="H864" i="1"/>
  <c r="H862" i="1"/>
  <c r="H860" i="1"/>
  <c r="H858" i="1"/>
  <c r="H856" i="1"/>
  <c r="H853" i="1"/>
  <c r="H851" i="1"/>
  <c r="H841" i="1"/>
  <c r="H838" i="1"/>
  <c r="H836" i="1"/>
  <c r="H834" i="1"/>
  <c r="H832" i="1"/>
  <c r="H830" i="1"/>
  <c r="H828" i="1"/>
  <c r="H826" i="1"/>
  <c r="H823" i="1"/>
  <c r="H821" i="1"/>
  <c r="H819" i="1"/>
  <c r="H814" i="1"/>
  <c r="H812" i="1"/>
  <c r="H810" i="1"/>
  <c r="H803" i="1"/>
  <c r="F802" i="1"/>
  <c r="H800" i="1"/>
  <c r="H796" i="1"/>
  <c r="H794" i="1"/>
  <c r="H792" i="1"/>
  <c r="H790" i="1"/>
  <c r="H788" i="1"/>
  <c r="H785" i="1"/>
  <c r="H783" i="1"/>
  <c r="H781" i="1"/>
  <c r="H776" i="1"/>
  <c r="H773" i="1"/>
  <c r="H771" i="1"/>
  <c r="H769" i="1"/>
  <c r="H767" i="1"/>
  <c r="H765" i="1"/>
  <c r="H763" i="1"/>
  <c r="H759" i="1"/>
  <c r="H757" i="1"/>
  <c r="H755" i="1"/>
  <c r="H753" i="1"/>
  <c r="H751" i="1"/>
  <c r="H749" i="1"/>
  <c r="H746" i="1"/>
  <c r="H744" i="1"/>
  <c r="H741" i="1"/>
  <c r="H739" i="1"/>
  <c r="H737" i="1"/>
  <c r="H735" i="1"/>
  <c r="H733" i="1"/>
  <c r="H731" i="1"/>
  <c r="H729" i="1"/>
  <c r="H727" i="1"/>
  <c r="H725" i="1"/>
  <c r="H723" i="1"/>
  <c r="H721" i="1"/>
  <c r="H719" i="1"/>
  <c r="H716" i="1"/>
  <c r="H714" i="1"/>
  <c r="H712" i="1"/>
  <c r="H710" i="1"/>
  <c r="H708" i="1"/>
  <c r="H706" i="1"/>
  <c r="H704" i="1"/>
  <c r="H702" i="1"/>
  <c r="H700" i="1"/>
  <c r="H697" i="1"/>
  <c r="H695" i="1"/>
  <c r="H692" i="1"/>
  <c r="H690" i="1"/>
  <c r="H688" i="1"/>
  <c r="H686" i="1"/>
  <c r="H684" i="1"/>
  <c r="H681" i="1"/>
  <c r="H679" i="1"/>
  <c r="H677" i="1"/>
  <c r="H675" i="1"/>
  <c r="H673" i="1"/>
  <c r="H671" i="1"/>
  <c r="H669" i="1"/>
  <c r="H666" i="1"/>
  <c r="H664" i="1"/>
  <c r="H662" i="1"/>
  <c r="H660" i="1"/>
  <c r="H657" i="1"/>
  <c r="H655" i="1"/>
  <c r="H653" i="1"/>
  <c r="H650" i="1"/>
  <c r="H648" i="1"/>
  <c r="H646" i="1"/>
  <c r="H644" i="1"/>
  <c r="H641" i="1"/>
  <c r="H639" i="1"/>
  <c r="H637" i="1"/>
  <c r="H635" i="1"/>
  <c r="H633" i="1"/>
  <c r="H631" i="1"/>
  <c r="H629" i="1"/>
  <c r="H624" i="1"/>
  <c r="H622" i="1"/>
  <c r="H620" i="1"/>
  <c r="H618" i="1"/>
  <c r="H616" i="1"/>
  <c r="H614" i="1"/>
  <c r="H612" i="1"/>
  <c r="H610" i="1"/>
  <c r="H608" i="1"/>
  <c r="H606" i="1"/>
  <c r="H602" i="1"/>
  <c r="H597" i="1"/>
  <c r="H595" i="1"/>
  <c r="H593" i="1"/>
  <c r="H591" i="1"/>
  <c r="H589" i="1"/>
  <c r="H587" i="1"/>
  <c r="H585" i="1"/>
  <c r="H582" i="1"/>
  <c r="H580" i="1"/>
  <c r="H578" i="1"/>
  <c r="H576" i="1"/>
  <c r="H574" i="1"/>
  <c r="H572" i="1"/>
  <c r="H569" i="1"/>
  <c r="H567" i="1"/>
  <c r="H563" i="1"/>
  <c r="H562" i="1" s="1"/>
  <c r="H560" i="1"/>
  <c r="H558" i="1"/>
  <c r="H556" i="1"/>
  <c r="H554" i="1"/>
  <c r="H552" i="1"/>
  <c r="H550" i="1"/>
  <c r="H548" i="1"/>
  <c r="H546" i="1"/>
  <c r="H544" i="1"/>
  <c r="H542" i="1"/>
  <c r="H540" i="1"/>
  <c r="H538" i="1"/>
  <c r="H535" i="1"/>
  <c r="H533" i="1"/>
  <c r="H531" i="1"/>
  <c r="H529" i="1"/>
  <c r="H527" i="1"/>
  <c r="H525" i="1"/>
  <c r="H523" i="1"/>
  <c r="H521" i="1"/>
  <c r="H519" i="1"/>
  <c r="H517" i="1"/>
  <c r="H515" i="1"/>
  <c r="H513" i="1"/>
  <c r="H510" i="1"/>
  <c r="H508" i="1"/>
  <c r="H505" i="1"/>
  <c r="H503" i="1"/>
  <c r="H500" i="1"/>
  <c r="H498" i="1"/>
  <c r="H495" i="1"/>
  <c r="H493" i="1"/>
  <c r="H491" i="1"/>
  <c r="H489" i="1"/>
  <c r="H487" i="1"/>
  <c r="H485" i="1"/>
  <c r="H483" i="1"/>
  <c r="H481" i="1"/>
  <c r="H479" i="1"/>
  <c r="H477" i="1"/>
  <c r="H475" i="1"/>
  <c r="H473" i="1"/>
  <c r="H471" i="1"/>
  <c r="H469" i="1"/>
  <c r="H467" i="1"/>
  <c r="H465" i="1"/>
  <c r="H463" i="1"/>
  <c r="H461" i="1"/>
  <c r="H459" i="1"/>
  <c r="H457" i="1"/>
  <c r="H454" i="1"/>
  <c r="H452" i="1"/>
  <c r="H450" i="1"/>
  <c r="H448" i="1"/>
  <c r="H446" i="1"/>
  <c r="H444" i="1"/>
  <c r="H441" i="1"/>
  <c r="H439" i="1"/>
  <c r="H437" i="1"/>
  <c r="H435" i="1"/>
  <c r="H433" i="1"/>
  <c r="H431" i="1"/>
  <c r="H429" i="1"/>
  <c r="H427" i="1"/>
  <c r="H425" i="1"/>
  <c r="H423" i="1"/>
  <c r="H421" i="1"/>
  <c r="H419" i="1"/>
  <c r="H417" i="1"/>
  <c r="H414" i="1"/>
  <c r="H412" i="1"/>
  <c r="H408" i="1"/>
  <c r="H406" i="1"/>
  <c r="H402" i="1"/>
  <c r="H392" i="1"/>
  <c r="H390" i="1"/>
  <c r="H389" i="1" s="1"/>
  <c r="H386" i="1"/>
  <c r="H382" i="1"/>
  <c r="H378" i="1"/>
  <c r="H373" i="1"/>
  <c r="H364" i="1"/>
  <c r="F361" i="1"/>
  <c r="H355" i="1"/>
  <c r="F353" i="1"/>
  <c r="G353" i="1" s="1"/>
  <c r="F352" i="1"/>
  <c r="G352" i="1" s="1"/>
  <c r="H350" i="1"/>
  <c r="H344" i="1"/>
  <c r="F343" i="1"/>
  <c r="F342" i="1"/>
  <c r="G342" i="1" s="1"/>
  <c r="F340" i="1"/>
  <c r="G340" i="1" s="1"/>
  <c r="H338" i="1"/>
  <c r="F335" i="1"/>
  <c r="I335" i="1" s="1"/>
  <c r="F334" i="1"/>
  <c r="I334" i="1" s="1"/>
  <c r="H332" i="1"/>
  <c r="F329" i="1"/>
  <c r="G329" i="1" s="1"/>
  <c r="H326" i="1"/>
  <c r="F325" i="1"/>
  <c r="F324" i="1"/>
  <c r="F323" i="1"/>
  <c r="F322" i="1"/>
  <c r="F321" i="1"/>
  <c r="H320" i="1"/>
  <c r="F318" i="1"/>
  <c r="F317" i="1"/>
  <c r="H314" i="1"/>
  <c r="F313" i="1"/>
  <c r="F312" i="1"/>
  <c r="H311" i="1"/>
  <c r="H308" i="1"/>
  <c r="H301" i="1"/>
  <c r="H294" i="1"/>
  <c r="H287" i="1"/>
  <c r="F276" i="1"/>
  <c r="H273" i="1"/>
  <c r="F272" i="1"/>
  <c r="G272" i="1" s="1"/>
  <c r="F271" i="1"/>
  <c r="G271" i="1" s="1"/>
  <c r="F270" i="1"/>
  <c r="G270" i="1" s="1"/>
  <c r="H269" i="1"/>
  <c r="H267" i="1"/>
  <c r="H263" i="1"/>
  <c r="H249" i="1"/>
  <c r="H247" i="1"/>
  <c r="H240" i="1"/>
  <c r="H234" i="1"/>
  <c r="H225" i="1"/>
  <c r="H219" i="1"/>
  <c r="H216" i="1"/>
  <c r="H211" i="1"/>
  <c r="H193" i="1" s="1"/>
  <c r="H180" i="1"/>
  <c r="H176" i="1"/>
  <c r="H173" i="1"/>
  <c r="H171" i="1"/>
  <c r="H147" i="1"/>
  <c r="H137" i="1" s="1"/>
  <c r="H129" i="1"/>
  <c r="H125" i="1"/>
  <c r="H103" i="1"/>
  <c r="H102" i="1"/>
  <c r="H96" i="1"/>
  <c r="H90" i="1"/>
  <c r="H84" i="1"/>
  <c r="H79" i="1"/>
  <c r="H76" i="1"/>
  <c r="H65" i="1"/>
  <c r="H53" i="1"/>
  <c r="H47" i="1"/>
  <c r="H40" i="1"/>
  <c r="H37" i="1" s="1"/>
  <c r="H30" i="1"/>
  <c r="H11" i="1" s="1"/>
  <c r="AW44" i="2" l="1"/>
  <c r="AY44" i="2"/>
  <c r="BN32" i="2"/>
  <c r="BG38" i="2"/>
  <c r="AY53" i="2"/>
  <c r="BN26" i="2"/>
  <c r="BM26" i="2"/>
  <c r="BI26" i="2"/>
  <c r="AS10" i="2"/>
  <c r="AY38" i="2"/>
  <c r="AY10" i="2"/>
  <c r="BI32" i="2"/>
  <c r="AU53" i="2"/>
  <c r="AW53" i="2"/>
  <c r="AW45" i="2"/>
  <c r="BM23" i="2"/>
  <c r="AY26" i="2"/>
  <c r="AU26" i="2"/>
  <c r="AW26" i="2"/>
  <c r="AY30" i="2"/>
  <c r="AS30" i="2"/>
  <c r="BM51" i="2"/>
  <c r="BN23" i="2"/>
  <c r="BI49" i="2"/>
  <c r="AW30" i="2"/>
  <c r="BI23" i="2"/>
  <c r="BE29" i="2"/>
  <c r="BK7" i="2"/>
  <c r="AY36" i="2"/>
  <c r="AU36" i="2"/>
  <c r="H1074" i="1"/>
  <c r="BJ51" i="2"/>
  <c r="BK51" i="2" s="1"/>
  <c r="AW36" i="2"/>
  <c r="BI11" i="2"/>
  <c r="BM11" i="2"/>
  <c r="BI46" i="2"/>
  <c r="BN11" i="2"/>
  <c r="H110" i="1"/>
  <c r="H109" i="1" s="1"/>
  <c r="BD15" i="2"/>
  <c r="BD29" i="2" s="1"/>
  <c r="H917" i="1"/>
  <c r="H1045" i="1"/>
  <c r="BJ12" i="2"/>
  <c r="BK12" i="2" s="1"/>
  <c r="BG18" i="2"/>
  <c r="AY22" i="2"/>
  <c r="Q29" i="2"/>
  <c r="H1362" i="1"/>
  <c r="AW38" i="2"/>
  <c r="AU38" i="2"/>
  <c r="BK40" i="2"/>
  <c r="AW32" i="2"/>
  <c r="AU49" i="2"/>
  <c r="BE50" i="2"/>
  <c r="BM40" i="2"/>
  <c r="AY32" i="2"/>
  <c r="AU32" i="2"/>
  <c r="H218" i="1"/>
  <c r="H192" i="1" s="1"/>
  <c r="BK30" i="2"/>
  <c r="BI41" i="2"/>
  <c r="BI18" i="2"/>
  <c r="I15" i="2"/>
  <c r="X54" i="2"/>
  <c r="Y54" i="2" s="1"/>
  <c r="K15" i="2"/>
  <c r="Y29" i="2"/>
  <c r="G15" i="2"/>
  <c r="BN38" i="2"/>
  <c r="AY31" i="2"/>
  <c r="BN49" i="2"/>
  <c r="BG49" i="2"/>
  <c r="AW31" i="2"/>
  <c r="AU31" i="2"/>
  <c r="AU46" i="2"/>
  <c r="BK43" i="2"/>
  <c r="BM43" i="2"/>
  <c r="BN43" i="2"/>
  <c r="BG43" i="2"/>
  <c r="AW6" i="2"/>
  <c r="AU6" i="2"/>
  <c r="AU34" i="2"/>
  <c r="AW34" i="2"/>
  <c r="AY34" i="2"/>
  <c r="AX29" i="2"/>
  <c r="AX54" i="2" s="1"/>
  <c r="BN18" i="2"/>
  <c r="AW23" i="2"/>
  <c r="AU11" i="2"/>
  <c r="AY16" i="2"/>
  <c r="BC23" i="2"/>
  <c r="AY11" i="2"/>
  <c r="AY33" i="2"/>
  <c r="AW11" i="2"/>
  <c r="AK15" i="2"/>
  <c r="BJ18" i="2"/>
  <c r="BK18" i="2" s="1"/>
  <c r="AY6" i="2"/>
  <c r="AV50" i="2"/>
  <c r="AU33" i="2"/>
  <c r="BI33" i="2"/>
  <c r="AW33" i="2"/>
  <c r="AW17" i="2"/>
  <c r="H46" i="1"/>
  <c r="H10" i="1" s="1"/>
  <c r="H965" i="1"/>
  <c r="H1068" i="1"/>
  <c r="AW7" i="2"/>
  <c r="AU7" i="2"/>
  <c r="AY7" i="2"/>
  <c r="BI17" i="2"/>
  <c r="BJ17" i="2"/>
  <c r="BK17" i="2" s="1"/>
  <c r="S267" i="1"/>
  <c r="S350" i="1"/>
  <c r="F850" i="1"/>
  <c r="G850" i="1" s="1"/>
  <c r="F278" i="1"/>
  <c r="I278" i="1" s="1"/>
  <c r="AW42" i="2"/>
  <c r="BK10" i="2"/>
  <c r="AS49" i="2"/>
  <c r="AY49" i="2"/>
  <c r="AW46" i="2"/>
  <c r="AW37" i="2"/>
  <c r="BL50" i="2"/>
  <c r="BJ48" i="2"/>
  <c r="BK48" i="2" s="1"/>
  <c r="AE50" i="2"/>
  <c r="BK35" i="2"/>
  <c r="AY46" i="2"/>
  <c r="K50" i="2"/>
  <c r="AU22" i="2"/>
  <c r="AS23" i="2"/>
  <c r="AY23" i="2"/>
  <c r="S351" i="1"/>
  <c r="S359" i="1"/>
  <c r="S328" i="1"/>
  <c r="I9" i="2"/>
  <c r="BJ6" i="2"/>
  <c r="BK6" i="2" s="1"/>
  <c r="AU15" i="2"/>
  <c r="BI22" i="2"/>
  <c r="BM25" i="2"/>
  <c r="BJ25" i="2"/>
  <c r="BK25" i="2" s="1"/>
  <c r="AS12" i="2"/>
  <c r="AY12" i="2"/>
  <c r="BK47" i="2"/>
  <c r="BG8" i="2"/>
  <c r="BN8" i="2"/>
  <c r="BG10" i="2"/>
  <c r="BN10" i="2"/>
  <c r="BF9" i="2"/>
  <c r="BM9" i="2" s="1"/>
  <c r="AW13" i="2"/>
  <c r="BC13" i="2"/>
  <c r="BJ37" i="2"/>
  <c r="BK37" i="2" s="1"/>
  <c r="BM37" i="2"/>
  <c r="D29" i="2"/>
  <c r="K29" i="2" s="1"/>
  <c r="E9" i="2"/>
  <c r="AS16" i="2"/>
  <c r="AR15" i="2"/>
  <c r="AY15" i="2" s="1"/>
  <c r="AS39" i="2"/>
  <c r="AU39" i="2"/>
  <c r="BG24" i="2"/>
  <c r="BN24" i="2"/>
  <c r="BI24" i="2"/>
  <c r="AS47" i="2"/>
  <c r="AY47" i="2"/>
  <c r="I50" i="2"/>
  <c r="BI31" i="2"/>
  <c r="BH50" i="2"/>
  <c r="BG52" i="2"/>
  <c r="BN52" i="2"/>
  <c r="BN37" i="2"/>
  <c r="BG37" i="2"/>
  <c r="AS24" i="2"/>
  <c r="AU24" i="2"/>
  <c r="AW12" i="2"/>
  <c r="AH29" i="2"/>
  <c r="AK29" i="2" s="1"/>
  <c r="AO9" i="2"/>
  <c r="BC16" i="2"/>
  <c r="AV15" i="2"/>
  <c r="AW16" i="2"/>
  <c r="BC21" i="2"/>
  <c r="AW21" i="2"/>
  <c r="AW52" i="2"/>
  <c r="BH9" i="2"/>
  <c r="BJ9" i="2" s="1"/>
  <c r="BI10" i="2"/>
  <c r="AS20" i="2"/>
  <c r="AU20" i="2"/>
  <c r="AW4" i="2"/>
  <c r="BC4" i="2"/>
  <c r="AY37" i="2"/>
  <c r="Z54" i="2"/>
  <c r="AA29" i="2"/>
  <c r="AB29" i="2"/>
  <c r="AC29" i="2" s="1"/>
  <c r="BG20" i="2"/>
  <c r="BN20" i="2"/>
  <c r="BI20" i="2"/>
  <c r="AT29" i="2"/>
  <c r="BG28" i="2"/>
  <c r="BN28" i="2"/>
  <c r="BI28" i="2"/>
  <c r="N54" i="2"/>
  <c r="Q54" i="2" s="1"/>
  <c r="O29" i="2"/>
  <c r="U29" i="2"/>
  <c r="AO15" i="2"/>
  <c r="AC50" i="2"/>
  <c r="BJ49" i="2"/>
  <c r="BK49" i="2" s="1"/>
  <c r="AW39" i="2"/>
  <c r="K9" i="2"/>
  <c r="BG35" i="2"/>
  <c r="BN35" i="2"/>
  <c r="BI35" i="2"/>
  <c r="AW19" i="2"/>
  <c r="BC19" i="2"/>
  <c r="BJ14" i="2"/>
  <c r="BK14" i="2" s="1"/>
  <c r="BM14" i="2"/>
  <c r="AW47" i="2"/>
  <c r="BM8" i="2"/>
  <c r="AS52" i="2"/>
  <c r="AU52" i="2"/>
  <c r="BG12" i="2"/>
  <c r="BN12" i="2"/>
  <c r="BM21" i="2"/>
  <c r="BJ21" i="2"/>
  <c r="BK21" i="2" s="1"/>
  <c r="BJ42" i="2"/>
  <c r="BK42" i="2" s="1"/>
  <c r="BM42" i="2"/>
  <c r="AR50" i="2"/>
  <c r="AU50" i="2" s="1"/>
  <c r="BI12" i="2"/>
  <c r="AS25" i="2"/>
  <c r="AU25" i="2"/>
  <c r="BG22" i="2"/>
  <c r="BN22" i="2"/>
  <c r="BG39" i="2"/>
  <c r="BN39" i="2"/>
  <c r="BI39" i="2"/>
  <c r="AS28" i="2"/>
  <c r="AU28" i="2"/>
  <c r="BJ13" i="2"/>
  <c r="BK13" i="2" s="1"/>
  <c r="R54" i="2"/>
  <c r="AS17" i="2"/>
  <c r="AY17" i="2"/>
  <c r="AS21" i="2"/>
  <c r="AU21" i="2"/>
  <c r="AY39" i="2"/>
  <c r="BI8" i="2"/>
  <c r="J54" i="2"/>
  <c r="H29" i="2"/>
  <c r="BJ24" i="2"/>
  <c r="BK24" i="2" s="1"/>
  <c r="BM24" i="2"/>
  <c r="BM12" i="2"/>
  <c r="BC14" i="2"/>
  <c r="AW14" i="2"/>
  <c r="BJ28" i="2"/>
  <c r="BK28" i="2" s="1"/>
  <c r="BM28" i="2"/>
  <c r="AS45" i="2"/>
  <c r="AU45" i="2"/>
  <c r="BJ26" i="2"/>
  <c r="BK26" i="2" s="1"/>
  <c r="BK8" i="2"/>
  <c r="F54" i="2"/>
  <c r="BJ52" i="2"/>
  <c r="BK52" i="2" s="1"/>
  <c r="BM52" i="2"/>
  <c r="BC10" i="2"/>
  <c r="AW10" i="2"/>
  <c r="AV9" i="2"/>
  <c r="BM22" i="2"/>
  <c r="BJ22" i="2"/>
  <c r="BK22" i="2" s="1"/>
  <c r="BL15" i="2"/>
  <c r="BL29" i="2" s="1"/>
  <c r="BM16" i="2"/>
  <c r="BJ16" i="2"/>
  <c r="BK16" i="2" s="1"/>
  <c r="BJ38" i="2"/>
  <c r="BK38" i="2" s="1"/>
  <c r="BM38" i="2"/>
  <c r="BM32" i="2"/>
  <c r="BJ32" i="2"/>
  <c r="BK32" i="2" s="1"/>
  <c r="AU37" i="2"/>
  <c r="BH15" i="2"/>
  <c r="BI16" i="2"/>
  <c r="AU12" i="2"/>
  <c r="BN16" i="2"/>
  <c r="BG16" i="2"/>
  <c r="BF15" i="2"/>
  <c r="BG15" i="2" s="1"/>
  <c r="BN25" i="2"/>
  <c r="BG25" i="2"/>
  <c r="BI25" i="2"/>
  <c r="BJ27" i="2"/>
  <c r="BK27" i="2" s="1"/>
  <c r="Y50" i="2"/>
  <c r="AA50" i="2"/>
  <c r="BM45" i="2"/>
  <c r="BJ45" i="2"/>
  <c r="BK45" i="2" s="1"/>
  <c r="AS5" i="2"/>
  <c r="AU5" i="2"/>
  <c r="BG17" i="2"/>
  <c r="BN17" i="2"/>
  <c r="AY5" i="2"/>
  <c r="BN21" i="2"/>
  <c r="BG21" i="2"/>
  <c r="BM39" i="2"/>
  <c r="BJ39" i="2"/>
  <c r="BK39" i="2" s="1"/>
  <c r="BC18" i="2"/>
  <c r="AW18" i="2"/>
  <c r="BC24" i="2"/>
  <c r="AW24" i="2"/>
  <c r="BM19" i="2"/>
  <c r="BJ19" i="2"/>
  <c r="BK19" i="2" s="1"/>
  <c r="AR9" i="2"/>
  <c r="BN19" i="2"/>
  <c r="AY14" i="2"/>
  <c r="BC28" i="2"/>
  <c r="AW28" i="2"/>
  <c r="BN45" i="2"/>
  <c r="BG45" i="2"/>
  <c r="BN33" i="2"/>
  <c r="BG33" i="2"/>
  <c r="AM15" i="2"/>
  <c r="BG47" i="2"/>
  <c r="BN47" i="2"/>
  <c r="BM46" i="2"/>
  <c r="BJ46" i="2"/>
  <c r="BK46" i="2" s="1"/>
  <c r="BG7" i="2"/>
  <c r="BN7" i="2"/>
  <c r="BC22" i="2"/>
  <c r="AW22" i="2"/>
  <c r="BI37" i="2"/>
  <c r="AU14" i="2"/>
  <c r="BG42" i="2"/>
  <c r="BN42" i="2"/>
  <c r="BN5" i="2"/>
  <c r="BG5" i="2"/>
  <c r="BM36" i="2"/>
  <c r="BJ36" i="2"/>
  <c r="BK36" i="2" s="1"/>
  <c r="BN36" i="2"/>
  <c r="AS35" i="2"/>
  <c r="AU35" i="2"/>
  <c r="AY35" i="2"/>
  <c r="BC5" i="2"/>
  <c r="AW5" i="2"/>
  <c r="AS40" i="2"/>
  <c r="AY40" i="2"/>
  <c r="AU40" i="2"/>
  <c r="AK9" i="2"/>
  <c r="BJ11" i="2"/>
  <c r="BK11" i="2" s="1"/>
  <c r="AY24" i="2"/>
  <c r="BF50" i="2"/>
  <c r="BG30" i="2"/>
  <c r="BN30" i="2"/>
  <c r="BI30" i="2"/>
  <c r="BM30" i="2"/>
  <c r="BJ20" i="2"/>
  <c r="BK20" i="2" s="1"/>
  <c r="BM20" i="2"/>
  <c r="AY28" i="2"/>
  <c r="BI47" i="2"/>
  <c r="BJ4" i="2"/>
  <c r="BK4" i="2" s="1"/>
  <c r="BM4" i="2"/>
  <c r="BG14" i="2"/>
  <c r="BN14" i="2"/>
  <c r="BM41" i="2"/>
  <c r="BJ41" i="2"/>
  <c r="BK41" i="2" s="1"/>
  <c r="BI7" i="2"/>
  <c r="BC25" i="2"/>
  <c r="AW25" i="2"/>
  <c r="AS8" i="2"/>
  <c r="AY8" i="2"/>
  <c r="AU8" i="2"/>
  <c r="BI14" i="2"/>
  <c r="AS42" i="2"/>
  <c r="AU42" i="2"/>
  <c r="BI5" i="2"/>
  <c r="BJ5" i="2"/>
  <c r="BK5" i="2" s="1"/>
  <c r="BM5" i="2"/>
  <c r="BG40" i="2"/>
  <c r="BN40" i="2"/>
  <c r="BN41" i="2"/>
  <c r="AJ54" i="2"/>
  <c r="AL54" i="2" s="1"/>
  <c r="G50" i="2"/>
  <c r="BN46" i="2"/>
  <c r="BG46" i="2"/>
  <c r="BJ23" i="2"/>
  <c r="BK23" i="2" s="1"/>
  <c r="BD50" i="2"/>
  <c r="BC20" i="2"/>
  <c r="AW20" i="2"/>
  <c r="BJ33" i="2"/>
  <c r="BK33" i="2" s="1"/>
  <c r="BM33" i="2"/>
  <c r="AU47" i="2"/>
  <c r="AM9" i="2"/>
  <c r="F274" i="1"/>
  <c r="S314" i="1"/>
  <c r="S326" i="1"/>
  <c r="F330" i="1"/>
  <c r="G330" i="1" s="1"/>
  <c r="F348" i="1"/>
  <c r="I348" i="1" s="1"/>
  <c r="S344" i="1"/>
  <c r="S354" i="1"/>
  <c r="S271" i="1"/>
  <c r="S311" i="1"/>
  <c r="S341" i="1"/>
  <c r="S268" i="1"/>
  <c r="S331" i="1"/>
  <c r="S276" i="1"/>
  <c r="S312" i="1"/>
  <c r="S352" i="1"/>
  <c r="S360" i="1"/>
  <c r="S277" i="1"/>
  <c r="S239" i="1"/>
  <c r="S315" i="1"/>
  <c r="S329" i="1"/>
  <c r="S335" i="1"/>
  <c r="S355" i="1"/>
  <c r="S316" i="1"/>
  <c r="S337" i="1"/>
  <c r="S343" i="1"/>
  <c r="S321" i="1"/>
  <c r="S327" i="1"/>
  <c r="S345" i="1"/>
  <c r="S358" i="1"/>
  <c r="S802" i="1"/>
  <c r="S850" i="1"/>
  <c r="S272" i="1"/>
  <c r="S317" i="1"/>
  <c r="S336" i="1"/>
  <c r="S347" i="1"/>
  <c r="S353" i="1"/>
  <c r="S361" i="1"/>
  <c r="S313" i="1"/>
  <c r="S319" i="1"/>
  <c r="S349" i="1"/>
  <c r="S356" i="1"/>
  <c r="S269" i="1"/>
  <c r="S275" i="1"/>
  <c r="S320" i="1"/>
  <c r="S333" i="1"/>
  <c r="S339" i="1"/>
  <c r="S357" i="1"/>
  <c r="F354" i="1"/>
  <c r="G354" i="1" s="1"/>
  <c r="S1375" i="1"/>
  <c r="F332" i="1"/>
  <c r="F273" i="1"/>
  <c r="I273" i="1" s="1"/>
  <c r="H71" i="1"/>
  <c r="H64" i="1" s="1"/>
  <c r="I338" i="1"/>
  <c r="H388" i="1"/>
  <c r="H377" i="1" s="1"/>
  <c r="H973" i="1"/>
  <c r="S332" i="1"/>
  <c r="H566" i="1"/>
  <c r="H748" i="1"/>
  <c r="G1375" i="1"/>
  <c r="H652" i="1"/>
  <c r="I272" i="1"/>
  <c r="F269" i="1"/>
  <c r="F326" i="1"/>
  <c r="F350" i="1"/>
  <c r="I350" i="1" s="1"/>
  <c r="H668" i="1"/>
  <c r="H1079" i="1"/>
  <c r="H931" i="1"/>
  <c r="H1285" i="1"/>
  <c r="H1262" i="1" s="1"/>
  <c r="F355" i="1"/>
  <c r="G355" i="1" s="1"/>
  <c r="I271" i="1"/>
  <c r="G361" i="1"/>
  <c r="I361" i="1"/>
  <c r="I353" i="1"/>
  <c r="I352" i="1"/>
  <c r="I351" i="1"/>
  <c r="F337" i="1"/>
  <c r="G337" i="1" s="1"/>
  <c r="I329" i="1"/>
  <c r="F316" i="1"/>
  <c r="I270" i="1"/>
  <c r="G275" i="1"/>
  <c r="G276" i="1"/>
  <c r="G277" i="1"/>
  <c r="I275" i="1"/>
  <c r="I276" i="1"/>
  <c r="I277" i="1"/>
  <c r="G312" i="1"/>
  <c r="G313" i="1"/>
  <c r="I312" i="1"/>
  <c r="I313" i="1"/>
  <c r="F311" i="1"/>
  <c r="I320" i="1"/>
  <c r="F314" i="1"/>
  <c r="I328" i="1"/>
  <c r="I327" i="1"/>
  <c r="I331" i="1"/>
  <c r="G333" i="1"/>
  <c r="G334" i="1"/>
  <c r="G335" i="1"/>
  <c r="G336" i="1"/>
  <c r="G356" i="1"/>
  <c r="G357" i="1"/>
  <c r="G358" i="1"/>
  <c r="G359" i="1"/>
  <c r="G360" i="1"/>
  <c r="I356" i="1"/>
  <c r="I357" i="1"/>
  <c r="I358" i="1"/>
  <c r="I359" i="1"/>
  <c r="I360" i="1"/>
  <c r="H255" i="1"/>
  <c r="I339" i="1"/>
  <c r="H286" i="1"/>
  <c r="H280" i="1" s="1"/>
  <c r="H279" i="1" s="1"/>
  <c r="G338" i="1"/>
  <c r="I340" i="1"/>
  <c r="I323" i="1"/>
  <c r="G323" i="1"/>
  <c r="I343" i="1"/>
  <c r="I325" i="1"/>
  <c r="G325" i="1"/>
  <c r="G343" i="1"/>
  <c r="I322" i="1"/>
  <c r="G322" i="1"/>
  <c r="I321" i="1"/>
  <c r="G321" i="1"/>
  <c r="I341" i="1"/>
  <c r="I342" i="1"/>
  <c r="I324" i="1"/>
  <c r="G324" i="1"/>
  <c r="G341" i="1"/>
  <c r="F344" i="1"/>
  <c r="H401" i="1"/>
  <c r="H512" i="1"/>
  <c r="H584" i="1"/>
  <c r="H694" i="1"/>
  <c r="G315" i="1"/>
  <c r="G317" i="1"/>
  <c r="G318" i="1"/>
  <c r="G319" i="1"/>
  <c r="H416" i="1"/>
  <c r="G268" i="1"/>
  <c r="I315" i="1"/>
  <c r="I317" i="1"/>
  <c r="I318" i="1"/>
  <c r="I319" i="1"/>
  <c r="G345" i="1"/>
  <c r="G346" i="1"/>
  <c r="G347" i="1"/>
  <c r="G349" i="1"/>
  <c r="H443" i="1"/>
  <c r="H497" i="1"/>
  <c r="H718" i="1"/>
  <c r="H699" i="1" s="1"/>
  <c r="I802" i="1"/>
  <c r="G802" i="1"/>
  <c r="H643" i="1"/>
  <c r="H683" i="1"/>
  <c r="H659" i="1"/>
  <c r="H787" i="1"/>
  <c r="H799" i="1"/>
  <c r="H868" i="1"/>
  <c r="H762" i="1"/>
  <c r="H905" i="1"/>
  <c r="H1055" i="1"/>
  <c r="H1236" i="1"/>
  <c r="I1375" i="1"/>
  <c r="X35" i="4"/>
  <c r="V35" i="4"/>
  <c r="U35" i="4"/>
  <c r="T35" i="4"/>
  <c r="R35" i="4"/>
  <c r="P35" i="4"/>
  <c r="O35" i="4"/>
  <c r="N35" i="4"/>
  <c r="L35" i="4"/>
  <c r="J35" i="4"/>
  <c r="I35" i="4"/>
  <c r="H35" i="4"/>
  <c r="F35" i="4"/>
  <c r="D35" i="4"/>
  <c r="C35" i="4"/>
  <c r="B35" i="4"/>
  <c r="R31" i="4"/>
  <c r="O31" i="4"/>
  <c r="N31" i="4"/>
  <c r="L31" i="4"/>
  <c r="I31" i="4"/>
  <c r="H31" i="4"/>
  <c r="F31" i="4"/>
  <c r="C31" i="4"/>
  <c r="B31" i="4"/>
  <c r="R30" i="4"/>
  <c r="O30" i="4"/>
  <c r="N30" i="4"/>
  <c r="L30" i="4"/>
  <c r="I30" i="4"/>
  <c r="H30" i="4"/>
  <c r="F30" i="4"/>
  <c r="C30" i="4"/>
  <c r="B30" i="4"/>
  <c r="R28" i="4"/>
  <c r="O28" i="4"/>
  <c r="N28" i="4"/>
  <c r="L28" i="4"/>
  <c r="I28" i="4"/>
  <c r="H28" i="4"/>
  <c r="F28" i="4"/>
  <c r="C28" i="4"/>
  <c r="B28" i="4"/>
  <c r="R27" i="4"/>
  <c r="O27" i="4"/>
  <c r="N27" i="4"/>
  <c r="L27" i="4"/>
  <c r="I27" i="4"/>
  <c r="H27" i="4"/>
  <c r="F27" i="4"/>
  <c r="C27" i="4"/>
  <c r="B27" i="4"/>
  <c r="R26" i="4"/>
  <c r="O26" i="4"/>
  <c r="N26" i="4"/>
  <c r="L26" i="4"/>
  <c r="I26" i="4"/>
  <c r="H26" i="4"/>
  <c r="F26" i="4"/>
  <c r="C26" i="4"/>
  <c r="B26" i="4"/>
  <c r="P25" i="4"/>
  <c r="L25" i="4"/>
  <c r="I25" i="4"/>
  <c r="H25" i="4"/>
  <c r="F25" i="4"/>
  <c r="C25" i="4"/>
  <c r="B25" i="4"/>
  <c r="R24" i="4"/>
  <c r="O24" i="4"/>
  <c r="N24" i="4"/>
  <c r="L24" i="4"/>
  <c r="I24" i="4"/>
  <c r="H24" i="4"/>
  <c r="F24" i="4"/>
  <c r="C24" i="4"/>
  <c r="B24" i="4"/>
  <c r="R23" i="4"/>
  <c r="O23" i="4"/>
  <c r="N23" i="4"/>
  <c r="L23" i="4"/>
  <c r="I23" i="4"/>
  <c r="H23" i="4"/>
  <c r="F23" i="4"/>
  <c r="C23" i="4"/>
  <c r="B23" i="4"/>
  <c r="R22" i="4"/>
  <c r="O22" i="4"/>
  <c r="N22" i="4"/>
  <c r="L22" i="4"/>
  <c r="I22" i="4"/>
  <c r="H22" i="4"/>
  <c r="F22" i="4"/>
  <c r="C22" i="4"/>
  <c r="B22" i="4"/>
  <c r="R21" i="4"/>
  <c r="O21" i="4"/>
  <c r="N21" i="4"/>
  <c r="L21" i="4"/>
  <c r="I21" i="4"/>
  <c r="H21" i="4"/>
  <c r="F21" i="4"/>
  <c r="C21" i="4"/>
  <c r="B21" i="4"/>
  <c r="R20" i="4"/>
  <c r="O20" i="4"/>
  <c r="N20" i="4"/>
  <c r="L20" i="4"/>
  <c r="I20" i="4"/>
  <c r="H20" i="4"/>
  <c r="F20" i="4"/>
  <c r="C20" i="4"/>
  <c r="B20" i="4"/>
  <c r="R19" i="4"/>
  <c r="O19" i="4"/>
  <c r="N19" i="4"/>
  <c r="L19" i="4"/>
  <c r="I19" i="4"/>
  <c r="H19" i="4"/>
  <c r="F19" i="4"/>
  <c r="C19" i="4"/>
  <c r="B19" i="4"/>
  <c r="R18" i="4"/>
  <c r="O18" i="4"/>
  <c r="N18" i="4"/>
  <c r="L18" i="4"/>
  <c r="I18" i="4"/>
  <c r="H18" i="4"/>
  <c r="F18" i="4"/>
  <c r="C18" i="4"/>
  <c r="B18" i="4"/>
  <c r="R17" i="4"/>
  <c r="O17" i="4"/>
  <c r="N17" i="4"/>
  <c r="L17" i="4"/>
  <c r="I17" i="4"/>
  <c r="H17" i="4"/>
  <c r="F17" i="4"/>
  <c r="C17" i="4"/>
  <c r="B17" i="4"/>
  <c r="R16" i="4"/>
  <c r="O16" i="4"/>
  <c r="N16" i="4"/>
  <c r="L16" i="4"/>
  <c r="I16" i="4"/>
  <c r="H16" i="4"/>
  <c r="F16" i="4"/>
  <c r="C16" i="4"/>
  <c r="B16" i="4"/>
  <c r="R15" i="4"/>
  <c r="O15" i="4"/>
  <c r="N15" i="4"/>
  <c r="L15" i="4"/>
  <c r="I15" i="4"/>
  <c r="H15" i="4"/>
  <c r="F15" i="4"/>
  <c r="C15" i="4"/>
  <c r="B15" i="4"/>
  <c r="R14" i="4"/>
  <c r="O14" i="4"/>
  <c r="N14" i="4"/>
  <c r="L14" i="4"/>
  <c r="I14" i="4"/>
  <c r="H14" i="4"/>
  <c r="F14" i="4"/>
  <c r="C14" i="4"/>
  <c r="B14" i="4"/>
  <c r="R13" i="4"/>
  <c r="O13" i="4"/>
  <c r="N13" i="4"/>
  <c r="L13" i="4"/>
  <c r="I13" i="4"/>
  <c r="H13" i="4"/>
  <c r="F13" i="4"/>
  <c r="C13" i="4"/>
  <c r="B13" i="4"/>
  <c r="R12" i="4"/>
  <c r="O12" i="4"/>
  <c r="N12" i="4"/>
  <c r="L12" i="4"/>
  <c r="I12" i="4"/>
  <c r="H12" i="4"/>
  <c r="F12" i="4"/>
  <c r="C12" i="4"/>
  <c r="B12" i="4"/>
  <c r="R11" i="4"/>
  <c r="O11" i="4"/>
  <c r="N11" i="4"/>
  <c r="L11" i="4"/>
  <c r="I11" i="4"/>
  <c r="H11" i="4"/>
  <c r="F11" i="4"/>
  <c r="C11" i="4"/>
  <c r="B11" i="4"/>
  <c r="R10" i="4"/>
  <c r="O10" i="4"/>
  <c r="N10" i="4"/>
  <c r="L10" i="4"/>
  <c r="I10" i="4"/>
  <c r="H10" i="4"/>
  <c r="F10" i="4"/>
  <c r="C10" i="4"/>
  <c r="B10" i="4"/>
  <c r="R9" i="4"/>
  <c r="O9" i="4"/>
  <c r="N9" i="4"/>
  <c r="L9" i="4"/>
  <c r="I9" i="4"/>
  <c r="H9" i="4"/>
  <c r="F9" i="4"/>
  <c r="C9" i="4"/>
  <c r="B9" i="4"/>
  <c r="R8" i="4"/>
  <c r="O8" i="4"/>
  <c r="N8" i="4"/>
  <c r="L8" i="4"/>
  <c r="I8" i="4"/>
  <c r="H8" i="4"/>
  <c r="F8" i="4"/>
  <c r="C8" i="4"/>
  <c r="B8" i="4"/>
  <c r="G379" i="3"/>
  <c r="D379" i="3"/>
  <c r="C379" i="3"/>
  <c r="G378" i="3"/>
  <c r="D378" i="3"/>
  <c r="C378" i="3"/>
  <c r="G377" i="3"/>
  <c r="D377" i="3"/>
  <c r="C377" i="3"/>
  <c r="G376" i="3"/>
  <c r="D376" i="3"/>
  <c r="C376" i="3"/>
  <c r="G375" i="3"/>
  <c r="D375" i="3"/>
  <c r="C375" i="3"/>
  <c r="G374" i="3"/>
  <c r="D374" i="3"/>
  <c r="C374" i="3"/>
  <c r="G373" i="3"/>
  <c r="D373" i="3"/>
  <c r="C373" i="3"/>
  <c r="G372" i="3"/>
  <c r="D372" i="3"/>
  <c r="C372" i="3"/>
  <c r="G371" i="3"/>
  <c r="D371" i="3"/>
  <c r="C371" i="3"/>
  <c r="G370" i="3"/>
  <c r="D370" i="3"/>
  <c r="C370" i="3"/>
  <c r="G369" i="3"/>
  <c r="D369" i="3"/>
  <c r="C369" i="3"/>
  <c r="G368" i="3"/>
  <c r="D368" i="3"/>
  <c r="C368" i="3"/>
  <c r="G367" i="3"/>
  <c r="D367" i="3"/>
  <c r="C367" i="3"/>
  <c r="G366" i="3"/>
  <c r="D366" i="3"/>
  <c r="C366" i="3"/>
  <c r="G365" i="3"/>
  <c r="D365" i="3"/>
  <c r="C365" i="3"/>
  <c r="G364" i="3"/>
  <c r="D364" i="3"/>
  <c r="D363" i="3" s="1"/>
  <c r="C364" i="3"/>
  <c r="C363" i="3" s="1"/>
  <c r="G362" i="3"/>
  <c r="D362" i="3"/>
  <c r="C362" i="3"/>
  <c r="G361" i="3"/>
  <c r="D361" i="3"/>
  <c r="C361" i="3"/>
  <c r="G360" i="3"/>
  <c r="D360" i="3"/>
  <c r="C360" i="3"/>
  <c r="G359" i="3"/>
  <c r="D359" i="3"/>
  <c r="C359" i="3"/>
  <c r="G358" i="3"/>
  <c r="D358" i="3"/>
  <c r="C358" i="3"/>
  <c r="G357" i="3"/>
  <c r="G356" i="3" s="1"/>
  <c r="D357" i="3"/>
  <c r="D356" i="3" s="1"/>
  <c r="D355" i="3" s="1"/>
  <c r="C357" i="3"/>
  <c r="G354" i="3"/>
  <c r="D354" i="3"/>
  <c r="C354" i="3"/>
  <c r="G352" i="3"/>
  <c r="D352" i="3"/>
  <c r="C352" i="3"/>
  <c r="G351" i="3"/>
  <c r="D351" i="3"/>
  <c r="C351" i="3"/>
  <c r="G350" i="3"/>
  <c r="D350" i="3"/>
  <c r="C350" i="3"/>
  <c r="G348" i="3"/>
  <c r="D348" i="3"/>
  <c r="C348" i="3"/>
  <c r="G340" i="3"/>
  <c r="D340" i="3"/>
  <c r="C340" i="3"/>
  <c r="G339" i="3"/>
  <c r="D339" i="3"/>
  <c r="C339" i="3"/>
  <c r="G338" i="3"/>
  <c r="D338" i="3"/>
  <c r="C338" i="3"/>
  <c r="G337" i="3"/>
  <c r="D337" i="3"/>
  <c r="C337" i="3"/>
  <c r="G336" i="3"/>
  <c r="D336" i="3"/>
  <c r="C336" i="3"/>
  <c r="G334" i="3"/>
  <c r="D334" i="3"/>
  <c r="C334" i="3"/>
  <c r="G333" i="3"/>
  <c r="D333" i="3"/>
  <c r="C333" i="3"/>
  <c r="G332" i="3"/>
  <c r="D332" i="3"/>
  <c r="C332" i="3"/>
  <c r="G331" i="3"/>
  <c r="D331" i="3"/>
  <c r="C331" i="3"/>
  <c r="G330" i="3"/>
  <c r="D330" i="3"/>
  <c r="C330" i="3"/>
  <c r="G329" i="3"/>
  <c r="D329" i="3"/>
  <c r="C329" i="3"/>
  <c r="G328" i="3"/>
  <c r="D328" i="3"/>
  <c r="C328" i="3"/>
  <c r="G327" i="3"/>
  <c r="D327" i="3"/>
  <c r="C327" i="3"/>
  <c r="G326" i="3"/>
  <c r="D326" i="3"/>
  <c r="C326" i="3"/>
  <c r="G324" i="3"/>
  <c r="D324" i="3"/>
  <c r="C324" i="3"/>
  <c r="G323" i="3"/>
  <c r="D323" i="3"/>
  <c r="C323" i="3"/>
  <c r="G322" i="3"/>
  <c r="D322" i="3"/>
  <c r="C322" i="3"/>
  <c r="G321" i="3"/>
  <c r="D321" i="3"/>
  <c r="C321" i="3"/>
  <c r="G320" i="3"/>
  <c r="D320" i="3"/>
  <c r="C320" i="3"/>
  <c r="G319" i="3"/>
  <c r="D319" i="3"/>
  <c r="C319" i="3"/>
  <c r="G318" i="3"/>
  <c r="D318" i="3"/>
  <c r="C318" i="3"/>
  <c r="G316" i="3"/>
  <c r="D316" i="3"/>
  <c r="C316" i="3"/>
  <c r="G315" i="3"/>
  <c r="D315" i="3"/>
  <c r="C315" i="3"/>
  <c r="G314" i="3"/>
  <c r="D314" i="3"/>
  <c r="C314" i="3"/>
  <c r="G313" i="3"/>
  <c r="D313" i="3"/>
  <c r="C313" i="3"/>
  <c r="G311" i="3"/>
  <c r="D311" i="3"/>
  <c r="C311" i="3"/>
  <c r="G310" i="3"/>
  <c r="D310" i="3"/>
  <c r="C310" i="3"/>
  <c r="G309" i="3"/>
  <c r="D309" i="3"/>
  <c r="C309" i="3"/>
  <c r="G308" i="3"/>
  <c r="D308" i="3"/>
  <c r="C308" i="3"/>
  <c r="G306" i="3"/>
  <c r="D306" i="3"/>
  <c r="C306" i="3"/>
  <c r="G305" i="3"/>
  <c r="D305" i="3"/>
  <c r="C305" i="3"/>
  <c r="G304" i="3"/>
  <c r="D304" i="3"/>
  <c r="C304" i="3"/>
  <c r="G303" i="3"/>
  <c r="D303" i="3"/>
  <c r="C303" i="3"/>
  <c r="G302" i="3"/>
  <c r="D302" i="3"/>
  <c r="C302" i="3"/>
  <c r="G299" i="3"/>
  <c r="D299" i="3"/>
  <c r="C299" i="3"/>
  <c r="G298" i="3"/>
  <c r="D298" i="3"/>
  <c r="C298" i="3"/>
  <c r="G296" i="3"/>
  <c r="D296" i="3"/>
  <c r="C296" i="3"/>
  <c r="G295" i="3"/>
  <c r="D295" i="3"/>
  <c r="C295" i="3"/>
  <c r="G294" i="3"/>
  <c r="D294" i="3"/>
  <c r="C294" i="3"/>
  <c r="G293" i="3"/>
  <c r="D293" i="3"/>
  <c r="C293" i="3"/>
  <c r="G292" i="3"/>
  <c r="D292" i="3"/>
  <c r="C292" i="3"/>
  <c r="G291" i="3"/>
  <c r="D291" i="3"/>
  <c r="C291" i="3"/>
  <c r="G290" i="3"/>
  <c r="D290" i="3"/>
  <c r="C290" i="3"/>
  <c r="G289" i="3"/>
  <c r="D289" i="3"/>
  <c r="C289" i="3"/>
  <c r="G288" i="3"/>
  <c r="D288" i="3"/>
  <c r="C288" i="3"/>
  <c r="G287" i="3"/>
  <c r="D287" i="3"/>
  <c r="C287" i="3"/>
  <c r="G286" i="3"/>
  <c r="D286" i="3"/>
  <c r="C286" i="3"/>
  <c r="G285" i="3"/>
  <c r="D285" i="3"/>
  <c r="C285" i="3"/>
  <c r="G284" i="3"/>
  <c r="D284" i="3"/>
  <c r="C284" i="3"/>
  <c r="G283" i="3"/>
  <c r="D283" i="3"/>
  <c r="C283" i="3"/>
  <c r="G282" i="3"/>
  <c r="D282" i="3"/>
  <c r="C282" i="3"/>
  <c r="G281" i="3"/>
  <c r="D281" i="3"/>
  <c r="C281" i="3"/>
  <c r="G280" i="3"/>
  <c r="D280" i="3"/>
  <c r="C280" i="3"/>
  <c r="G278" i="3"/>
  <c r="D278" i="3"/>
  <c r="C278" i="3"/>
  <c r="G277" i="3"/>
  <c r="D277" i="3"/>
  <c r="C277" i="3"/>
  <c r="G276" i="3"/>
  <c r="D276" i="3"/>
  <c r="C276" i="3"/>
  <c r="G275" i="3"/>
  <c r="D275" i="3"/>
  <c r="C275" i="3"/>
  <c r="G274" i="3"/>
  <c r="D274" i="3"/>
  <c r="C274" i="3"/>
  <c r="G273" i="3"/>
  <c r="D273" i="3"/>
  <c r="C273" i="3"/>
  <c r="G270" i="3"/>
  <c r="D270" i="3"/>
  <c r="C270" i="3"/>
  <c r="G268" i="3"/>
  <c r="D268" i="3"/>
  <c r="C268" i="3"/>
  <c r="G267" i="3"/>
  <c r="D267" i="3"/>
  <c r="C267" i="3"/>
  <c r="G266" i="3"/>
  <c r="D266" i="3"/>
  <c r="C266" i="3"/>
  <c r="G264" i="3"/>
  <c r="D264" i="3"/>
  <c r="C264" i="3"/>
  <c r="G261" i="3"/>
  <c r="D261" i="3"/>
  <c r="C261" i="3"/>
  <c r="G260" i="3"/>
  <c r="D260" i="3"/>
  <c r="C260" i="3"/>
  <c r="G259" i="3"/>
  <c r="D259" i="3"/>
  <c r="C259" i="3"/>
  <c r="G258" i="3"/>
  <c r="D258" i="3"/>
  <c r="C258" i="3"/>
  <c r="G257" i="3"/>
  <c r="D257" i="3"/>
  <c r="C257" i="3"/>
  <c r="G256" i="3"/>
  <c r="D256" i="3"/>
  <c r="C256" i="3"/>
  <c r="G255" i="3"/>
  <c r="D255" i="3"/>
  <c r="C255" i="3"/>
  <c r="G253" i="3"/>
  <c r="D253" i="3"/>
  <c r="C253" i="3"/>
  <c r="G252" i="3"/>
  <c r="D252" i="3"/>
  <c r="C252" i="3"/>
  <c r="G251" i="3"/>
  <c r="D251" i="3"/>
  <c r="C251" i="3"/>
  <c r="G249" i="3"/>
  <c r="D249" i="3"/>
  <c r="C249" i="3"/>
  <c r="G247" i="3"/>
  <c r="D247" i="3"/>
  <c r="C247" i="3"/>
  <c r="G246" i="3"/>
  <c r="D246" i="3"/>
  <c r="C246" i="3"/>
  <c r="G244" i="3"/>
  <c r="D244" i="3"/>
  <c r="C244" i="3"/>
  <c r="G243" i="3"/>
  <c r="D243" i="3"/>
  <c r="C243" i="3"/>
  <c r="G242" i="3"/>
  <c r="D242" i="3"/>
  <c r="C242" i="3"/>
  <c r="G241" i="3"/>
  <c r="D241" i="3"/>
  <c r="C241" i="3"/>
  <c r="G239" i="3"/>
  <c r="D239" i="3"/>
  <c r="C239" i="3"/>
  <c r="G238" i="3"/>
  <c r="D238" i="3"/>
  <c r="C238" i="3"/>
  <c r="G237" i="3"/>
  <c r="D237" i="3"/>
  <c r="C237" i="3"/>
  <c r="G236" i="3"/>
  <c r="D236" i="3"/>
  <c r="C236" i="3"/>
  <c r="G235" i="3"/>
  <c r="D235" i="3"/>
  <c r="C235" i="3"/>
  <c r="G234" i="3"/>
  <c r="D234" i="3"/>
  <c r="C234" i="3"/>
  <c r="G233" i="3"/>
  <c r="D233" i="3"/>
  <c r="C233" i="3"/>
  <c r="G232" i="3"/>
  <c r="D232" i="3"/>
  <c r="C232" i="3"/>
  <c r="G231" i="3"/>
  <c r="D231" i="3"/>
  <c r="C231" i="3"/>
  <c r="G228" i="3"/>
  <c r="D228" i="3"/>
  <c r="C228" i="3"/>
  <c r="G226" i="3"/>
  <c r="D226" i="3"/>
  <c r="C226" i="3"/>
  <c r="G225" i="3"/>
  <c r="D225" i="3"/>
  <c r="C225" i="3"/>
  <c r="G224" i="3"/>
  <c r="D224" i="3"/>
  <c r="C224" i="3"/>
  <c r="G223" i="3"/>
  <c r="D223" i="3"/>
  <c r="C223" i="3"/>
  <c r="G222" i="3"/>
  <c r="D222" i="3"/>
  <c r="C222" i="3"/>
  <c r="G217" i="3"/>
  <c r="D217" i="3"/>
  <c r="C217" i="3"/>
  <c r="G216" i="3"/>
  <c r="D216" i="3"/>
  <c r="C216" i="3"/>
  <c r="G215" i="3"/>
  <c r="D215" i="3"/>
  <c r="C215" i="3"/>
  <c r="G213" i="3"/>
  <c r="D213" i="3"/>
  <c r="C213" i="3"/>
  <c r="G212" i="3"/>
  <c r="D212" i="3"/>
  <c r="C212" i="3"/>
  <c r="G211" i="3"/>
  <c r="D211" i="3"/>
  <c r="C211" i="3"/>
  <c r="G210" i="3"/>
  <c r="D210" i="3"/>
  <c r="C210" i="3"/>
  <c r="G209" i="3"/>
  <c r="D209" i="3"/>
  <c r="C209" i="3"/>
  <c r="G208" i="3"/>
  <c r="D208" i="3"/>
  <c r="C208" i="3"/>
  <c r="G206" i="3"/>
  <c r="D206" i="3"/>
  <c r="C206" i="3"/>
  <c r="G205" i="3"/>
  <c r="D205" i="3"/>
  <c r="C205" i="3"/>
  <c r="G203" i="3"/>
  <c r="D203" i="3"/>
  <c r="C203" i="3"/>
  <c r="G202" i="3"/>
  <c r="D202" i="3"/>
  <c r="C202" i="3"/>
  <c r="G201" i="3"/>
  <c r="D201" i="3"/>
  <c r="C201" i="3"/>
  <c r="G200" i="3"/>
  <c r="D200" i="3"/>
  <c r="C200" i="3"/>
  <c r="G198" i="3"/>
  <c r="D198" i="3"/>
  <c r="C198" i="3"/>
  <c r="G197" i="3"/>
  <c r="D197" i="3"/>
  <c r="C197" i="3"/>
  <c r="G195" i="3"/>
  <c r="D195" i="3"/>
  <c r="C195" i="3"/>
  <c r="G194" i="3"/>
  <c r="D194" i="3"/>
  <c r="C194" i="3"/>
  <c r="G192" i="3"/>
  <c r="D192" i="3"/>
  <c r="C192" i="3"/>
  <c r="G191" i="3"/>
  <c r="D191" i="3"/>
  <c r="C191" i="3"/>
  <c r="G190" i="3"/>
  <c r="D190" i="3"/>
  <c r="C190" i="3"/>
  <c r="G188" i="3"/>
  <c r="D188" i="3"/>
  <c r="C188" i="3"/>
  <c r="G187" i="3"/>
  <c r="D187" i="3"/>
  <c r="C187" i="3"/>
  <c r="G185" i="3"/>
  <c r="D185" i="3"/>
  <c r="C185" i="3"/>
  <c r="G184" i="3"/>
  <c r="D184" i="3"/>
  <c r="C184" i="3"/>
  <c r="G183" i="3"/>
  <c r="D183" i="3"/>
  <c r="C183" i="3"/>
  <c r="G181" i="3"/>
  <c r="D181" i="3"/>
  <c r="C181" i="3"/>
  <c r="G180" i="3"/>
  <c r="D180" i="3"/>
  <c r="C180" i="3"/>
  <c r="G179" i="3"/>
  <c r="D179" i="3"/>
  <c r="C179" i="3"/>
  <c r="G178" i="3"/>
  <c r="D178" i="3"/>
  <c r="C178" i="3"/>
  <c r="G177" i="3"/>
  <c r="D177" i="3"/>
  <c r="C177" i="3"/>
  <c r="G176" i="3"/>
  <c r="D176" i="3"/>
  <c r="C176" i="3"/>
  <c r="G175" i="3"/>
  <c r="D175" i="3"/>
  <c r="C175" i="3"/>
  <c r="G174" i="3"/>
  <c r="D174" i="3"/>
  <c r="C174" i="3"/>
  <c r="G173" i="3"/>
  <c r="D173" i="3"/>
  <c r="C173" i="3"/>
  <c r="G171" i="3"/>
  <c r="D171" i="3"/>
  <c r="C171" i="3"/>
  <c r="G170" i="3"/>
  <c r="D170" i="3"/>
  <c r="C170" i="3"/>
  <c r="G169" i="3"/>
  <c r="D169" i="3"/>
  <c r="C169" i="3"/>
  <c r="G168" i="3"/>
  <c r="D168" i="3"/>
  <c r="C168" i="3"/>
  <c r="G167" i="3"/>
  <c r="D167" i="3"/>
  <c r="C167" i="3"/>
  <c r="G166" i="3"/>
  <c r="D166" i="3"/>
  <c r="C166" i="3"/>
  <c r="G165" i="3"/>
  <c r="D165" i="3"/>
  <c r="C165" i="3"/>
  <c r="G162" i="3"/>
  <c r="D162" i="3"/>
  <c r="C162" i="3"/>
  <c r="G161" i="3"/>
  <c r="D161" i="3"/>
  <c r="C161" i="3"/>
  <c r="G160" i="3"/>
  <c r="D160" i="3"/>
  <c r="C160" i="3"/>
  <c r="G159" i="3"/>
  <c r="D159" i="3"/>
  <c r="C159" i="3"/>
  <c r="G158" i="3"/>
  <c r="D158" i="3"/>
  <c r="C158" i="3"/>
  <c r="G157" i="3"/>
  <c r="D157" i="3"/>
  <c r="C157" i="3"/>
  <c r="G156" i="3"/>
  <c r="D156" i="3"/>
  <c r="C156" i="3"/>
  <c r="G155" i="3"/>
  <c r="D155" i="3"/>
  <c r="C155" i="3"/>
  <c r="G152" i="3"/>
  <c r="D152" i="3"/>
  <c r="C152" i="3"/>
  <c r="G151" i="3"/>
  <c r="D151" i="3"/>
  <c r="C151" i="3"/>
  <c r="G150" i="3"/>
  <c r="D150" i="3"/>
  <c r="C150" i="3"/>
  <c r="G149" i="3"/>
  <c r="D149" i="3"/>
  <c r="C149" i="3"/>
  <c r="G147" i="3"/>
  <c r="D147" i="3"/>
  <c r="C147" i="3"/>
  <c r="G146" i="3"/>
  <c r="D146" i="3"/>
  <c r="C146" i="3"/>
  <c r="G145" i="3"/>
  <c r="D145" i="3"/>
  <c r="C145" i="3"/>
  <c r="G144" i="3"/>
  <c r="D144" i="3"/>
  <c r="C144" i="3"/>
  <c r="G143" i="3"/>
  <c r="D143" i="3"/>
  <c r="C143" i="3"/>
  <c r="G142" i="3"/>
  <c r="D142" i="3"/>
  <c r="C142" i="3"/>
  <c r="G141" i="3"/>
  <c r="D141" i="3"/>
  <c r="C141" i="3"/>
  <c r="G140" i="3"/>
  <c r="D140" i="3"/>
  <c r="C140" i="3"/>
  <c r="G138" i="3"/>
  <c r="D138" i="3"/>
  <c r="C138" i="3"/>
  <c r="G137" i="3"/>
  <c r="D137" i="3"/>
  <c r="C137" i="3"/>
  <c r="G136" i="3"/>
  <c r="D136" i="3"/>
  <c r="C136" i="3"/>
  <c r="G134" i="3"/>
  <c r="D134" i="3"/>
  <c r="C134" i="3"/>
  <c r="G133" i="3"/>
  <c r="D133" i="3"/>
  <c r="C133" i="3"/>
  <c r="G132" i="3"/>
  <c r="D132" i="3"/>
  <c r="C132" i="3"/>
  <c r="G131" i="3"/>
  <c r="D131" i="3"/>
  <c r="C131" i="3"/>
  <c r="G130" i="3"/>
  <c r="D130" i="3"/>
  <c r="C130" i="3"/>
  <c r="G129" i="3"/>
  <c r="D129" i="3"/>
  <c r="C129" i="3"/>
  <c r="G128" i="3"/>
  <c r="D128" i="3"/>
  <c r="C128" i="3"/>
  <c r="G126" i="3"/>
  <c r="D126" i="3"/>
  <c r="C126" i="3"/>
  <c r="G125" i="3"/>
  <c r="D125" i="3"/>
  <c r="C125" i="3"/>
  <c r="G123" i="3"/>
  <c r="D123" i="3"/>
  <c r="C123" i="3"/>
  <c r="G122" i="3"/>
  <c r="D122" i="3"/>
  <c r="C122" i="3"/>
  <c r="G121" i="3"/>
  <c r="D121" i="3"/>
  <c r="C121" i="3"/>
  <c r="G120" i="3"/>
  <c r="D120" i="3"/>
  <c r="C120" i="3"/>
  <c r="G119" i="3"/>
  <c r="D119" i="3"/>
  <c r="C119" i="3"/>
  <c r="G118" i="3"/>
  <c r="D118" i="3"/>
  <c r="C118" i="3"/>
  <c r="G117" i="3"/>
  <c r="D117" i="3"/>
  <c r="C117" i="3"/>
  <c r="G116" i="3"/>
  <c r="D116" i="3"/>
  <c r="C116" i="3"/>
  <c r="G114" i="3"/>
  <c r="D114" i="3"/>
  <c r="C114" i="3"/>
  <c r="G113" i="3"/>
  <c r="D113" i="3"/>
  <c r="C113" i="3"/>
  <c r="G110" i="3"/>
  <c r="D110" i="3"/>
  <c r="C110" i="3"/>
  <c r="G109" i="3"/>
  <c r="D109" i="3"/>
  <c r="C109" i="3"/>
  <c r="G108" i="3"/>
  <c r="D108" i="3"/>
  <c r="C108" i="3"/>
  <c r="G106" i="3"/>
  <c r="D106" i="3"/>
  <c r="C106" i="3"/>
  <c r="G105" i="3"/>
  <c r="D105" i="3"/>
  <c r="C105" i="3"/>
  <c r="G104" i="3"/>
  <c r="D104" i="3"/>
  <c r="C104" i="3"/>
  <c r="G103" i="3"/>
  <c r="D103" i="3"/>
  <c r="C103" i="3"/>
  <c r="G102" i="3"/>
  <c r="D102" i="3"/>
  <c r="C102" i="3"/>
  <c r="G101" i="3"/>
  <c r="D101" i="3"/>
  <c r="C101" i="3"/>
  <c r="G100" i="3"/>
  <c r="D100" i="3"/>
  <c r="C100" i="3"/>
  <c r="G99" i="3"/>
  <c r="D99" i="3"/>
  <c r="C99" i="3"/>
  <c r="G98" i="3"/>
  <c r="D98" i="3"/>
  <c r="C98" i="3"/>
  <c r="G97" i="3"/>
  <c r="D97" i="3"/>
  <c r="C97" i="3"/>
  <c r="G96" i="3"/>
  <c r="D96" i="3"/>
  <c r="C96" i="3"/>
  <c r="G95" i="3"/>
  <c r="D95" i="3"/>
  <c r="C95" i="3"/>
  <c r="G94" i="3"/>
  <c r="D94" i="3"/>
  <c r="C94" i="3"/>
  <c r="G93" i="3"/>
  <c r="D93" i="3"/>
  <c r="C93" i="3"/>
  <c r="G92" i="3"/>
  <c r="D92" i="3"/>
  <c r="C92" i="3"/>
  <c r="G90" i="3"/>
  <c r="D90" i="3"/>
  <c r="C90" i="3"/>
  <c r="G89" i="3"/>
  <c r="D89" i="3"/>
  <c r="C89" i="3"/>
  <c r="G88" i="3"/>
  <c r="D88" i="3"/>
  <c r="C88" i="3"/>
  <c r="G87" i="3"/>
  <c r="D87" i="3"/>
  <c r="C87" i="3"/>
  <c r="G85" i="3"/>
  <c r="D85" i="3"/>
  <c r="C85" i="3"/>
  <c r="G84" i="3"/>
  <c r="D84" i="3"/>
  <c r="C84" i="3"/>
  <c r="G83" i="3"/>
  <c r="D83" i="3"/>
  <c r="C83" i="3"/>
  <c r="G82" i="3"/>
  <c r="D82" i="3"/>
  <c r="C82" i="3"/>
  <c r="G81" i="3"/>
  <c r="D81" i="3"/>
  <c r="C81" i="3"/>
  <c r="G80" i="3"/>
  <c r="D80" i="3"/>
  <c r="C80" i="3"/>
  <c r="G79" i="3"/>
  <c r="D79" i="3"/>
  <c r="C79" i="3"/>
  <c r="G78" i="3"/>
  <c r="D78" i="3"/>
  <c r="C78" i="3"/>
  <c r="G77" i="3"/>
  <c r="D77" i="3"/>
  <c r="C77" i="3"/>
  <c r="G76" i="3"/>
  <c r="D76" i="3"/>
  <c r="C76" i="3"/>
  <c r="G75" i="3"/>
  <c r="D75" i="3"/>
  <c r="C75" i="3"/>
  <c r="G74" i="3"/>
  <c r="D74" i="3"/>
  <c r="C74" i="3"/>
  <c r="G73" i="3"/>
  <c r="D73" i="3"/>
  <c r="C73" i="3"/>
  <c r="G72" i="3"/>
  <c r="D72" i="3"/>
  <c r="C72" i="3"/>
  <c r="G71" i="3"/>
  <c r="D71" i="3"/>
  <c r="C71" i="3"/>
  <c r="G70" i="3"/>
  <c r="D70" i="3"/>
  <c r="C70" i="3"/>
  <c r="G69" i="3"/>
  <c r="D69" i="3"/>
  <c r="C69" i="3"/>
  <c r="G68" i="3"/>
  <c r="D68" i="3"/>
  <c r="C68" i="3"/>
  <c r="G67" i="3"/>
  <c r="D67" i="3"/>
  <c r="C67" i="3"/>
  <c r="G66" i="3"/>
  <c r="D66" i="3"/>
  <c r="C66" i="3"/>
  <c r="G65" i="3"/>
  <c r="D65" i="3"/>
  <c r="C65" i="3"/>
  <c r="G64" i="3"/>
  <c r="D64" i="3"/>
  <c r="C64" i="3"/>
  <c r="G63" i="3"/>
  <c r="D63" i="3"/>
  <c r="C63" i="3"/>
  <c r="G62" i="3"/>
  <c r="D62" i="3"/>
  <c r="C62" i="3"/>
  <c r="G61" i="3"/>
  <c r="D61" i="3"/>
  <c r="C61" i="3"/>
  <c r="G59" i="3"/>
  <c r="D59" i="3"/>
  <c r="C59" i="3"/>
  <c r="G58" i="3"/>
  <c r="D58" i="3"/>
  <c r="C58" i="3"/>
  <c r="G57" i="3"/>
  <c r="D57" i="3"/>
  <c r="C57" i="3"/>
  <c r="G56" i="3"/>
  <c r="D56" i="3"/>
  <c r="C56" i="3"/>
  <c r="G55" i="3"/>
  <c r="D55" i="3"/>
  <c r="C55" i="3"/>
  <c r="G54" i="3"/>
  <c r="D54" i="3"/>
  <c r="C54" i="3"/>
  <c r="G53" i="3"/>
  <c r="D53" i="3"/>
  <c r="C53" i="3"/>
  <c r="G52" i="3"/>
  <c r="D52" i="3"/>
  <c r="C52" i="3"/>
  <c r="G51" i="3"/>
  <c r="D51" i="3"/>
  <c r="C51" i="3"/>
  <c r="G50" i="3"/>
  <c r="D50" i="3"/>
  <c r="C50" i="3"/>
  <c r="G49" i="3"/>
  <c r="D49" i="3"/>
  <c r="C49" i="3"/>
  <c r="G48" i="3"/>
  <c r="D48" i="3"/>
  <c r="C48" i="3"/>
  <c r="G45" i="3"/>
  <c r="D45" i="3"/>
  <c r="C45" i="3"/>
  <c r="G44" i="3"/>
  <c r="D44" i="3"/>
  <c r="C44" i="3"/>
  <c r="G43" i="3"/>
  <c r="D43" i="3"/>
  <c r="C43" i="3"/>
  <c r="G42" i="3"/>
  <c r="D42" i="3"/>
  <c r="C42" i="3"/>
  <c r="G41" i="3"/>
  <c r="D41" i="3"/>
  <c r="C41" i="3"/>
  <c r="G39" i="3"/>
  <c r="D39" i="3"/>
  <c r="C39" i="3"/>
  <c r="G38" i="3"/>
  <c r="D38" i="3"/>
  <c r="C38" i="3"/>
  <c r="G33" i="3"/>
  <c r="D33" i="3"/>
  <c r="C33" i="3"/>
  <c r="G30" i="3"/>
  <c r="D30" i="3"/>
  <c r="C30" i="3"/>
  <c r="G29" i="3"/>
  <c r="D29" i="3"/>
  <c r="C29" i="3"/>
  <c r="G28" i="3"/>
  <c r="D28" i="3"/>
  <c r="C28" i="3"/>
  <c r="G27" i="3"/>
  <c r="D27" i="3"/>
  <c r="C27" i="3"/>
  <c r="G26" i="3"/>
  <c r="D26" i="3"/>
  <c r="C26" i="3"/>
  <c r="G25" i="3"/>
  <c r="D25" i="3"/>
  <c r="C25" i="3"/>
  <c r="G24" i="3"/>
  <c r="D24" i="3"/>
  <c r="C24" i="3"/>
  <c r="G23" i="3"/>
  <c r="D23" i="3"/>
  <c r="C23" i="3"/>
  <c r="G22" i="3"/>
  <c r="D22" i="3"/>
  <c r="C22" i="3"/>
  <c r="G21" i="3"/>
  <c r="D21" i="3"/>
  <c r="C21" i="3"/>
  <c r="G20" i="3"/>
  <c r="D20" i="3"/>
  <c r="C20" i="3"/>
  <c r="G19" i="3"/>
  <c r="D19" i="3"/>
  <c r="C19" i="3"/>
  <c r="G18" i="3"/>
  <c r="D18" i="3"/>
  <c r="C18" i="3"/>
  <c r="G17" i="3"/>
  <c r="D17" i="3"/>
  <c r="C17" i="3"/>
  <c r="G16" i="3"/>
  <c r="D16" i="3"/>
  <c r="C16" i="3"/>
  <c r="G15" i="3"/>
  <c r="D15" i="3"/>
  <c r="C15" i="3"/>
  <c r="G11" i="3"/>
  <c r="D11" i="3"/>
  <c r="C11" i="3"/>
  <c r="G10" i="3"/>
  <c r="D10" i="3"/>
  <c r="C10" i="3"/>
  <c r="G9" i="3"/>
  <c r="D9" i="3"/>
  <c r="C9" i="3"/>
  <c r="BE54" i="2" l="1"/>
  <c r="I330" i="1"/>
  <c r="H191" i="1"/>
  <c r="H190" i="1" s="1"/>
  <c r="G278" i="1"/>
  <c r="AA54" i="2"/>
  <c r="AE54" i="2"/>
  <c r="P11" i="4"/>
  <c r="S11" i="4" s="1"/>
  <c r="J14" i="4"/>
  <c r="M14" i="4" s="1"/>
  <c r="P19" i="4"/>
  <c r="S19" i="4" s="1"/>
  <c r="AU9" i="2"/>
  <c r="G29" i="2"/>
  <c r="P9" i="4"/>
  <c r="S9" i="4" s="1"/>
  <c r="J12" i="4"/>
  <c r="M12" i="4" s="1"/>
  <c r="P17" i="4"/>
  <c r="S17" i="4" s="1"/>
  <c r="J20" i="4"/>
  <c r="M20" i="4" s="1"/>
  <c r="P27" i="4"/>
  <c r="S27" i="4" s="1"/>
  <c r="J31" i="4"/>
  <c r="M31" i="4" s="1"/>
  <c r="X30" i="4"/>
  <c r="U31" i="4"/>
  <c r="S54" i="2"/>
  <c r="J17" i="4"/>
  <c r="M17" i="4" s="1"/>
  <c r="P22" i="4"/>
  <c r="S22" i="4" s="1"/>
  <c r="J25" i="4"/>
  <c r="M25" i="4" s="1"/>
  <c r="J27" i="4"/>
  <c r="M27" i="4" s="1"/>
  <c r="X24" i="4"/>
  <c r="U25" i="4"/>
  <c r="X26" i="4"/>
  <c r="U27" i="4"/>
  <c r="P31" i="4"/>
  <c r="G348" i="1"/>
  <c r="AM29" i="2"/>
  <c r="G350" i="1"/>
  <c r="I316" i="1"/>
  <c r="G316" i="1"/>
  <c r="AB54" i="2"/>
  <c r="AC54" i="2" s="1"/>
  <c r="BK9" i="2"/>
  <c r="I29" i="2"/>
  <c r="I355" i="1"/>
  <c r="G274" i="1"/>
  <c r="I274" i="1"/>
  <c r="H9" i="1"/>
  <c r="F267" i="1"/>
  <c r="I267" i="1" s="1"/>
  <c r="S273" i="1"/>
  <c r="I850" i="1"/>
  <c r="I354" i="1"/>
  <c r="D353" i="3"/>
  <c r="E352" i="3"/>
  <c r="I352" i="3" s="1"/>
  <c r="E350" i="3"/>
  <c r="H350" i="3" s="1"/>
  <c r="I326" i="1"/>
  <c r="D230" i="3"/>
  <c r="D229" i="3" s="1"/>
  <c r="E363" i="3"/>
  <c r="BL54" i="2"/>
  <c r="AS9" i="2"/>
  <c r="AP9" i="2"/>
  <c r="AR29" i="2"/>
  <c r="AU29" i="2" s="1"/>
  <c r="AY9" i="2"/>
  <c r="AH54" i="2"/>
  <c r="AK54" i="2" s="1"/>
  <c r="AI29" i="2"/>
  <c r="AO29" i="2"/>
  <c r="BI50" i="2"/>
  <c r="BC9" i="2"/>
  <c r="AW9" i="2"/>
  <c r="AS50" i="2"/>
  <c r="AY50" i="2"/>
  <c r="BG50" i="2"/>
  <c r="BN50" i="2"/>
  <c r="AS15" i="2"/>
  <c r="AP15" i="2"/>
  <c r="AQ15" i="2" s="1"/>
  <c r="BF29" i="2"/>
  <c r="BG9" i="2"/>
  <c r="BN15" i="2"/>
  <c r="BN9" i="2"/>
  <c r="O54" i="2"/>
  <c r="U54" i="2"/>
  <c r="AT54" i="2"/>
  <c r="AV54" i="2" s="1"/>
  <c r="AV29" i="2"/>
  <c r="BC15" i="2"/>
  <c r="AW15" i="2"/>
  <c r="AW50" i="2"/>
  <c r="BH29" i="2"/>
  <c r="BI9" i="2"/>
  <c r="BD54" i="2"/>
  <c r="E29" i="2"/>
  <c r="D54" i="2"/>
  <c r="E54" i="2" s="1"/>
  <c r="BJ50" i="2"/>
  <c r="BK50" i="2" s="1"/>
  <c r="BI15" i="2"/>
  <c r="BJ15" i="2"/>
  <c r="BK15" i="2" s="1"/>
  <c r="BM15" i="2"/>
  <c r="H54" i="2"/>
  <c r="BM50" i="2"/>
  <c r="E371" i="3"/>
  <c r="I371" i="3" s="1"/>
  <c r="E379" i="3"/>
  <c r="I379" i="3" s="1"/>
  <c r="J10" i="4"/>
  <c r="M10" i="4" s="1"/>
  <c r="P15" i="4"/>
  <c r="S15" i="4" s="1"/>
  <c r="J18" i="4"/>
  <c r="M18" i="4" s="1"/>
  <c r="P23" i="4"/>
  <c r="S23" i="4" s="1"/>
  <c r="T23" i="4"/>
  <c r="E373" i="3"/>
  <c r="H373" i="3" s="1"/>
  <c r="J24" i="4"/>
  <c r="M24" i="4" s="1"/>
  <c r="X19" i="4"/>
  <c r="U20" i="4"/>
  <c r="T21" i="4"/>
  <c r="U30" i="4"/>
  <c r="T31" i="4"/>
  <c r="X11" i="4"/>
  <c r="U12" i="4"/>
  <c r="T13" i="4"/>
  <c r="C148" i="3"/>
  <c r="D245" i="3"/>
  <c r="G272" i="3"/>
  <c r="G271" i="3" s="1"/>
  <c r="C279" i="3"/>
  <c r="E357" i="3"/>
  <c r="I357" i="3" s="1"/>
  <c r="E366" i="3"/>
  <c r="I366" i="3" s="1"/>
  <c r="P8" i="4"/>
  <c r="S8" i="4" s="1"/>
  <c r="J11" i="4"/>
  <c r="M11" i="4" s="1"/>
  <c r="P16" i="4"/>
  <c r="J19" i="4"/>
  <c r="M19" i="4" s="1"/>
  <c r="P24" i="4"/>
  <c r="S24" i="4" s="1"/>
  <c r="P26" i="4"/>
  <c r="S26" i="4" s="1"/>
  <c r="J28" i="4"/>
  <c r="M28" i="4" s="1"/>
  <c r="E318" i="3"/>
  <c r="I318" i="3" s="1"/>
  <c r="C32" i="3"/>
  <c r="E134" i="3"/>
  <c r="H134" i="3" s="1"/>
  <c r="C196" i="3"/>
  <c r="D269" i="3"/>
  <c r="E377" i="3"/>
  <c r="H377" i="3" s="1"/>
  <c r="X14" i="4"/>
  <c r="U15" i="4"/>
  <c r="T16" i="4"/>
  <c r="X22" i="4"/>
  <c r="U23" i="4"/>
  <c r="T24" i="4"/>
  <c r="C240" i="3"/>
  <c r="D297" i="3"/>
  <c r="E367" i="3"/>
  <c r="I367" i="3" s="1"/>
  <c r="E375" i="3"/>
  <c r="I375" i="3" s="1"/>
  <c r="U16" i="4"/>
  <c r="V16" i="4" s="1"/>
  <c r="T17" i="4"/>
  <c r="T27" i="4"/>
  <c r="P28" i="4"/>
  <c r="S28" i="4" s="1"/>
  <c r="E20" i="3"/>
  <c r="I20" i="3" s="1"/>
  <c r="C124" i="3"/>
  <c r="C193" i="3"/>
  <c r="C204" i="3"/>
  <c r="D349" i="3"/>
  <c r="D347" i="3" s="1"/>
  <c r="E370" i="3"/>
  <c r="I370" i="3" s="1"/>
  <c r="E378" i="3"/>
  <c r="H378" i="3" s="1"/>
  <c r="P12" i="4"/>
  <c r="S12" i="4" s="1"/>
  <c r="J15" i="4"/>
  <c r="M15" i="4" s="1"/>
  <c r="P20" i="4"/>
  <c r="S20" i="4" s="1"/>
  <c r="P30" i="4"/>
  <c r="S30" i="4" s="1"/>
  <c r="E108" i="3"/>
  <c r="H108" i="3" s="1"/>
  <c r="D32" i="3"/>
  <c r="G115" i="3"/>
  <c r="E187" i="3"/>
  <c r="I187" i="3" s="1"/>
  <c r="C272" i="3"/>
  <c r="E351" i="3"/>
  <c r="H351" i="3" s="1"/>
  <c r="J9" i="4"/>
  <c r="M9" i="4" s="1"/>
  <c r="X10" i="4"/>
  <c r="U11" i="4"/>
  <c r="T12" i="4"/>
  <c r="P14" i="4"/>
  <c r="S14" i="4" s="1"/>
  <c r="X18" i="4"/>
  <c r="U19" i="4"/>
  <c r="T20" i="4"/>
  <c r="V20" i="4" s="1"/>
  <c r="P21" i="4"/>
  <c r="S21" i="4" s="1"/>
  <c r="U28" i="4"/>
  <c r="T30" i="4"/>
  <c r="C153" i="3"/>
  <c r="C29" i="4"/>
  <c r="C32" i="4" s="1"/>
  <c r="C36" i="4" s="1"/>
  <c r="T10" i="4"/>
  <c r="X16" i="4"/>
  <c r="U17" i="4"/>
  <c r="T18" i="4"/>
  <c r="X23" i="4"/>
  <c r="U24" i="4"/>
  <c r="C356" i="3"/>
  <c r="C355" i="3" s="1"/>
  <c r="E355" i="3" s="1"/>
  <c r="E359" i="3"/>
  <c r="H359" i="3" s="1"/>
  <c r="E365" i="3"/>
  <c r="I365" i="3" s="1"/>
  <c r="J8" i="4"/>
  <c r="M8" i="4" s="1"/>
  <c r="T11" i="4"/>
  <c r="P13" i="4"/>
  <c r="S13" i="4" s="1"/>
  <c r="J16" i="4"/>
  <c r="M16" i="4" s="1"/>
  <c r="U18" i="4"/>
  <c r="T19" i="4"/>
  <c r="J23" i="4"/>
  <c r="M23" i="4" s="1"/>
  <c r="J30" i="4"/>
  <c r="M30" i="4" s="1"/>
  <c r="E348" i="3"/>
  <c r="H348" i="3" s="1"/>
  <c r="E362" i="3"/>
  <c r="I362" i="3" s="1"/>
  <c r="E368" i="3"/>
  <c r="H368" i="3" s="1"/>
  <c r="I29" i="4"/>
  <c r="I32" i="4" s="1"/>
  <c r="I36" i="4" s="1"/>
  <c r="C127" i="3"/>
  <c r="L29" i="4"/>
  <c r="L32" i="4" s="1"/>
  <c r="X12" i="4"/>
  <c r="U13" i="4"/>
  <c r="X20" i="4"/>
  <c r="U21" i="4"/>
  <c r="X25" i="4"/>
  <c r="X27" i="4"/>
  <c r="T28" i="4"/>
  <c r="U14" i="4"/>
  <c r="G86" i="3"/>
  <c r="E354" i="3"/>
  <c r="H354" i="3" s="1"/>
  <c r="E364" i="3"/>
  <c r="H364" i="3" s="1"/>
  <c r="E372" i="3"/>
  <c r="I372" i="3" s="1"/>
  <c r="O29" i="4"/>
  <c r="O32" i="4" s="1"/>
  <c r="O36" i="4" s="1"/>
  <c r="P10" i="4"/>
  <c r="S10" i="4" s="1"/>
  <c r="P18" i="4"/>
  <c r="S18" i="4" s="1"/>
  <c r="X28" i="4"/>
  <c r="G326" i="1"/>
  <c r="I332" i="1"/>
  <c r="G269" i="1"/>
  <c r="G332" i="1"/>
  <c r="I269" i="1"/>
  <c r="G311" i="1"/>
  <c r="H930" i="1"/>
  <c r="G273" i="1"/>
  <c r="I337" i="1"/>
  <c r="I311" i="1"/>
  <c r="G314" i="1"/>
  <c r="I314" i="1"/>
  <c r="H400" i="1"/>
  <c r="H761" i="1"/>
  <c r="I344" i="1"/>
  <c r="G344" i="1"/>
  <c r="X8" i="4"/>
  <c r="T8" i="4"/>
  <c r="E84" i="3"/>
  <c r="H84" i="3" s="1"/>
  <c r="D10" i="4"/>
  <c r="G10" i="4" s="1"/>
  <c r="B29" i="4"/>
  <c r="B32" i="4" s="1"/>
  <c r="B36" i="4" s="1"/>
  <c r="C60" i="3"/>
  <c r="G8" i="3"/>
  <c r="C14" i="3"/>
  <c r="E11" i="3"/>
  <c r="I11" i="3" s="1"/>
  <c r="E19" i="3"/>
  <c r="H19" i="3" s="1"/>
  <c r="E21" i="3"/>
  <c r="I21" i="3" s="1"/>
  <c r="D37" i="3"/>
  <c r="G40" i="3"/>
  <c r="E52" i="3"/>
  <c r="E57" i="3"/>
  <c r="I57" i="3" s="1"/>
  <c r="E62" i="3"/>
  <c r="I62" i="3" s="1"/>
  <c r="E65" i="3"/>
  <c r="I65" i="3" s="1"/>
  <c r="E72" i="3"/>
  <c r="H72" i="3" s="1"/>
  <c r="E79" i="3"/>
  <c r="I79" i="3" s="1"/>
  <c r="E87" i="3"/>
  <c r="I87" i="3" s="1"/>
  <c r="E17" i="3"/>
  <c r="I17" i="3" s="1"/>
  <c r="E24" i="3"/>
  <c r="E55" i="3"/>
  <c r="E82" i="3"/>
  <c r="I82" i="3" s="1"/>
  <c r="D86" i="3"/>
  <c r="E98" i="3"/>
  <c r="H98" i="3" s="1"/>
  <c r="C8" i="3"/>
  <c r="D8" i="3"/>
  <c r="G14" i="3"/>
  <c r="E27" i="3"/>
  <c r="I27" i="3" s="1"/>
  <c r="G32" i="3"/>
  <c r="D40" i="3"/>
  <c r="E48" i="3"/>
  <c r="I48" i="3" s="1"/>
  <c r="E63" i="3"/>
  <c r="I63" i="3" s="1"/>
  <c r="E75" i="3"/>
  <c r="H75" i="3" s="1"/>
  <c r="E15" i="3"/>
  <c r="E22" i="3"/>
  <c r="H22" i="3" s="1"/>
  <c r="E38" i="3"/>
  <c r="H38" i="3" s="1"/>
  <c r="E41" i="3"/>
  <c r="I41" i="3" s="1"/>
  <c r="D47" i="3"/>
  <c r="D46" i="3" s="1"/>
  <c r="E51" i="3"/>
  <c r="H51" i="3" s="1"/>
  <c r="E58" i="3"/>
  <c r="I58" i="3" s="1"/>
  <c r="E61" i="3"/>
  <c r="I61" i="3" s="1"/>
  <c r="E66" i="3"/>
  <c r="I66" i="3" s="1"/>
  <c r="E70" i="3"/>
  <c r="I70" i="3" s="1"/>
  <c r="E73" i="3"/>
  <c r="I73" i="3" s="1"/>
  <c r="E80" i="3"/>
  <c r="H80" i="3" s="1"/>
  <c r="E88" i="3"/>
  <c r="I88" i="3" s="1"/>
  <c r="E96" i="3"/>
  <c r="I96" i="3" s="1"/>
  <c r="D14" i="3"/>
  <c r="E18" i="3"/>
  <c r="H18" i="3" s="1"/>
  <c r="E25" i="3"/>
  <c r="H25" i="3" s="1"/>
  <c r="E33" i="3"/>
  <c r="H33" i="3" s="1"/>
  <c r="E44" i="3"/>
  <c r="I44" i="3" s="1"/>
  <c r="D60" i="3"/>
  <c r="E68" i="3"/>
  <c r="H68" i="3" s="1"/>
  <c r="D91" i="3"/>
  <c r="E39" i="3"/>
  <c r="I39" i="3" s="1"/>
  <c r="E49" i="3"/>
  <c r="H49" i="3" s="1"/>
  <c r="E56" i="3"/>
  <c r="I56" i="3" s="1"/>
  <c r="E64" i="3"/>
  <c r="H64" i="3" s="1"/>
  <c r="E71" i="3"/>
  <c r="I71" i="3" s="1"/>
  <c r="E83" i="3"/>
  <c r="I83" i="3" s="1"/>
  <c r="E94" i="3"/>
  <c r="H94" i="3" s="1"/>
  <c r="E99" i="3"/>
  <c r="H99" i="3" s="1"/>
  <c r="E30" i="3"/>
  <c r="H30" i="3" s="1"/>
  <c r="E59" i="3"/>
  <c r="I59" i="3" s="1"/>
  <c r="E74" i="3"/>
  <c r="I74" i="3" s="1"/>
  <c r="E78" i="3"/>
  <c r="H78" i="3" s="1"/>
  <c r="E81" i="3"/>
  <c r="I81" i="3" s="1"/>
  <c r="E89" i="3"/>
  <c r="H89" i="3" s="1"/>
  <c r="E97" i="3"/>
  <c r="E10" i="3"/>
  <c r="H10" i="3" s="1"/>
  <c r="E26" i="3"/>
  <c r="I26" i="3" s="1"/>
  <c r="E28" i="3"/>
  <c r="H28" i="3" s="1"/>
  <c r="C37" i="3"/>
  <c r="E45" i="3"/>
  <c r="H45" i="3" s="1"/>
  <c r="E54" i="3"/>
  <c r="H54" i="3" s="1"/>
  <c r="E67" i="3"/>
  <c r="H67" i="3" s="1"/>
  <c r="E76" i="3"/>
  <c r="E95" i="3"/>
  <c r="D115" i="3"/>
  <c r="E120" i="3"/>
  <c r="I120" i="3" s="1"/>
  <c r="D124" i="3"/>
  <c r="D127" i="3"/>
  <c r="E132" i="3"/>
  <c r="H132" i="3" s="1"/>
  <c r="E142" i="3"/>
  <c r="I142" i="3" s="1"/>
  <c r="E162" i="3"/>
  <c r="E180" i="3"/>
  <c r="I180" i="3" s="1"/>
  <c r="C186" i="3"/>
  <c r="G189" i="3"/>
  <c r="E198" i="3"/>
  <c r="H198" i="3" s="1"/>
  <c r="E222" i="3"/>
  <c r="H222" i="3" s="1"/>
  <c r="E224" i="3"/>
  <c r="I224" i="3" s="1"/>
  <c r="E236" i="3"/>
  <c r="H236" i="3" s="1"/>
  <c r="E238" i="3"/>
  <c r="D240" i="3"/>
  <c r="E243" i="3"/>
  <c r="I243" i="3" s="1"/>
  <c r="E253" i="3"/>
  <c r="I253" i="3" s="1"/>
  <c r="E257" i="3"/>
  <c r="H257" i="3" s="1"/>
  <c r="E264" i="3"/>
  <c r="I264" i="3" s="1"/>
  <c r="D265" i="3"/>
  <c r="D263" i="3" s="1"/>
  <c r="E270" i="3"/>
  <c r="I270" i="3" s="1"/>
  <c r="E274" i="3"/>
  <c r="E287" i="3"/>
  <c r="I287" i="3" s="1"/>
  <c r="E292" i="3"/>
  <c r="I292" i="3" s="1"/>
  <c r="E294" i="3"/>
  <c r="I294" i="3" s="1"/>
  <c r="G312" i="3"/>
  <c r="E315" i="3"/>
  <c r="H315" i="3" s="1"/>
  <c r="E321" i="3"/>
  <c r="H321" i="3" s="1"/>
  <c r="E339" i="3"/>
  <c r="H339" i="3" s="1"/>
  <c r="X9" i="4"/>
  <c r="U9" i="4"/>
  <c r="F29" i="4"/>
  <c r="F32" i="4" s="1"/>
  <c r="E103" i="3"/>
  <c r="I103" i="3" s="1"/>
  <c r="E113" i="3"/>
  <c r="E136" i="3"/>
  <c r="H136" i="3" s="1"/>
  <c r="E145" i="3"/>
  <c r="H145" i="3" s="1"/>
  <c r="E147" i="3"/>
  <c r="H147" i="3" s="1"/>
  <c r="D154" i="3"/>
  <c r="E157" i="3"/>
  <c r="I157" i="3" s="1"/>
  <c r="D153" i="3"/>
  <c r="E167" i="3"/>
  <c r="I167" i="3" s="1"/>
  <c r="E173" i="3"/>
  <c r="E184" i="3"/>
  <c r="I184" i="3" s="1"/>
  <c r="E190" i="3"/>
  <c r="I190" i="3" s="1"/>
  <c r="E192" i="3"/>
  <c r="H192" i="3" s="1"/>
  <c r="E210" i="3"/>
  <c r="H210" i="3" s="1"/>
  <c r="E216" i="3"/>
  <c r="I216" i="3" s="1"/>
  <c r="E228" i="3"/>
  <c r="I228" i="3" s="1"/>
  <c r="E234" i="3"/>
  <c r="I234" i="3" s="1"/>
  <c r="E246" i="3"/>
  <c r="E251" i="3"/>
  <c r="H251" i="3" s="1"/>
  <c r="E277" i="3"/>
  <c r="I277" i="3" s="1"/>
  <c r="E280" i="3"/>
  <c r="I280" i="3" s="1"/>
  <c r="E285" i="3"/>
  <c r="I285" i="3" s="1"/>
  <c r="E298" i="3"/>
  <c r="H298" i="3" s="1"/>
  <c r="E302" i="3"/>
  <c r="H302" i="3" s="1"/>
  <c r="E305" i="3"/>
  <c r="E326" i="3"/>
  <c r="H326" i="3" s="1"/>
  <c r="E329" i="3"/>
  <c r="H329" i="3" s="1"/>
  <c r="E358" i="3"/>
  <c r="I358" i="3" s="1"/>
  <c r="D13" i="4"/>
  <c r="G13" i="4" s="1"/>
  <c r="D21" i="4"/>
  <c r="G21" i="4" s="1"/>
  <c r="C115" i="3"/>
  <c r="E118" i="3"/>
  <c r="H118" i="3" s="1"/>
  <c r="E133" i="3"/>
  <c r="I133" i="3" s="1"/>
  <c r="E140" i="3"/>
  <c r="I140" i="3" s="1"/>
  <c r="E151" i="3"/>
  <c r="I151" i="3" s="1"/>
  <c r="C154" i="3"/>
  <c r="E160" i="3"/>
  <c r="H160" i="3" s="1"/>
  <c r="E170" i="3"/>
  <c r="E178" i="3"/>
  <c r="I178" i="3" s="1"/>
  <c r="E195" i="3"/>
  <c r="H195" i="3" s="1"/>
  <c r="E202" i="3"/>
  <c r="H202" i="3" s="1"/>
  <c r="E205" i="3"/>
  <c r="I205" i="3" s="1"/>
  <c r="E208" i="3"/>
  <c r="H208" i="3" s="1"/>
  <c r="E213" i="3"/>
  <c r="I213" i="3" s="1"/>
  <c r="D214" i="3"/>
  <c r="D227" i="3"/>
  <c r="E232" i="3"/>
  <c r="I232" i="3" s="1"/>
  <c r="E239" i="3"/>
  <c r="I239" i="3" s="1"/>
  <c r="E255" i="3"/>
  <c r="I255" i="3" s="1"/>
  <c r="E260" i="3"/>
  <c r="H260" i="3" s="1"/>
  <c r="E268" i="3"/>
  <c r="H268" i="3" s="1"/>
  <c r="D279" i="3"/>
  <c r="E290" i="3"/>
  <c r="H290" i="3" s="1"/>
  <c r="E295" i="3"/>
  <c r="I295" i="3" s="1"/>
  <c r="E310" i="3"/>
  <c r="H310" i="3" s="1"/>
  <c r="E313" i="3"/>
  <c r="H313" i="3" s="1"/>
  <c r="E319" i="3"/>
  <c r="I319" i="3" s="1"/>
  <c r="E324" i="3"/>
  <c r="H324" i="3" s="1"/>
  <c r="E332" i="3"/>
  <c r="I332" i="3" s="1"/>
  <c r="E334" i="3"/>
  <c r="H334" i="3" s="1"/>
  <c r="X13" i="4"/>
  <c r="D18" i="4"/>
  <c r="G18" i="4" s="1"/>
  <c r="X21" i="4"/>
  <c r="D31" i="4"/>
  <c r="G31" i="4" s="1"/>
  <c r="E106" i="3"/>
  <c r="H106" i="3" s="1"/>
  <c r="D107" i="3"/>
  <c r="E121" i="3"/>
  <c r="I121" i="3" s="1"/>
  <c r="E123" i="3"/>
  <c r="I123" i="3" s="1"/>
  <c r="D139" i="3"/>
  <c r="D135" i="3" s="1"/>
  <c r="E143" i="3"/>
  <c r="I143" i="3" s="1"/>
  <c r="E165" i="3"/>
  <c r="H165" i="3" s="1"/>
  <c r="E176" i="3"/>
  <c r="I176" i="3" s="1"/>
  <c r="E181" i="3"/>
  <c r="I181" i="3" s="1"/>
  <c r="D204" i="3"/>
  <c r="D207" i="3"/>
  <c r="E225" i="3"/>
  <c r="H225" i="3" s="1"/>
  <c r="E237" i="3"/>
  <c r="I237" i="3" s="1"/>
  <c r="E244" i="3"/>
  <c r="I244" i="3" s="1"/>
  <c r="E247" i="3"/>
  <c r="I247" i="3" s="1"/>
  <c r="D254" i="3"/>
  <c r="E266" i="3"/>
  <c r="I266" i="3" s="1"/>
  <c r="E275" i="3"/>
  <c r="I275" i="3" s="1"/>
  <c r="E283" i="3"/>
  <c r="E288" i="3"/>
  <c r="H288" i="3" s="1"/>
  <c r="E293" i="3"/>
  <c r="I293" i="3" s="1"/>
  <c r="E303" i="3"/>
  <c r="I303" i="3" s="1"/>
  <c r="D307" i="3"/>
  <c r="D301" i="3" s="1"/>
  <c r="E322" i="3"/>
  <c r="I322" i="3" s="1"/>
  <c r="E327" i="3"/>
  <c r="I327" i="3" s="1"/>
  <c r="J13" i="4"/>
  <c r="M13" i="4" s="1"/>
  <c r="T14" i="4"/>
  <c r="J21" i="4"/>
  <c r="M21" i="4" s="1"/>
  <c r="T22" i="4"/>
  <c r="E104" i="3"/>
  <c r="H104" i="3" s="1"/>
  <c r="E119" i="3"/>
  <c r="E126" i="3"/>
  <c r="I126" i="3" s="1"/>
  <c r="E129" i="3"/>
  <c r="I129" i="3" s="1"/>
  <c r="E131" i="3"/>
  <c r="H131" i="3" s="1"/>
  <c r="E137" i="3"/>
  <c r="I137" i="3" s="1"/>
  <c r="E146" i="3"/>
  <c r="H146" i="3" s="1"/>
  <c r="E149" i="3"/>
  <c r="I149" i="3" s="1"/>
  <c r="E155" i="3"/>
  <c r="I155" i="3" s="1"/>
  <c r="E158" i="3"/>
  <c r="I158" i="3" s="1"/>
  <c r="D163" i="3"/>
  <c r="E168" i="3"/>
  <c r="I168" i="3" s="1"/>
  <c r="E174" i="3"/>
  <c r="H174" i="3" s="1"/>
  <c r="E188" i="3"/>
  <c r="I188" i="3" s="1"/>
  <c r="E200" i="3"/>
  <c r="I200" i="3" s="1"/>
  <c r="E217" i="3"/>
  <c r="I217" i="3" s="1"/>
  <c r="E223" i="3"/>
  <c r="I223" i="3" s="1"/>
  <c r="E252" i="3"/>
  <c r="I252" i="3" s="1"/>
  <c r="E258" i="3"/>
  <c r="I258" i="3" s="1"/>
  <c r="E273" i="3"/>
  <c r="H273" i="3" s="1"/>
  <c r="E281" i="3"/>
  <c r="E299" i="3"/>
  <c r="I299" i="3" s="1"/>
  <c r="E311" i="3"/>
  <c r="I311" i="3" s="1"/>
  <c r="E314" i="3"/>
  <c r="I314" i="3" s="1"/>
  <c r="E330" i="3"/>
  <c r="I330" i="3" s="1"/>
  <c r="E336" i="3"/>
  <c r="H336" i="3" s="1"/>
  <c r="E376" i="3"/>
  <c r="I376" i="3" s="1"/>
  <c r="U8" i="4"/>
  <c r="U22" i="4"/>
  <c r="T25" i="4"/>
  <c r="T26" i="4"/>
  <c r="E114" i="3"/>
  <c r="I114" i="3" s="1"/>
  <c r="E141" i="3"/>
  <c r="I141" i="3" s="1"/>
  <c r="D148" i="3"/>
  <c r="E152" i="3"/>
  <c r="I152" i="3" s="1"/>
  <c r="E161" i="3"/>
  <c r="H161" i="3" s="1"/>
  <c r="E191" i="3"/>
  <c r="I191" i="3" s="1"/>
  <c r="E197" i="3"/>
  <c r="I197" i="3" s="1"/>
  <c r="D199" i="3"/>
  <c r="E211" i="3"/>
  <c r="H211" i="3" s="1"/>
  <c r="E215" i="3"/>
  <c r="I215" i="3" s="1"/>
  <c r="E233" i="3"/>
  <c r="H233" i="3" s="1"/>
  <c r="E235" i="3"/>
  <c r="I235" i="3" s="1"/>
  <c r="E242" i="3"/>
  <c r="I242" i="3" s="1"/>
  <c r="G245" i="3"/>
  <c r="D250" i="3"/>
  <c r="D248" i="3" s="1"/>
  <c r="E256" i="3"/>
  <c r="I256" i="3" s="1"/>
  <c r="D272" i="3"/>
  <c r="D271" i="3" s="1"/>
  <c r="E291" i="3"/>
  <c r="H291" i="3" s="1"/>
  <c r="E296" i="3"/>
  <c r="H296" i="3" s="1"/>
  <c r="E309" i="3"/>
  <c r="I309" i="3" s="1"/>
  <c r="E320" i="3"/>
  <c r="H320" i="3" s="1"/>
  <c r="C325" i="3"/>
  <c r="C317" i="3" s="1"/>
  <c r="E333" i="3"/>
  <c r="D335" i="3"/>
  <c r="E338" i="3"/>
  <c r="E374" i="3"/>
  <c r="I374" i="3" s="1"/>
  <c r="D17" i="4"/>
  <c r="G17" i="4" s="1"/>
  <c r="U26" i="4"/>
  <c r="E100" i="3"/>
  <c r="E102" i="3"/>
  <c r="I102" i="3" s="1"/>
  <c r="C107" i="3"/>
  <c r="E144" i="3"/>
  <c r="H144" i="3" s="1"/>
  <c r="E156" i="3"/>
  <c r="I156" i="3" s="1"/>
  <c r="E166" i="3"/>
  <c r="E177" i="3"/>
  <c r="H177" i="3" s="1"/>
  <c r="E179" i="3"/>
  <c r="H179" i="3" s="1"/>
  <c r="E183" i="3"/>
  <c r="I183" i="3" s="1"/>
  <c r="D193" i="3"/>
  <c r="D196" i="3"/>
  <c r="G230" i="3"/>
  <c r="G229" i="3" s="1"/>
  <c r="G240" i="3"/>
  <c r="E278" i="3"/>
  <c r="I278" i="3" s="1"/>
  <c r="E284" i="3"/>
  <c r="I284" i="3" s="1"/>
  <c r="E286" i="3"/>
  <c r="I286" i="3" s="1"/>
  <c r="E289" i="3"/>
  <c r="H289" i="3" s="1"/>
  <c r="E304" i="3"/>
  <c r="H304" i="3" s="1"/>
  <c r="D325" i="3"/>
  <c r="E328" i="3"/>
  <c r="I328" i="3" s="1"/>
  <c r="T15" i="4"/>
  <c r="X17" i="4"/>
  <c r="J22" i="4"/>
  <c r="M22" i="4" s="1"/>
  <c r="D25" i="4"/>
  <c r="G25" i="4" s="1"/>
  <c r="D30" i="4"/>
  <c r="G30" i="4" s="1"/>
  <c r="E105" i="3"/>
  <c r="H105" i="3" s="1"/>
  <c r="E110" i="3"/>
  <c r="H110" i="3" s="1"/>
  <c r="E122" i="3"/>
  <c r="I122" i="3" s="1"/>
  <c r="E125" i="3"/>
  <c r="I125" i="3" s="1"/>
  <c r="E128" i="3"/>
  <c r="I128" i="3" s="1"/>
  <c r="E130" i="3"/>
  <c r="I130" i="3" s="1"/>
  <c r="E150" i="3"/>
  <c r="E159" i="3"/>
  <c r="I159" i="3" s="1"/>
  <c r="E169" i="3"/>
  <c r="E171" i="3"/>
  <c r="I171" i="3" s="1"/>
  <c r="E175" i="3"/>
  <c r="I175" i="3" s="1"/>
  <c r="D182" i="3"/>
  <c r="D186" i="3"/>
  <c r="D189" i="3"/>
  <c r="E201" i="3"/>
  <c r="H201" i="3" s="1"/>
  <c r="E203" i="3"/>
  <c r="H203" i="3" s="1"/>
  <c r="E206" i="3"/>
  <c r="H206" i="3" s="1"/>
  <c r="E212" i="3"/>
  <c r="I212" i="3" s="1"/>
  <c r="G221" i="3"/>
  <c r="E226" i="3"/>
  <c r="I226" i="3" s="1"/>
  <c r="C227" i="3"/>
  <c r="E241" i="3"/>
  <c r="H241" i="3" s="1"/>
  <c r="E249" i="3"/>
  <c r="I249" i="3" s="1"/>
  <c r="E259" i="3"/>
  <c r="E267" i="3"/>
  <c r="H267" i="3" s="1"/>
  <c r="E282" i="3"/>
  <c r="I282" i="3" s="1"/>
  <c r="E306" i="3"/>
  <c r="I306" i="3" s="1"/>
  <c r="D312" i="3"/>
  <c r="E323" i="3"/>
  <c r="I323" i="3" s="1"/>
  <c r="E331" i="3"/>
  <c r="E337" i="3"/>
  <c r="H337" i="3" s="1"/>
  <c r="D9" i="4"/>
  <c r="G9" i="4" s="1"/>
  <c r="T9" i="4"/>
  <c r="J26" i="4"/>
  <c r="M26" i="4" s="1"/>
  <c r="S16" i="4"/>
  <c r="N29" i="4"/>
  <c r="N32" i="4" s="1"/>
  <c r="N36" i="4" s="1"/>
  <c r="U10" i="4"/>
  <c r="D11" i="4"/>
  <c r="G11" i="4" s="1"/>
  <c r="X15" i="4"/>
  <c r="D19" i="4"/>
  <c r="G19" i="4" s="1"/>
  <c r="D12" i="4"/>
  <c r="G12" i="4" s="1"/>
  <c r="D20" i="4"/>
  <c r="G20" i="4" s="1"/>
  <c r="H29" i="4"/>
  <c r="H32" i="4" s="1"/>
  <c r="H36" i="4" s="1"/>
  <c r="X31" i="4"/>
  <c r="D26" i="4"/>
  <c r="G26" i="4" s="1"/>
  <c r="D14" i="4"/>
  <c r="D22" i="4"/>
  <c r="D27" i="4"/>
  <c r="R29" i="4"/>
  <c r="D15" i="4"/>
  <c r="D23" i="4"/>
  <c r="D28" i="4"/>
  <c r="D8" i="4"/>
  <c r="G8" i="4" s="1"/>
  <c r="D16" i="4"/>
  <c r="D24" i="4"/>
  <c r="E43" i="3"/>
  <c r="H43" i="3" s="1"/>
  <c r="E69" i="3"/>
  <c r="H69" i="3" s="1"/>
  <c r="E77" i="3"/>
  <c r="E85" i="3"/>
  <c r="H85" i="3" s="1"/>
  <c r="C91" i="3"/>
  <c r="G60" i="3"/>
  <c r="G47" i="3"/>
  <c r="G124" i="3"/>
  <c r="G127" i="3"/>
  <c r="E9" i="3"/>
  <c r="E23" i="3"/>
  <c r="E29" i="3"/>
  <c r="H29" i="3" s="1"/>
  <c r="E53" i="3"/>
  <c r="H53" i="3" s="1"/>
  <c r="E92" i="3"/>
  <c r="E109" i="3"/>
  <c r="H109" i="3" s="1"/>
  <c r="E116" i="3"/>
  <c r="E16" i="3"/>
  <c r="C86" i="3"/>
  <c r="E90" i="3"/>
  <c r="H90" i="3" s="1"/>
  <c r="G91" i="3"/>
  <c r="E42" i="3"/>
  <c r="C40" i="3"/>
  <c r="E93" i="3"/>
  <c r="H93" i="3" s="1"/>
  <c r="E101" i="3"/>
  <c r="E117" i="3"/>
  <c r="H117" i="3" s="1"/>
  <c r="G37" i="3"/>
  <c r="C47" i="3"/>
  <c r="E50" i="3"/>
  <c r="H50" i="3" s="1"/>
  <c r="G148" i="3"/>
  <c r="G204" i="3"/>
  <c r="G153" i="3"/>
  <c r="G196" i="3"/>
  <c r="G107" i="3"/>
  <c r="E209" i="3"/>
  <c r="H209" i="3" s="1"/>
  <c r="C207" i="3"/>
  <c r="D221" i="3"/>
  <c r="G355" i="3"/>
  <c r="E138" i="3"/>
  <c r="H138" i="3" s="1"/>
  <c r="E185" i="3"/>
  <c r="G139" i="3"/>
  <c r="G163" i="3"/>
  <c r="G164" i="3"/>
  <c r="E194" i="3"/>
  <c r="H194" i="3" s="1"/>
  <c r="C269" i="3"/>
  <c r="E276" i="3"/>
  <c r="H276" i="3" s="1"/>
  <c r="C335" i="3"/>
  <c r="E340" i="3"/>
  <c r="E369" i="3"/>
  <c r="C199" i="3"/>
  <c r="G227" i="3"/>
  <c r="C312" i="3"/>
  <c r="E316" i="3"/>
  <c r="H316" i="3" s="1"/>
  <c r="G363" i="3"/>
  <c r="G154" i="3"/>
  <c r="C182" i="3"/>
  <c r="G186" i="3"/>
  <c r="C214" i="3"/>
  <c r="C230" i="3"/>
  <c r="E261" i="3"/>
  <c r="G325" i="3"/>
  <c r="C189" i="3"/>
  <c r="G193" i="3"/>
  <c r="C221" i="3"/>
  <c r="E231" i="3"/>
  <c r="H231" i="3" s="1"/>
  <c r="G335" i="3"/>
  <c r="C353" i="3"/>
  <c r="E360" i="3"/>
  <c r="H360" i="3" s="1"/>
  <c r="C164" i="3"/>
  <c r="C139" i="3"/>
  <c r="C163" i="3"/>
  <c r="D164" i="3"/>
  <c r="G199" i="3"/>
  <c r="G207" i="3"/>
  <c r="G182" i="3"/>
  <c r="G214" i="3"/>
  <c r="G279" i="3"/>
  <c r="E308" i="3"/>
  <c r="H308" i="3" s="1"/>
  <c r="C307" i="3"/>
  <c r="E361" i="3"/>
  <c r="C250" i="3"/>
  <c r="G254" i="3"/>
  <c r="C265" i="3"/>
  <c r="G269" i="3"/>
  <c r="C297" i="3"/>
  <c r="C349" i="3"/>
  <c r="G353" i="3"/>
  <c r="G307" i="3"/>
  <c r="G250" i="3"/>
  <c r="C254" i="3"/>
  <c r="C245" i="3"/>
  <c r="G265" i="3"/>
  <c r="G297" i="3"/>
  <c r="G349" i="3"/>
  <c r="V25" i="4" l="1"/>
  <c r="H142" i="3"/>
  <c r="E91" i="3"/>
  <c r="H11" i="3"/>
  <c r="I51" i="3"/>
  <c r="H232" i="3"/>
  <c r="H48" i="3"/>
  <c r="H247" i="3"/>
  <c r="E148" i="3"/>
  <c r="I148" i="3" s="1"/>
  <c r="I348" i="3"/>
  <c r="I236" i="3"/>
  <c r="H114" i="3"/>
  <c r="H140" i="3"/>
  <c r="I202" i="3"/>
  <c r="H379" i="3"/>
  <c r="I364" i="3"/>
  <c r="E196" i="3"/>
  <c r="H196" i="3" s="1"/>
  <c r="I339" i="3"/>
  <c r="I373" i="3"/>
  <c r="H367" i="3"/>
  <c r="H270" i="3"/>
  <c r="I67" i="3"/>
  <c r="I33" i="3"/>
  <c r="H57" i="3"/>
  <c r="H352" i="3"/>
  <c r="I45" i="3"/>
  <c r="I203" i="3"/>
  <c r="I161" i="3"/>
  <c r="I320" i="3"/>
  <c r="E127" i="3"/>
  <c r="I127" i="3" s="1"/>
  <c r="H375" i="3"/>
  <c r="V15" i="4"/>
  <c r="Z15" i="4" s="1"/>
  <c r="H330" i="3"/>
  <c r="I108" i="3"/>
  <c r="H17" i="3"/>
  <c r="I222" i="3"/>
  <c r="H223" i="3"/>
  <c r="H264" i="3"/>
  <c r="I22" i="3"/>
  <c r="I315" i="3"/>
  <c r="I64" i="3"/>
  <c r="I304" i="3"/>
  <c r="V30" i="4"/>
  <c r="Z30" i="4" s="1"/>
  <c r="I329" i="3"/>
  <c r="I268" i="3"/>
  <c r="H239" i="3"/>
  <c r="I195" i="3"/>
  <c r="H314" i="3"/>
  <c r="H176" i="3"/>
  <c r="H197" i="3"/>
  <c r="E279" i="3"/>
  <c r="I279" i="3" s="1"/>
  <c r="H366" i="3"/>
  <c r="H184" i="3"/>
  <c r="H121" i="3"/>
  <c r="H158" i="3"/>
  <c r="E207" i="3"/>
  <c r="H207" i="3" s="1"/>
  <c r="H88" i="3"/>
  <c r="H190" i="3"/>
  <c r="I68" i="3"/>
  <c r="H159" i="3"/>
  <c r="I273" i="3"/>
  <c r="I210" i="3"/>
  <c r="I131" i="3"/>
  <c r="V27" i="4"/>
  <c r="Z27" i="4" s="1"/>
  <c r="H226" i="3"/>
  <c r="H125" i="3"/>
  <c r="V19" i="4"/>
  <c r="E353" i="3"/>
  <c r="H353" i="3" s="1"/>
  <c r="E182" i="3"/>
  <c r="H182" i="3" s="1"/>
  <c r="I174" i="3"/>
  <c r="V9" i="4"/>
  <c r="Y9" i="4" s="1"/>
  <c r="E154" i="3"/>
  <c r="H154" i="3" s="1"/>
  <c r="I288" i="3"/>
  <c r="H178" i="3"/>
  <c r="Y25" i="4"/>
  <c r="I144" i="3"/>
  <c r="I49" i="3"/>
  <c r="D220" i="3"/>
  <c r="D219" i="3" s="1"/>
  <c r="H120" i="3"/>
  <c r="H294" i="3"/>
  <c r="H278" i="3"/>
  <c r="H128" i="3"/>
  <c r="H61" i="3"/>
  <c r="V21" i="4"/>
  <c r="Z21" i="4" s="1"/>
  <c r="I84" i="3"/>
  <c r="H59" i="3"/>
  <c r="I75" i="3"/>
  <c r="I18" i="3"/>
  <c r="E297" i="3"/>
  <c r="H297" i="3" s="1"/>
  <c r="H253" i="3"/>
  <c r="H79" i="3"/>
  <c r="H275" i="3"/>
  <c r="I28" i="3"/>
  <c r="E107" i="3"/>
  <c r="H107" i="3" s="1"/>
  <c r="D346" i="3"/>
  <c r="I368" i="3"/>
  <c r="E124" i="3"/>
  <c r="H124" i="3" s="1"/>
  <c r="I313" i="3"/>
  <c r="H126" i="3"/>
  <c r="I19" i="3"/>
  <c r="H205" i="3"/>
  <c r="H372" i="3"/>
  <c r="H244" i="3"/>
  <c r="E245" i="3"/>
  <c r="I245" i="3" s="1"/>
  <c r="H292" i="3"/>
  <c r="H303" i="3"/>
  <c r="D262" i="3"/>
  <c r="E153" i="3"/>
  <c r="H153" i="3" s="1"/>
  <c r="E163" i="3"/>
  <c r="H163" i="3" s="1"/>
  <c r="E269" i="3"/>
  <c r="H269" i="3" s="1"/>
  <c r="H318" i="3"/>
  <c r="H181" i="3"/>
  <c r="I201" i="3"/>
  <c r="H167" i="3"/>
  <c r="I337" i="3"/>
  <c r="H252" i="3"/>
  <c r="I290" i="3"/>
  <c r="H27" i="3"/>
  <c r="H234" i="3"/>
  <c r="H286" i="3"/>
  <c r="H355" i="3"/>
  <c r="E254" i="3"/>
  <c r="I254" i="3" s="1"/>
  <c r="E356" i="3"/>
  <c r="H356" i="3" s="1"/>
  <c r="V23" i="4"/>
  <c r="Y23" i="4" s="1"/>
  <c r="H228" i="3"/>
  <c r="G267" i="1"/>
  <c r="I38" i="3"/>
  <c r="H149" i="3"/>
  <c r="H73" i="3"/>
  <c r="I378" i="3"/>
  <c r="I354" i="3"/>
  <c r="I324" i="3"/>
  <c r="H187" i="3"/>
  <c r="E60" i="3"/>
  <c r="I60" i="3" s="1"/>
  <c r="V31" i="4"/>
  <c r="Z31" i="4" s="1"/>
  <c r="H188" i="3"/>
  <c r="H284" i="3"/>
  <c r="I260" i="3"/>
  <c r="H143" i="3"/>
  <c r="I225" i="3"/>
  <c r="I208" i="3"/>
  <c r="J29" i="4"/>
  <c r="M29" i="4" s="1"/>
  <c r="H363" i="3"/>
  <c r="H323" i="3"/>
  <c r="H137" i="3"/>
  <c r="I241" i="3"/>
  <c r="H215" i="3"/>
  <c r="H123" i="3"/>
  <c r="V28" i="4"/>
  <c r="Y28" i="4" s="1"/>
  <c r="H370" i="3"/>
  <c r="H376" i="3"/>
  <c r="I321" i="3"/>
  <c r="H168" i="3"/>
  <c r="I118" i="3"/>
  <c r="I350" i="3"/>
  <c r="I289" i="3"/>
  <c r="E199" i="3"/>
  <c r="H199" i="3" s="1"/>
  <c r="H141" i="3"/>
  <c r="I145" i="3"/>
  <c r="I160" i="3"/>
  <c r="H44" i="3"/>
  <c r="H299" i="3"/>
  <c r="H287" i="3"/>
  <c r="I334" i="3"/>
  <c r="H277" i="3"/>
  <c r="I359" i="3"/>
  <c r="H249" i="3"/>
  <c r="H213" i="3"/>
  <c r="I99" i="3"/>
  <c r="I132" i="3"/>
  <c r="I98" i="3"/>
  <c r="V17" i="4"/>
  <c r="Z17" i="4" s="1"/>
  <c r="H256" i="3"/>
  <c r="H224" i="3"/>
  <c r="I72" i="3"/>
  <c r="I10" i="3"/>
  <c r="H371" i="3"/>
  <c r="I302" i="3"/>
  <c r="H258" i="3"/>
  <c r="H81" i="3"/>
  <c r="H327" i="3"/>
  <c r="H21" i="3"/>
  <c r="AW29" i="2"/>
  <c r="AM54" i="2"/>
  <c r="I363" i="3"/>
  <c r="Z20" i="4"/>
  <c r="E272" i="3"/>
  <c r="H272" i="3" s="1"/>
  <c r="E14" i="3"/>
  <c r="I14" i="3" s="1"/>
  <c r="V8" i="4"/>
  <c r="Z8" i="4" s="1"/>
  <c r="E32" i="3"/>
  <c r="H32" i="3" s="1"/>
  <c r="Y16" i="4"/>
  <c r="E186" i="3"/>
  <c r="I186" i="3" s="1"/>
  <c r="E115" i="3"/>
  <c r="I115" i="3" s="1"/>
  <c r="D36" i="3"/>
  <c r="D35" i="3" s="1"/>
  <c r="D34" i="3" s="1"/>
  <c r="G54" i="2"/>
  <c r="AR54" i="2"/>
  <c r="AS29" i="2"/>
  <c r="AY29" i="2"/>
  <c r="BF54" i="2"/>
  <c r="BM54" i="2" s="1"/>
  <c r="BN29" i="2"/>
  <c r="BG29" i="2"/>
  <c r="K54" i="2"/>
  <c r="AP29" i="2"/>
  <c r="AP54" i="2" s="1"/>
  <c r="AQ9" i="2"/>
  <c r="AQ29" i="2" s="1"/>
  <c r="AQ54" i="2" s="1"/>
  <c r="I54" i="2"/>
  <c r="BH54" i="2"/>
  <c r="BI29" i="2"/>
  <c r="BJ29" i="2"/>
  <c r="BK29" i="2" s="1"/>
  <c r="BM29" i="2"/>
  <c r="AI54" i="2"/>
  <c r="AO54" i="2"/>
  <c r="I377" i="3"/>
  <c r="H357" i="3"/>
  <c r="H216" i="3"/>
  <c r="H122" i="3"/>
  <c r="H157" i="3"/>
  <c r="H243" i="3"/>
  <c r="H362" i="3"/>
  <c r="I233" i="3"/>
  <c r="I206" i="3"/>
  <c r="I165" i="3"/>
  <c r="I211" i="3"/>
  <c r="V10" i="4"/>
  <c r="Z10" i="4" s="1"/>
  <c r="H151" i="3"/>
  <c r="H20" i="3"/>
  <c r="I351" i="3"/>
  <c r="H152" i="3"/>
  <c r="I267" i="3"/>
  <c r="H217" i="3"/>
  <c r="H175" i="3"/>
  <c r="H62" i="3"/>
  <c r="C271" i="3"/>
  <c r="E271" i="3" s="1"/>
  <c r="I271" i="3" s="1"/>
  <c r="H311" i="3"/>
  <c r="I80" i="3"/>
  <c r="H70" i="3"/>
  <c r="E8" i="3"/>
  <c r="H8" i="3" s="1"/>
  <c r="H365" i="3"/>
  <c r="V24" i="4"/>
  <c r="Y24" i="4" s="1"/>
  <c r="E204" i="3"/>
  <c r="I204" i="3" s="1"/>
  <c r="H26" i="3"/>
  <c r="I30" i="3"/>
  <c r="E193" i="3"/>
  <c r="I193" i="3" s="1"/>
  <c r="H129" i="3"/>
  <c r="H328" i="3"/>
  <c r="I105" i="3"/>
  <c r="I25" i="3"/>
  <c r="H56" i="3"/>
  <c r="H255" i="3"/>
  <c r="H358" i="3"/>
  <c r="I333" i="3"/>
  <c r="H333" i="3"/>
  <c r="H259" i="3"/>
  <c r="I259" i="3"/>
  <c r="I169" i="3"/>
  <c r="H169" i="3"/>
  <c r="I100" i="3"/>
  <c r="H100" i="3"/>
  <c r="I24" i="3"/>
  <c r="H24" i="3"/>
  <c r="H52" i="3"/>
  <c r="I52" i="3"/>
  <c r="H283" i="3"/>
  <c r="I283" i="3"/>
  <c r="H331" i="3"/>
  <c r="I331" i="3"/>
  <c r="I166" i="3"/>
  <c r="H166" i="3"/>
  <c r="H15" i="3"/>
  <c r="I15" i="3"/>
  <c r="V13" i="4"/>
  <c r="D317" i="3"/>
  <c r="E317" i="3" s="1"/>
  <c r="E325" i="3"/>
  <c r="H325" i="3" s="1"/>
  <c r="H191" i="3"/>
  <c r="I150" i="3"/>
  <c r="H150" i="3"/>
  <c r="H281" i="3"/>
  <c r="I281" i="3"/>
  <c r="H274" i="3"/>
  <c r="I274" i="3"/>
  <c r="H238" i="3"/>
  <c r="I238" i="3"/>
  <c r="I162" i="3"/>
  <c r="H162" i="3"/>
  <c r="H76" i="3"/>
  <c r="I76" i="3"/>
  <c r="H97" i="3"/>
  <c r="I97" i="3"/>
  <c r="I170" i="3"/>
  <c r="H170" i="3"/>
  <c r="H305" i="3"/>
  <c r="I305" i="3"/>
  <c r="H246" i="3"/>
  <c r="I246" i="3"/>
  <c r="H173" i="3"/>
  <c r="I173" i="3"/>
  <c r="H113" i="3"/>
  <c r="I113" i="3"/>
  <c r="I291" i="3"/>
  <c r="I179" i="3"/>
  <c r="I338" i="3"/>
  <c r="H338" i="3"/>
  <c r="Y20" i="4"/>
  <c r="I310" i="3"/>
  <c r="I251" i="3"/>
  <c r="H309" i="3"/>
  <c r="H183" i="3"/>
  <c r="I106" i="3"/>
  <c r="D172" i="3"/>
  <c r="H103" i="3"/>
  <c r="V11" i="4"/>
  <c r="H155" i="3"/>
  <c r="I136" i="3"/>
  <c r="H171" i="3"/>
  <c r="I146" i="3"/>
  <c r="I104" i="3"/>
  <c r="H83" i="3"/>
  <c r="I54" i="3"/>
  <c r="E37" i="3"/>
  <c r="H37" i="3" s="1"/>
  <c r="H374" i="3"/>
  <c r="I298" i="3"/>
  <c r="H39" i="3"/>
  <c r="H322" i="3"/>
  <c r="H266" i="3"/>
  <c r="H235" i="3"/>
  <c r="H180" i="3"/>
  <c r="I134" i="3"/>
  <c r="E240" i="3"/>
  <c r="I240" i="3" s="1"/>
  <c r="V12" i="4"/>
  <c r="Z12" i="4" s="1"/>
  <c r="H319" i="3"/>
  <c r="I326" i="3"/>
  <c r="E214" i="3"/>
  <c r="H214" i="3" s="1"/>
  <c r="I110" i="3"/>
  <c r="P29" i="4"/>
  <c r="P32" i="4" s="1"/>
  <c r="Q17" i="4" s="1"/>
  <c r="V14" i="4"/>
  <c r="Z14" i="4" s="1"/>
  <c r="H237" i="3"/>
  <c r="I147" i="3"/>
  <c r="H200" i="3"/>
  <c r="I78" i="3"/>
  <c r="H87" i="3"/>
  <c r="H332" i="3"/>
  <c r="E189" i="3"/>
  <c r="H189" i="3" s="1"/>
  <c r="I336" i="3"/>
  <c r="H293" i="3"/>
  <c r="V18" i="4"/>
  <c r="I198" i="3"/>
  <c r="I296" i="3"/>
  <c r="I257" i="3"/>
  <c r="E335" i="3"/>
  <c r="H335" i="3" s="1"/>
  <c r="I192" i="3"/>
  <c r="H71" i="3"/>
  <c r="H41" i="3"/>
  <c r="H280" i="3"/>
  <c r="H133" i="3"/>
  <c r="H63" i="3"/>
  <c r="H96" i="3"/>
  <c r="H58" i="3"/>
  <c r="H102" i="3"/>
  <c r="H242" i="3"/>
  <c r="E312" i="3"/>
  <c r="H312" i="3" s="1"/>
  <c r="I177" i="3"/>
  <c r="V26" i="4"/>
  <c r="Y26" i="4" s="1"/>
  <c r="H399" i="1"/>
  <c r="H398" i="1" s="1"/>
  <c r="H397" i="1" s="1"/>
  <c r="H8" i="1" s="1"/>
  <c r="H66" i="3"/>
  <c r="H285" i="3"/>
  <c r="H295" i="3"/>
  <c r="H82" i="3"/>
  <c r="Z25" i="4"/>
  <c r="H91" i="3"/>
  <c r="V22" i="4"/>
  <c r="Z16" i="4"/>
  <c r="E86" i="3"/>
  <c r="H86" i="3" s="1"/>
  <c r="I94" i="3"/>
  <c r="I89" i="3"/>
  <c r="T29" i="4"/>
  <c r="T32" i="4" s="1"/>
  <c r="T36" i="4" s="1"/>
  <c r="H65" i="3"/>
  <c r="U29" i="4"/>
  <c r="U32" i="4" s="1"/>
  <c r="U36" i="4" s="1"/>
  <c r="R32" i="4"/>
  <c r="H282" i="3"/>
  <c r="D112" i="3"/>
  <c r="D111" i="3" s="1"/>
  <c r="E227" i="3"/>
  <c r="H227" i="3" s="1"/>
  <c r="H306" i="3"/>
  <c r="I95" i="3"/>
  <c r="H95" i="3"/>
  <c r="H212" i="3"/>
  <c r="H156" i="3"/>
  <c r="I55" i="3"/>
  <c r="H55" i="3"/>
  <c r="H74" i="3"/>
  <c r="E164" i="3"/>
  <c r="H164" i="3" s="1"/>
  <c r="X29" i="4"/>
  <c r="X32" i="4" s="1"/>
  <c r="X36" i="4" s="1"/>
  <c r="H130" i="3"/>
  <c r="I119" i="3"/>
  <c r="H119" i="3"/>
  <c r="G23" i="4"/>
  <c r="G15" i="4"/>
  <c r="G14" i="4"/>
  <c r="G24" i="4"/>
  <c r="F36" i="4"/>
  <c r="G22" i="4"/>
  <c r="G16" i="4"/>
  <c r="L36" i="4"/>
  <c r="G28" i="4"/>
  <c r="G27" i="4"/>
  <c r="D29" i="4"/>
  <c r="C135" i="3"/>
  <c r="E139" i="3"/>
  <c r="H139" i="3" s="1"/>
  <c r="I340" i="3"/>
  <c r="G46" i="3"/>
  <c r="I91" i="3"/>
  <c r="I116" i="3"/>
  <c r="I355" i="3"/>
  <c r="I261" i="3"/>
  <c r="H261" i="3"/>
  <c r="I369" i="3"/>
  <c r="H369" i="3"/>
  <c r="I209" i="3"/>
  <c r="H148" i="3"/>
  <c r="I50" i="3"/>
  <c r="I101" i="3"/>
  <c r="I16" i="3"/>
  <c r="I109" i="3"/>
  <c r="I29" i="3"/>
  <c r="I85" i="3"/>
  <c r="G301" i="3"/>
  <c r="G220" i="3"/>
  <c r="G347" i="3"/>
  <c r="C301" i="3"/>
  <c r="E301" i="3" s="1"/>
  <c r="E307" i="3"/>
  <c r="I316" i="3"/>
  <c r="E47" i="3"/>
  <c r="H47" i="3" s="1"/>
  <c r="C46" i="3"/>
  <c r="G36" i="3"/>
  <c r="H101" i="3"/>
  <c r="H116" i="3"/>
  <c r="I90" i="3"/>
  <c r="H16" i="3"/>
  <c r="G317" i="3"/>
  <c r="I23" i="3"/>
  <c r="H23" i="3"/>
  <c r="I77" i="3"/>
  <c r="H77" i="3"/>
  <c r="E250" i="3"/>
  <c r="H250" i="3" s="1"/>
  <c r="C248" i="3"/>
  <c r="E248" i="3" s="1"/>
  <c r="I308" i="3"/>
  <c r="G263" i="3"/>
  <c r="E349" i="3"/>
  <c r="C347" i="3"/>
  <c r="I361" i="3"/>
  <c r="H361" i="3"/>
  <c r="H340" i="3"/>
  <c r="E230" i="3"/>
  <c r="C229" i="3"/>
  <c r="E229" i="3" s="1"/>
  <c r="G135" i="3"/>
  <c r="G112" i="3" s="1"/>
  <c r="I93" i="3"/>
  <c r="E40" i="3"/>
  <c r="C36" i="3"/>
  <c r="I53" i="3"/>
  <c r="I9" i="3"/>
  <c r="H9" i="3"/>
  <c r="I360" i="3"/>
  <c r="I231" i="3"/>
  <c r="I194" i="3"/>
  <c r="I185" i="3"/>
  <c r="H185" i="3"/>
  <c r="I117" i="3"/>
  <c r="H42" i="3"/>
  <c r="I42" i="3"/>
  <c r="I69" i="3"/>
  <c r="I43" i="3"/>
  <c r="G248" i="3"/>
  <c r="E265" i="3"/>
  <c r="C263" i="3"/>
  <c r="E221" i="3"/>
  <c r="C220" i="3"/>
  <c r="G172" i="3"/>
  <c r="I276" i="3"/>
  <c r="C172" i="3"/>
  <c r="I138" i="3"/>
  <c r="I92" i="3"/>
  <c r="H92" i="3"/>
  <c r="H193" i="3" l="1"/>
  <c r="I196" i="3"/>
  <c r="H127" i="3"/>
  <c r="H271" i="3"/>
  <c r="Y30" i="4"/>
  <c r="H279" i="3"/>
  <c r="I356" i="3"/>
  <c r="I154" i="3"/>
  <c r="I207" i="3"/>
  <c r="Y15" i="4"/>
  <c r="Z24" i="4"/>
  <c r="H254" i="3"/>
  <c r="I163" i="3"/>
  <c r="I182" i="3"/>
  <c r="Z9" i="4"/>
  <c r="D218" i="3"/>
  <c r="H204" i="3"/>
  <c r="H186" i="3"/>
  <c r="I269" i="3"/>
  <c r="H60" i="3"/>
  <c r="I107" i="3"/>
  <c r="I227" i="3"/>
  <c r="I199" i="3"/>
  <c r="J32" i="4"/>
  <c r="K30" i="4" s="1"/>
  <c r="Y21" i="4"/>
  <c r="I153" i="3"/>
  <c r="Y27" i="4"/>
  <c r="H245" i="3"/>
  <c r="Y19" i="4"/>
  <c r="Z19" i="4"/>
  <c r="I353" i="3"/>
  <c r="Z23" i="4"/>
  <c r="I32" i="3"/>
  <c r="I124" i="3"/>
  <c r="I297" i="3"/>
  <c r="I272" i="3"/>
  <c r="H240" i="3"/>
  <c r="Y31" i="4"/>
  <c r="Y17" i="4"/>
  <c r="H14" i="3"/>
  <c r="Q15" i="4"/>
  <c r="Z28" i="4"/>
  <c r="Q30" i="4"/>
  <c r="Q26" i="4"/>
  <c r="Q29" i="4"/>
  <c r="Y8" i="4"/>
  <c r="P36" i="4"/>
  <c r="Q9" i="4"/>
  <c r="Q11" i="4"/>
  <c r="Q21" i="4"/>
  <c r="Q20" i="4"/>
  <c r="Q24" i="4"/>
  <c r="Q18" i="4"/>
  <c r="Q8" i="4"/>
  <c r="Q13" i="4"/>
  <c r="Q10" i="4"/>
  <c r="Q23" i="4"/>
  <c r="Q22" i="4"/>
  <c r="Q27" i="4"/>
  <c r="I325" i="3"/>
  <c r="Q32" i="4"/>
  <c r="Q14" i="4"/>
  <c r="S32" i="4"/>
  <c r="Q16" i="4"/>
  <c r="E172" i="3"/>
  <c r="H172" i="3" s="1"/>
  <c r="Q19" i="4"/>
  <c r="Q28" i="4"/>
  <c r="Q12" i="4"/>
  <c r="I335" i="3"/>
  <c r="I189" i="3"/>
  <c r="Y10" i="4"/>
  <c r="I37" i="3"/>
  <c r="I214" i="3"/>
  <c r="H115" i="3"/>
  <c r="D31" i="3"/>
  <c r="D13" i="3" s="1"/>
  <c r="E36" i="3"/>
  <c r="I36" i="3" s="1"/>
  <c r="I312" i="3"/>
  <c r="Z26" i="4"/>
  <c r="BI54" i="2"/>
  <c r="BN54" i="2"/>
  <c r="BG54" i="2"/>
  <c r="BJ54" i="2"/>
  <c r="BK54" i="2" s="1"/>
  <c r="AS54" i="2"/>
  <c r="AY54" i="2"/>
  <c r="AU54" i="2"/>
  <c r="AW54" i="2"/>
  <c r="I8" i="3"/>
  <c r="D300" i="3"/>
  <c r="I164" i="3"/>
  <c r="Y11" i="4"/>
  <c r="Z11" i="4"/>
  <c r="Y14" i="4"/>
  <c r="I86" i="3"/>
  <c r="Y12" i="4"/>
  <c r="Y13" i="4"/>
  <c r="Z13" i="4"/>
  <c r="S29" i="4"/>
  <c r="R36" i="4"/>
  <c r="Y18" i="4"/>
  <c r="Z18" i="4"/>
  <c r="V29" i="4"/>
  <c r="Z29" i="4" s="1"/>
  <c r="H1381" i="1"/>
  <c r="H7" i="1"/>
  <c r="Z22" i="4"/>
  <c r="Y22" i="4"/>
  <c r="G29" i="4"/>
  <c r="D32" i="4"/>
  <c r="G111" i="3"/>
  <c r="E263" i="3"/>
  <c r="H263" i="3" s="1"/>
  <c r="C262" i="3"/>
  <c r="E262" i="3" s="1"/>
  <c r="I265" i="3"/>
  <c r="I349" i="3"/>
  <c r="I250" i="3"/>
  <c r="I248" i="3"/>
  <c r="G219" i="3"/>
  <c r="H248" i="3"/>
  <c r="H265" i="3"/>
  <c r="E220" i="3"/>
  <c r="H220" i="3" s="1"/>
  <c r="C219" i="3"/>
  <c r="G262" i="3"/>
  <c r="I139" i="3"/>
  <c r="G35" i="3"/>
  <c r="I221" i="3"/>
  <c r="H221" i="3"/>
  <c r="H317" i="3"/>
  <c r="G300" i="3"/>
  <c r="C35" i="3"/>
  <c r="E46" i="3"/>
  <c r="H46" i="3" s="1"/>
  <c r="I307" i="3"/>
  <c r="E135" i="3"/>
  <c r="H135" i="3" s="1"/>
  <c r="C112" i="3"/>
  <c r="I47" i="3"/>
  <c r="I301" i="3"/>
  <c r="H301" i="3"/>
  <c r="E347" i="3"/>
  <c r="C346" i="3"/>
  <c r="E346" i="3" s="1"/>
  <c r="I229" i="3"/>
  <c r="H229" i="3"/>
  <c r="C300" i="3"/>
  <c r="H349" i="3"/>
  <c r="H307" i="3"/>
  <c r="I40" i="3"/>
  <c r="H40" i="3"/>
  <c r="I230" i="3"/>
  <c r="H230" i="3"/>
  <c r="I317" i="3"/>
  <c r="G346" i="3"/>
  <c r="K20" i="4" l="1"/>
  <c r="M32" i="4"/>
  <c r="I172" i="3"/>
  <c r="K28" i="4"/>
  <c r="K24" i="4"/>
  <c r="K23" i="4"/>
  <c r="K11" i="4"/>
  <c r="K14" i="4"/>
  <c r="K31" i="4"/>
  <c r="K25" i="4"/>
  <c r="K18" i="4"/>
  <c r="J36" i="4"/>
  <c r="K22" i="4"/>
  <c r="K21" i="4"/>
  <c r="K29" i="4"/>
  <c r="K33" i="4"/>
  <c r="K26" i="4"/>
  <c r="K13" i="4"/>
  <c r="K15" i="4"/>
  <c r="K32" i="4"/>
  <c r="K19" i="4"/>
  <c r="K8" i="4"/>
  <c r="K10" i="4"/>
  <c r="K12" i="4"/>
  <c r="K27" i="4"/>
  <c r="K17" i="4"/>
  <c r="K9" i="4"/>
  <c r="K16" i="4"/>
  <c r="D12" i="3"/>
  <c r="D7" i="3" s="1"/>
  <c r="H36" i="3"/>
  <c r="V32" i="4"/>
  <c r="Z32" i="4" s="1"/>
  <c r="H262" i="3"/>
  <c r="Y29" i="4"/>
  <c r="E300" i="3"/>
  <c r="H300" i="3" s="1"/>
  <c r="E30" i="4"/>
  <c r="E17" i="4"/>
  <c r="E32" i="4"/>
  <c r="D36" i="4"/>
  <c r="E25" i="4"/>
  <c r="E10" i="4"/>
  <c r="E18" i="4"/>
  <c r="E9" i="4"/>
  <c r="E21" i="4"/>
  <c r="E13" i="4"/>
  <c r="E31" i="4"/>
  <c r="E15" i="4"/>
  <c r="G32" i="4"/>
  <c r="E8" i="4"/>
  <c r="E14" i="4"/>
  <c r="E16" i="4"/>
  <c r="E19" i="4"/>
  <c r="E11" i="4"/>
  <c r="E20" i="4"/>
  <c r="E28" i="4"/>
  <c r="E26" i="4"/>
  <c r="E23" i="4"/>
  <c r="E22" i="4"/>
  <c r="E27" i="4"/>
  <c r="E24" i="4"/>
  <c r="E12" i="4"/>
  <c r="E29" i="4"/>
  <c r="G218" i="3"/>
  <c r="I346" i="3"/>
  <c r="F346" i="3"/>
  <c r="F354" i="3"/>
  <c r="F355" i="3"/>
  <c r="F368" i="3"/>
  <c r="F348" i="3"/>
  <c r="F357" i="3"/>
  <c r="F376" i="3"/>
  <c r="F367" i="3"/>
  <c r="F358" i="3"/>
  <c r="F375" i="3"/>
  <c r="F370" i="3"/>
  <c r="F363" i="3"/>
  <c r="F362" i="3"/>
  <c r="F366" i="3"/>
  <c r="F379" i="3"/>
  <c r="F364" i="3"/>
  <c r="F359" i="3"/>
  <c r="F378" i="3"/>
  <c r="F352" i="3"/>
  <c r="F374" i="3"/>
  <c r="F372" i="3"/>
  <c r="F356" i="3"/>
  <c r="F377" i="3"/>
  <c r="F365" i="3"/>
  <c r="F351" i="3"/>
  <c r="F350" i="3"/>
  <c r="F371" i="3"/>
  <c r="F373" i="3"/>
  <c r="F361" i="3"/>
  <c r="F360" i="3"/>
  <c r="F353" i="3"/>
  <c r="F369" i="3"/>
  <c r="E112" i="3"/>
  <c r="C111" i="3"/>
  <c r="E111" i="3" s="1"/>
  <c r="I262" i="3"/>
  <c r="I347" i="3"/>
  <c r="F347" i="3"/>
  <c r="I135" i="3"/>
  <c r="C218" i="3"/>
  <c r="E218" i="3" s="1"/>
  <c r="E219" i="3"/>
  <c r="I263" i="3"/>
  <c r="I220" i="3"/>
  <c r="H346" i="3"/>
  <c r="I46" i="3"/>
  <c r="G34" i="3"/>
  <c r="H347" i="3"/>
  <c r="E35" i="3"/>
  <c r="H35" i="3" s="1"/>
  <c r="C34" i="3"/>
  <c r="F349" i="3"/>
  <c r="W30" i="4" l="1"/>
  <c r="Y32" i="4"/>
  <c r="W14" i="4"/>
  <c r="V36" i="4"/>
  <c r="I300" i="3"/>
  <c r="D341" i="3"/>
  <c r="D381" i="3" s="1"/>
  <c r="W28" i="4"/>
  <c r="W20" i="4"/>
  <c r="W12" i="4"/>
  <c r="W15" i="4"/>
  <c r="W13" i="4"/>
  <c r="W26" i="4"/>
  <c r="W8" i="4"/>
  <c r="W25" i="4"/>
  <c r="W11" i="4"/>
  <c r="W10" i="4"/>
  <c r="W21" i="4"/>
  <c r="W19" i="4"/>
  <c r="W29" i="4"/>
  <c r="W22" i="4"/>
  <c r="W24" i="4"/>
  <c r="W16" i="4"/>
  <c r="W9" i="4"/>
  <c r="W17" i="4"/>
  <c r="W27" i="4"/>
  <c r="W32" i="4"/>
  <c r="W23" i="4"/>
  <c r="W18" i="4"/>
  <c r="W31" i="4"/>
  <c r="I111" i="3"/>
  <c r="I218" i="3"/>
  <c r="I112" i="3"/>
  <c r="H112" i="3"/>
  <c r="C31" i="3"/>
  <c r="E34" i="3"/>
  <c r="H34" i="3" s="1"/>
  <c r="I35" i="3"/>
  <c r="G31" i="3"/>
  <c r="I219" i="3"/>
  <c r="H218" i="3"/>
  <c r="H111" i="3"/>
  <c r="H219" i="3"/>
  <c r="E31" i="3" l="1"/>
  <c r="H31" i="3" s="1"/>
  <c r="C13" i="3"/>
  <c r="G13" i="3"/>
  <c r="I34" i="3"/>
  <c r="E13" i="3" l="1"/>
  <c r="H13" i="3" s="1"/>
  <c r="C12" i="3"/>
  <c r="G12" i="3"/>
  <c r="I31" i="3"/>
  <c r="E12" i="3" l="1"/>
  <c r="H12" i="3" s="1"/>
  <c r="C341" i="3"/>
  <c r="C7" i="3"/>
  <c r="G7" i="3"/>
  <c r="G341" i="3"/>
  <c r="I13" i="3"/>
  <c r="E7" i="3" l="1"/>
  <c r="F13" i="3" s="1"/>
  <c r="D1383" i="1"/>
  <c r="G381" i="3"/>
  <c r="F319" i="3"/>
  <c r="F298" i="3"/>
  <c r="F83" i="3"/>
  <c r="F68" i="3"/>
  <c r="F286" i="3"/>
  <c r="F198" i="3"/>
  <c r="F114" i="3"/>
  <c r="F175" i="3"/>
  <c r="F337" i="3"/>
  <c r="F39" i="3"/>
  <c r="F276" i="3"/>
  <c r="F117" i="3"/>
  <c r="F209" i="3"/>
  <c r="F109" i="3"/>
  <c r="F23" i="3"/>
  <c r="F153" i="3"/>
  <c r="F92" i="3"/>
  <c r="F301" i="3"/>
  <c r="F265" i="3"/>
  <c r="F111" i="3"/>
  <c r="C381" i="3"/>
  <c r="E341" i="3"/>
  <c r="H341" i="3" s="1"/>
  <c r="I12" i="3"/>
  <c r="F113" i="3" l="1"/>
  <c r="F63" i="3"/>
  <c r="F280" i="3"/>
  <c r="F112" i="3"/>
  <c r="F317" i="3"/>
  <c r="F250" i="3"/>
  <c r="F69" i="3"/>
  <c r="F164" i="3"/>
  <c r="F325" i="3"/>
  <c r="F340" i="3"/>
  <c r="F116" i="3"/>
  <c r="F77" i="3"/>
  <c r="F43" i="3"/>
  <c r="F48" i="3"/>
  <c r="F291" i="3"/>
  <c r="F129" i="3"/>
  <c r="F79" i="3"/>
  <c r="F155" i="3"/>
  <c r="F210" i="3"/>
  <c r="F38" i="3"/>
  <c r="F67" i="3"/>
  <c r="F321" i="3"/>
  <c r="F242" i="3"/>
  <c r="F105" i="3"/>
  <c r="F45" i="3"/>
  <c r="F314" i="3"/>
  <c r="F267" i="3"/>
  <c r="F161" i="3"/>
  <c r="F289" i="3"/>
  <c r="F248" i="3"/>
  <c r="F36" i="3"/>
  <c r="F279" i="3"/>
  <c r="F93" i="3"/>
  <c r="F50" i="3"/>
  <c r="F138" i="3"/>
  <c r="F186" i="3"/>
  <c r="F86" i="3"/>
  <c r="F90" i="3"/>
  <c r="F98" i="3"/>
  <c r="F247" i="3"/>
  <c r="F224" i="3"/>
  <c r="F225" i="3"/>
  <c r="F25" i="3"/>
  <c r="F149" i="3"/>
  <c r="F170" i="3"/>
  <c r="F239" i="3"/>
  <c r="F130" i="3"/>
  <c r="F258" i="3"/>
  <c r="F80" i="3"/>
  <c r="F54" i="3"/>
  <c r="F284" i="3"/>
  <c r="F55" i="3"/>
  <c r="F78" i="3"/>
  <c r="F46" i="3"/>
  <c r="F31" i="3"/>
  <c r="F135" i="3"/>
  <c r="F172" i="3"/>
  <c r="F40" i="3"/>
  <c r="F9" i="3"/>
  <c r="F261" i="3"/>
  <c r="F335" i="3"/>
  <c r="F42" i="3"/>
  <c r="F254" i="3"/>
  <c r="F163" i="3"/>
  <c r="F85" i="3"/>
  <c r="F73" i="3"/>
  <c r="F326" i="3"/>
  <c r="F192" i="3"/>
  <c r="F96" i="3"/>
  <c r="F19" i="3"/>
  <c r="F41" i="3"/>
  <c r="F82" i="3"/>
  <c r="F196" i="3"/>
  <c r="F32" i="3"/>
  <c r="F264" i="3"/>
  <c r="F125" i="3"/>
  <c r="F44" i="3"/>
  <c r="F253" i="3"/>
  <c r="F197" i="3"/>
  <c r="F27" i="3"/>
  <c r="F176" i="3"/>
  <c r="F300" i="3"/>
  <c r="F230" i="3"/>
  <c r="F47" i="3"/>
  <c r="F312" i="3"/>
  <c r="F185" i="3"/>
  <c r="F207" i="3"/>
  <c r="F53" i="3"/>
  <c r="F194" i="3"/>
  <c r="F148" i="3"/>
  <c r="F101" i="3"/>
  <c r="F200" i="3"/>
  <c r="F235" i="3"/>
  <c r="F169" i="3"/>
  <c r="F24" i="3"/>
  <c r="F305" i="3"/>
  <c r="F181" i="3"/>
  <c r="F58" i="3"/>
  <c r="F126" i="3"/>
  <c r="F17" i="3"/>
  <c r="F217" i="3"/>
  <c r="F162" i="3"/>
  <c r="F156" i="3"/>
  <c r="F288" i="3"/>
  <c r="F81" i="3"/>
  <c r="F75" i="3"/>
  <c r="F34" i="3"/>
  <c r="F219" i="3"/>
  <c r="F220" i="3"/>
  <c r="F307" i="3"/>
  <c r="F139" i="3"/>
  <c r="F115" i="3"/>
  <c r="F107" i="3"/>
  <c r="F231" i="3"/>
  <c r="F308" i="3"/>
  <c r="F16" i="3"/>
  <c r="F91" i="3"/>
  <c r="F204" i="3"/>
  <c r="F332" i="3"/>
  <c r="F293" i="3"/>
  <c r="F123" i="3"/>
  <c r="F168" i="3"/>
  <c r="F322" i="3"/>
  <c r="F152" i="3"/>
  <c r="F142" i="3"/>
  <c r="F30" i="3"/>
  <c r="F243" i="3"/>
  <c r="F167" i="3"/>
  <c r="F59" i="3"/>
  <c r="F158" i="3"/>
  <c r="F165" i="3"/>
  <c r="F193" i="3"/>
  <c r="F277" i="3"/>
  <c r="F263" i="3"/>
  <c r="F221" i="3"/>
  <c r="F214" i="3"/>
  <c r="F154" i="3"/>
  <c r="F297" i="3"/>
  <c r="F245" i="3"/>
  <c r="F8" i="3"/>
  <c r="F271" i="3"/>
  <c r="F199" i="3"/>
  <c r="F318" i="3"/>
  <c r="F252" i="3"/>
  <c r="F270" i="3"/>
  <c r="F70" i="3"/>
  <c r="F295" i="3"/>
  <c r="F296" i="3"/>
  <c r="F216" i="3"/>
  <c r="F71" i="3"/>
  <c r="F22" i="3"/>
  <c r="F299" i="3"/>
  <c r="F203" i="3"/>
  <c r="F37" i="3"/>
  <c r="F26" i="3"/>
  <c r="F330" i="3"/>
  <c r="F294" i="3"/>
  <c r="F218" i="3"/>
  <c r="F12" i="3"/>
  <c r="F35" i="3"/>
  <c r="F262" i="3"/>
  <c r="F229" i="3"/>
  <c r="F189" i="3"/>
  <c r="F29" i="3"/>
  <c r="F269" i="3"/>
  <c r="F272" i="3"/>
  <c r="F182" i="3"/>
  <c r="F316" i="3"/>
  <c r="F14" i="3"/>
  <c r="F178" i="3"/>
  <c r="F236" i="3"/>
  <c r="F212" i="3"/>
  <c r="F49" i="3"/>
  <c r="F195" i="3"/>
  <c r="F259" i="3"/>
  <c r="F84" i="3"/>
  <c r="F124" i="3"/>
  <c r="F324" i="3"/>
  <c r="F273" i="3"/>
  <c r="F147" i="3"/>
  <c r="F56" i="3"/>
  <c r="F331" i="3"/>
  <c r="F222" i="3"/>
  <c r="F292" i="3"/>
  <c r="F74" i="3"/>
  <c r="F65" i="3"/>
  <c r="F285" i="3"/>
  <c r="F151" i="3"/>
  <c r="F234" i="3"/>
  <c r="F233" i="3"/>
  <c r="F190" i="3"/>
  <c r="F89" i="3"/>
  <c r="F52" i="3"/>
  <c r="F240" i="3"/>
  <c r="F120" i="3"/>
  <c r="F143" i="3"/>
  <c r="F339" i="3"/>
  <c r="F256" i="3"/>
  <c r="F283" i="3"/>
  <c r="F102" i="3"/>
  <c r="F15" i="3"/>
  <c r="F309" i="3"/>
  <c r="F338" i="3"/>
  <c r="F121" i="3"/>
  <c r="F328" i="3"/>
  <c r="F313" i="3"/>
  <c r="F61" i="3"/>
  <c r="F134" i="3"/>
  <c r="F244" i="3"/>
  <c r="F228" i="3"/>
  <c r="F87" i="3"/>
  <c r="F146" i="3"/>
  <c r="F28" i="3"/>
  <c r="F266" i="3"/>
  <c r="F246" i="3"/>
  <c r="F202" i="3"/>
  <c r="F122" i="3"/>
  <c r="F315" i="3"/>
  <c r="F201" i="3"/>
  <c r="F76" i="3"/>
  <c r="F187" i="3"/>
  <c r="F97" i="3"/>
  <c r="F232" i="3"/>
  <c r="F249" i="3"/>
  <c r="F128" i="3"/>
  <c r="F227" i="3"/>
  <c r="F241" i="3"/>
  <c r="F304" i="3"/>
  <c r="F281" i="3"/>
  <c r="F64" i="3"/>
  <c r="F7" i="3"/>
  <c r="F323" i="3"/>
  <c r="F145" i="3"/>
  <c r="F72" i="3"/>
  <c r="F20" i="3"/>
  <c r="F141" i="3"/>
  <c r="F66" i="3"/>
  <c r="F144" i="3"/>
  <c r="F302" i="3"/>
  <c r="F333" i="3"/>
  <c r="F211" i="3"/>
  <c r="F173" i="3"/>
  <c r="F95" i="3"/>
  <c r="F278" i="3"/>
  <c r="F160" i="3"/>
  <c r="F133" i="3"/>
  <c r="F18" i="3"/>
  <c r="F206" i="3"/>
  <c r="F132" i="3"/>
  <c r="F110" i="3"/>
  <c r="F334" i="3"/>
  <c r="F274" i="3"/>
  <c r="F171" i="3"/>
  <c r="F51" i="3"/>
  <c r="F103" i="3"/>
  <c r="F237" i="3"/>
  <c r="F150" i="3"/>
  <c r="F88" i="3"/>
  <c r="F306" i="3"/>
  <c r="F226" i="3"/>
  <c r="F60" i="3"/>
  <c r="F100" i="3"/>
  <c r="F310" i="3"/>
  <c r="F223" i="3"/>
  <c r="F184" i="3"/>
  <c r="F159" i="3"/>
  <c r="F140" i="3"/>
  <c r="F275" i="3"/>
  <c r="F257" i="3"/>
  <c r="F205" i="3"/>
  <c r="F213" i="3"/>
  <c r="F57" i="3"/>
  <c r="F282" i="3"/>
  <c r="F290" i="3"/>
  <c r="F131" i="3"/>
  <c r="F11" i="3"/>
  <c r="F320" i="3"/>
  <c r="F191" i="3"/>
  <c r="F137" i="3"/>
  <c r="F104" i="3"/>
  <c r="F287" i="3"/>
  <c r="F94" i="3"/>
  <c r="F268" i="3"/>
  <c r="F238" i="3"/>
  <c r="F157" i="3"/>
  <c r="F260" i="3"/>
  <c r="F108" i="3"/>
  <c r="F127" i="3"/>
  <c r="F311" i="3"/>
  <c r="F179" i="3"/>
  <c r="F62" i="3"/>
  <c r="F183" i="3"/>
  <c r="F336" i="3"/>
  <c r="F99" i="3"/>
  <c r="F106" i="3"/>
  <c r="F215" i="3"/>
  <c r="F329" i="3"/>
  <c r="F136" i="3"/>
  <c r="F180" i="3"/>
  <c r="F10" i="3"/>
  <c r="F208" i="3"/>
  <c r="F119" i="3"/>
  <c r="F33" i="3"/>
  <c r="F255" i="3"/>
  <c r="F327" i="3"/>
  <c r="H7" i="3"/>
  <c r="F118" i="3"/>
  <c r="F21" i="3"/>
  <c r="F188" i="3"/>
  <c r="F251" i="3"/>
  <c r="F177" i="3"/>
  <c r="F174" i="3"/>
  <c r="F166" i="3"/>
  <c r="I7" i="3"/>
  <c r="F303" i="3"/>
  <c r="E381" i="3"/>
  <c r="I341" i="3"/>
  <c r="F341" i="3"/>
  <c r="BA85" i="2" l="1"/>
  <c r="AZ85" i="2"/>
  <c r="AN85" i="2"/>
  <c r="AJ85" i="2"/>
  <c r="AG85" i="2"/>
  <c r="AF85" i="2"/>
  <c r="AD85" i="2"/>
  <c r="Z85" i="2"/>
  <c r="W85" i="2"/>
  <c r="V85" i="2"/>
  <c r="T85" i="2"/>
  <c r="P85" i="2"/>
  <c r="M85" i="2"/>
  <c r="L85" i="2"/>
  <c r="J85" i="2"/>
  <c r="F85" i="2"/>
  <c r="C85" i="2"/>
  <c r="B85" i="2"/>
  <c r="BB84" i="2"/>
  <c r="BC84" i="2" s="1"/>
  <c r="AX84" i="2"/>
  <c r="AT84" i="2"/>
  <c r="BH84" i="2" s="1"/>
  <c r="AQ84" i="2"/>
  <c r="BE84" i="2" s="1"/>
  <c r="AP84" i="2"/>
  <c r="BD84" i="2" s="1"/>
  <c r="AL84" i="2"/>
  <c r="AH84" i="2"/>
  <c r="AB84" i="2"/>
  <c r="X84" i="2"/>
  <c r="Y84" i="2" s="1"/>
  <c r="R84" i="2"/>
  <c r="N84" i="2"/>
  <c r="Q84" i="2" s="1"/>
  <c r="H84" i="2"/>
  <c r="D84" i="2"/>
  <c r="E84" i="2" s="1"/>
  <c r="BB83" i="2"/>
  <c r="BC83" i="2" s="1"/>
  <c r="AX83" i="2"/>
  <c r="AT83" i="2"/>
  <c r="BH83" i="2" s="1"/>
  <c r="AQ83" i="2"/>
  <c r="BE83" i="2" s="1"/>
  <c r="AP83" i="2"/>
  <c r="BD83" i="2" s="1"/>
  <c r="AL83" i="2"/>
  <c r="AH83" i="2"/>
  <c r="AI83" i="2" s="1"/>
  <c r="AB83" i="2"/>
  <c r="X83" i="2"/>
  <c r="AA83" i="2" s="1"/>
  <c r="R83" i="2"/>
  <c r="N83" i="2"/>
  <c r="U83" i="2" s="1"/>
  <c r="H83" i="2"/>
  <c r="D83" i="2"/>
  <c r="K83" i="2" s="1"/>
  <c r="BB82" i="2"/>
  <c r="BC82" i="2" s="1"/>
  <c r="AX82" i="2"/>
  <c r="AT82" i="2"/>
  <c r="BH82" i="2" s="1"/>
  <c r="AQ82" i="2"/>
  <c r="BE82" i="2" s="1"/>
  <c r="AP82" i="2"/>
  <c r="AL82" i="2"/>
  <c r="AH82" i="2"/>
  <c r="AK82" i="2" s="1"/>
  <c r="AB82" i="2"/>
  <c r="X82" i="2"/>
  <c r="AA82" i="2" s="1"/>
  <c r="R82" i="2"/>
  <c r="N82" i="2"/>
  <c r="U82" i="2" s="1"/>
  <c r="H82" i="2"/>
  <c r="D82" i="2"/>
  <c r="BB81" i="2"/>
  <c r="BC81" i="2" s="1"/>
  <c r="AX81" i="2"/>
  <c r="BL81" i="2" s="1"/>
  <c r="AT81" i="2"/>
  <c r="BH81" i="2" s="1"/>
  <c r="AQ81" i="2"/>
  <c r="BE81" i="2" s="1"/>
  <c r="AP81" i="2"/>
  <c r="BD81" i="2" s="1"/>
  <c r="AL81" i="2"/>
  <c r="AH81" i="2"/>
  <c r="AK81" i="2" s="1"/>
  <c r="AB81" i="2"/>
  <c r="X81" i="2"/>
  <c r="AE81" i="2" s="1"/>
  <c r="R81" i="2"/>
  <c r="N81" i="2"/>
  <c r="U81" i="2" s="1"/>
  <c r="H81" i="2"/>
  <c r="D81" i="2"/>
  <c r="E81" i="2" s="1"/>
  <c r="BB80" i="2"/>
  <c r="BC80" i="2" s="1"/>
  <c r="AX80" i="2"/>
  <c r="BL80" i="2" s="1"/>
  <c r="AT80" i="2"/>
  <c r="BH80" i="2" s="1"/>
  <c r="AQ80" i="2"/>
  <c r="BE80" i="2" s="1"/>
  <c r="AP80" i="2"/>
  <c r="BD80" i="2" s="1"/>
  <c r="AL80" i="2"/>
  <c r="AH80" i="2"/>
  <c r="AK80" i="2" s="1"/>
  <c r="AB80" i="2"/>
  <c r="X80" i="2"/>
  <c r="AE80" i="2" s="1"/>
  <c r="R80" i="2"/>
  <c r="N80" i="2"/>
  <c r="H80" i="2"/>
  <c r="D80" i="2"/>
  <c r="BB79" i="2"/>
  <c r="BC79" i="2" s="1"/>
  <c r="AX79" i="2"/>
  <c r="AT79" i="2"/>
  <c r="BH79" i="2" s="1"/>
  <c r="AQ79" i="2"/>
  <c r="BE79" i="2" s="1"/>
  <c r="AP79" i="2"/>
  <c r="BD79" i="2" s="1"/>
  <c r="AL79" i="2"/>
  <c r="AH79" i="2"/>
  <c r="AO79" i="2" s="1"/>
  <c r="AB79" i="2"/>
  <c r="X79" i="2"/>
  <c r="AE79" i="2" s="1"/>
  <c r="R79" i="2"/>
  <c r="N79" i="2"/>
  <c r="U79" i="2" s="1"/>
  <c r="H79" i="2"/>
  <c r="D79" i="2"/>
  <c r="G79" i="2" s="1"/>
  <c r="BB78" i="2"/>
  <c r="BC78" i="2" s="1"/>
  <c r="AX78" i="2"/>
  <c r="BL78" i="2" s="1"/>
  <c r="AT78" i="2"/>
  <c r="AQ78" i="2"/>
  <c r="BE78" i="2" s="1"/>
  <c r="AP78" i="2"/>
  <c r="AL78" i="2"/>
  <c r="AH78" i="2"/>
  <c r="AO78" i="2" s="1"/>
  <c r="AB78" i="2"/>
  <c r="X78" i="2"/>
  <c r="R78" i="2"/>
  <c r="N78" i="2"/>
  <c r="U78" i="2" s="1"/>
  <c r="H78" i="2"/>
  <c r="D78" i="2"/>
  <c r="G78" i="2" s="1"/>
  <c r="BB77" i="2"/>
  <c r="BC77" i="2" s="1"/>
  <c r="AX77" i="2"/>
  <c r="BL77" i="2" s="1"/>
  <c r="AT77" i="2"/>
  <c r="BH77" i="2" s="1"/>
  <c r="AQ77" i="2"/>
  <c r="BE77" i="2" s="1"/>
  <c r="AP77" i="2"/>
  <c r="BD77" i="2" s="1"/>
  <c r="AL77" i="2"/>
  <c r="AH77" i="2"/>
  <c r="AO77" i="2" s="1"/>
  <c r="AB77" i="2"/>
  <c r="X77" i="2"/>
  <c r="AA77" i="2" s="1"/>
  <c r="R77" i="2"/>
  <c r="N77" i="2"/>
  <c r="Q77" i="2" s="1"/>
  <c r="H77" i="2"/>
  <c r="D77" i="2"/>
  <c r="K77" i="2" s="1"/>
  <c r="BB76" i="2"/>
  <c r="BC76" i="2" s="1"/>
  <c r="AX76" i="2"/>
  <c r="BL76" i="2" s="1"/>
  <c r="AT76" i="2"/>
  <c r="BH76" i="2" s="1"/>
  <c r="AQ76" i="2"/>
  <c r="BE76" i="2" s="1"/>
  <c r="AP76" i="2"/>
  <c r="BD76" i="2" s="1"/>
  <c r="AL76" i="2"/>
  <c r="AH76" i="2"/>
  <c r="AB76" i="2"/>
  <c r="X76" i="2"/>
  <c r="Y76" i="2" s="1"/>
  <c r="R76" i="2"/>
  <c r="N76" i="2"/>
  <c r="Q76" i="2" s="1"/>
  <c r="H76" i="2"/>
  <c r="D76" i="2"/>
  <c r="K76" i="2" s="1"/>
  <c r="BB75" i="2"/>
  <c r="BC75" i="2" s="1"/>
  <c r="AX75" i="2"/>
  <c r="AT75" i="2"/>
  <c r="BH75" i="2" s="1"/>
  <c r="AQ75" i="2"/>
  <c r="BE75" i="2" s="1"/>
  <c r="AP75" i="2"/>
  <c r="AL75" i="2"/>
  <c r="AH75" i="2"/>
  <c r="AO75" i="2" s="1"/>
  <c r="AB75" i="2"/>
  <c r="X75" i="2"/>
  <c r="AA75" i="2" s="1"/>
  <c r="R75" i="2"/>
  <c r="N75" i="2"/>
  <c r="O75" i="2" s="1"/>
  <c r="H75" i="2"/>
  <c r="D75" i="2"/>
  <c r="E75" i="2" s="1"/>
  <c r="BB74" i="2"/>
  <c r="BC74" i="2" s="1"/>
  <c r="AX74" i="2"/>
  <c r="BL74" i="2" s="1"/>
  <c r="AT74" i="2"/>
  <c r="AQ74" i="2"/>
  <c r="BE74" i="2" s="1"/>
  <c r="AP74" i="2"/>
  <c r="AL74" i="2"/>
  <c r="AH74" i="2"/>
  <c r="AI74" i="2" s="1"/>
  <c r="AB74" i="2"/>
  <c r="X74" i="2"/>
  <c r="AA74" i="2" s="1"/>
  <c r="R74" i="2"/>
  <c r="N74" i="2"/>
  <c r="H74" i="2"/>
  <c r="D74" i="2"/>
  <c r="BB73" i="2"/>
  <c r="BC73" i="2" s="1"/>
  <c r="AX73" i="2"/>
  <c r="BL73" i="2" s="1"/>
  <c r="AT73" i="2"/>
  <c r="BH73" i="2" s="1"/>
  <c r="AQ73" i="2"/>
  <c r="AP73" i="2"/>
  <c r="BD73" i="2" s="1"/>
  <c r="AL73" i="2"/>
  <c r="AH73" i="2"/>
  <c r="AK73" i="2" s="1"/>
  <c r="AB73" i="2"/>
  <c r="X73" i="2"/>
  <c r="AE73" i="2" s="1"/>
  <c r="R73" i="2"/>
  <c r="N73" i="2"/>
  <c r="U73" i="2" s="1"/>
  <c r="H73" i="2"/>
  <c r="D73" i="2"/>
  <c r="K73" i="2" s="1"/>
  <c r="BB72" i="2"/>
  <c r="BC72" i="2" s="1"/>
  <c r="AX72" i="2"/>
  <c r="BL72" i="2" s="1"/>
  <c r="AT72" i="2"/>
  <c r="BH72" i="2" s="1"/>
  <c r="AQ72" i="2"/>
  <c r="BE72" i="2" s="1"/>
  <c r="AP72" i="2"/>
  <c r="AL72" i="2"/>
  <c r="AH72" i="2"/>
  <c r="AB72" i="2"/>
  <c r="X72" i="2"/>
  <c r="R72" i="2"/>
  <c r="N72" i="2"/>
  <c r="Q72" i="2" s="1"/>
  <c r="H72" i="2"/>
  <c r="D72" i="2"/>
  <c r="E72" i="2" s="1"/>
  <c r="BB71" i="2"/>
  <c r="BC71" i="2" s="1"/>
  <c r="AX71" i="2"/>
  <c r="AT71" i="2"/>
  <c r="BH71" i="2" s="1"/>
  <c r="AQ71" i="2"/>
  <c r="BE71" i="2" s="1"/>
  <c r="AP71" i="2"/>
  <c r="BD71" i="2" s="1"/>
  <c r="AL71" i="2"/>
  <c r="AH71" i="2"/>
  <c r="AI71" i="2" s="1"/>
  <c r="AB71" i="2"/>
  <c r="X71" i="2"/>
  <c r="AA71" i="2" s="1"/>
  <c r="R71" i="2"/>
  <c r="N71" i="2"/>
  <c r="Q71" i="2" s="1"/>
  <c r="H71" i="2"/>
  <c r="D71" i="2"/>
  <c r="BB70" i="2"/>
  <c r="BC70" i="2" s="1"/>
  <c r="AX70" i="2"/>
  <c r="AT70" i="2"/>
  <c r="AQ70" i="2"/>
  <c r="BE70" i="2" s="1"/>
  <c r="AP70" i="2"/>
  <c r="BD70" i="2" s="1"/>
  <c r="AL70" i="2"/>
  <c r="AH70" i="2"/>
  <c r="AB70" i="2"/>
  <c r="X70" i="2"/>
  <c r="AE70" i="2" s="1"/>
  <c r="R70" i="2"/>
  <c r="N70" i="2"/>
  <c r="O70" i="2" s="1"/>
  <c r="H70" i="2"/>
  <c r="D70" i="2"/>
  <c r="E70" i="2" s="1"/>
  <c r="BB69" i="2"/>
  <c r="BC69" i="2" s="1"/>
  <c r="AX69" i="2"/>
  <c r="BL69" i="2" s="1"/>
  <c r="AT69" i="2"/>
  <c r="BH69" i="2" s="1"/>
  <c r="AQ69" i="2"/>
  <c r="AP69" i="2"/>
  <c r="BD69" i="2" s="1"/>
  <c r="AL69" i="2"/>
  <c r="AH69" i="2"/>
  <c r="AO69" i="2" s="1"/>
  <c r="AB69" i="2"/>
  <c r="X69" i="2"/>
  <c r="AA69" i="2" s="1"/>
  <c r="R69" i="2"/>
  <c r="N69" i="2"/>
  <c r="Q69" i="2" s="1"/>
  <c r="H69" i="2"/>
  <c r="D69" i="2"/>
  <c r="K69" i="2" s="1"/>
  <c r="BB68" i="2"/>
  <c r="BC68" i="2" s="1"/>
  <c r="AX68" i="2"/>
  <c r="AT68" i="2"/>
  <c r="BH68" i="2" s="1"/>
  <c r="AQ68" i="2"/>
  <c r="BE68" i="2" s="1"/>
  <c r="AP68" i="2"/>
  <c r="AL68" i="2"/>
  <c r="AH68" i="2"/>
  <c r="AO68" i="2" s="1"/>
  <c r="AB68" i="2"/>
  <c r="X68" i="2"/>
  <c r="R68" i="2"/>
  <c r="N68" i="2"/>
  <c r="O68" i="2" s="1"/>
  <c r="H68" i="2"/>
  <c r="D68" i="2"/>
  <c r="BB67" i="2"/>
  <c r="BC67" i="2" s="1"/>
  <c r="AX67" i="2"/>
  <c r="AT67" i="2"/>
  <c r="BH67" i="2" s="1"/>
  <c r="AQ67" i="2"/>
  <c r="BE67" i="2" s="1"/>
  <c r="AP67" i="2"/>
  <c r="BD67" i="2" s="1"/>
  <c r="AL67" i="2"/>
  <c r="AH67" i="2"/>
  <c r="AK67" i="2" s="1"/>
  <c r="AB67" i="2"/>
  <c r="X67" i="2"/>
  <c r="AA67" i="2" s="1"/>
  <c r="R67" i="2"/>
  <c r="N67" i="2"/>
  <c r="U67" i="2" s="1"/>
  <c r="H67" i="2"/>
  <c r="D67" i="2"/>
  <c r="K67" i="2" s="1"/>
  <c r="BB66" i="2"/>
  <c r="BC66" i="2" s="1"/>
  <c r="AX66" i="2"/>
  <c r="BL66" i="2" s="1"/>
  <c r="AT66" i="2"/>
  <c r="AQ66" i="2"/>
  <c r="BE66" i="2" s="1"/>
  <c r="AP66" i="2"/>
  <c r="BD66" i="2" s="1"/>
  <c r="AL66" i="2"/>
  <c r="AH66" i="2"/>
  <c r="AO66" i="2" s="1"/>
  <c r="AB66" i="2"/>
  <c r="X66" i="2"/>
  <c r="Y66" i="2" s="1"/>
  <c r="R66" i="2"/>
  <c r="N66" i="2"/>
  <c r="H66" i="2"/>
  <c r="D66" i="2"/>
  <c r="K66" i="2" s="1"/>
  <c r="BB65" i="2"/>
  <c r="BC65" i="2" s="1"/>
  <c r="AX65" i="2"/>
  <c r="BL65" i="2" s="1"/>
  <c r="AT65" i="2"/>
  <c r="BH65" i="2" s="1"/>
  <c r="AQ65" i="2"/>
  <c r="BE65" i="2" s="1"/>
  <c r="AP65" i="2"/>
  <c r="BD65" i="2" s="1"/>
  <c r="AL65" i="2"/>
  <c r="AH65" i="2"/>
  <c r="AK65" i="2" s="1"/>
  <c r="AB65" i="2"/>
  <c r="X65" i="2"/>
  <c r="AE65" i="2" s="1"/>
  <c r="R65" i="2"/>
  <c r="N65" i="2"/>
  <c r="U65" i="2" s="1"/>
  <c r="H65" i="2"/>
  <c r="D65" i="2"/>
  <c r="G65" i="2" s="1"/>
  <c r="BB64" i="2"/>
  <c r="BC64" i="2" s="1"/>
  <c r="AX64" i="2"/>
  <c r="BL64" i="2" s="1"/>
  <c r="AT64" i="2"/>
  <c r="AQ64" i="2"/>
  <c r="BE64" i="2" s="1"/>
  <c r="AP64" i="2"/>
  <c r="BD64" i="2" s="1"/>
  <c r="AL64" i="2"/>
  <c r="AH64" i="2"/>
  <c r="AI64" i="2" s="1"/>
  <c r="AB64" i="2"/>
  <c r="X64" i="2"/>
  <c r="R64" i="2"/>
  <c r="N64" i="2"/>
  <c r="U64" i="2" s="1"/>
  <c r="H64" i="2"/>
  <c r="D64" i="2"/>
  <c r="K64" i="2" s="1"/>
  <c r="BB63" i="2"/>
  <c r="BC63" i="2" s="1"/>
  <c r="AX63" i="2"/>
  <c r="BL63" i="2" s="1"/>
  <c r="AT63" i="2"/>
  <c r="AQ63" i="2"/>
  <c r="BE63" i="2" s="1"/>
  <c r="AP63" i="2"/>
  <c r="BD63" i="2" s="1"/>
  <c r="AL63" i="2"/>
  <c r="AH63" i="2"/>
  <c r="AO63" i="2" s="1"/>
  <c r="AB63" i="2"/>
  <c r="X63" i="2"/>
  <c r="R63" i="2"/>
  <c r="N63" i="2"/>
  <c r="U63" i="2" s="1"/>
  <c r="H63" i="2"/>
  <c r="D63" i="2"/>
  <c r="K63" i="2" s="1"/>
  <c r="BA62" i="2"/>
  <c r="AZ62" i="2"/>
  <c r="AZ86" i="2" s="1"/>
  <c r="AN62" i="2"/>
  <c r="AJ62" i="2"/>
  <c r="AG62" i="2"/>
  <c r="AF62" i="2"/>
  <c r="AD62" i="2"/>
  <c r="Z62" i="2"/>
  <c r="W62" i="2"/>
  <c r="W86" i="2" s="1"/>
  <c r="V62" i="2"/>
  <c r="V86" i="2" s="1"/>
  <c r="T62" i="2"/>
  <c r="P62" i="2"/>
  <c r="M62" i="2"/>
  <c r="M86" i="2" s="1"/>
  <c r="L62" i="2"/>
  <c r="J62" i="2"/>
  <c r="F62" i="2"/>
  <c r="C62" i="2"/>
  <c r="B62" i="2"/>
  <c r="BB61" i="2"/>
  <c r="BC61" i="2" s="1"/>
  <c r="AX61" i="2"/>
  <c r="BL61" i="2" s="1"/>
  <c r="AT61" i="2"/>
  <c r="AQ61" i="2"/>
  <c r="BE61" i="2" s="1"/>
  <c r="AP61" i="2"/>
  <c r="AL61" i="2"/>
  <c r="AH61" i="2"/>
  <c r="AO61" i="2" s="1"/>
  <c r="AB61" i="2"/>
  <c r="X61" i="2"/>
  <c r="AA61" i="2" s="1"/>
  <c r="R61" i="2"/>
  <c r="N61" i="2"/>
  <c r="H61" i="2"/>
  <c r="D61" i="2"/>
  <c r="G61" i="2" s="1"/>
  <c r="BB60" i="2"/>
  <c r="BC60" i="2" s="1"/>
  <c r="AX60" i="2"/>
  <c r="AT60" i="2"/>
  <c r="BH60" i="2" s="1"/>
  <c r="AQ60" i="2"/>
  <c r="BE60" i="2" s="1"/>
  <c r="AP60" i="2"/>
  <c r="AL60" i="2"/>
  <c r="AH60" i="2"/>
  <c r="AI60" i="2" s="1"/>
  <c r="AB60" i="2"/>
  <c r="X60" i="2"/>
  <c r="AE60" i="2" s="1"/>
  <c r="R60" i="2"/>
  <c r="N60" i="2"/>
  <c r="U60" i="2" s="1"/>
  <c r="H60" i="2"/>
  <c r="D60" i="2"/>
  <c r="E60" i="2" s="1"/>
  <c r="BB59" i="2"/>
  <c r="BC59" i="2" s="1"/>
  <c r="AX59" i="2"/>
  <c r="BL59" i="2" s="1"/>
  <c r="AT59" i="2"/>
  <c r="AQ59" i="2"/>
  <c r="AP59" i="2"/>
  <c r="BD59" i="2" s="1"/>
  <c r="AL59" i="2"/>
  <c r="AH59" i="2"/>
  <c r="AB59" i="2"/>
  <c r="X59" i="2"/>
  <c r="R59" i="2"/>
  <c r="N59" i="2"/>
  <c r="H59" i="2"/>
  <c r="D59" i="2"/>
  <c r="K59" i="2" s="1"/>
  <c r="BB58" i="2"/>
  <c r="BC58" i="2" s="1"/>
  <c r="AX58" i="2"/>
  <c r="AT58" i="2"/>
  <c r="BH58" i="2" s="1"/>
  <c r="AQ58" i="2"/>
  <c r="BE58" i="2" s="1"/>
  <c r="AP58" i="2"/>
  <c r="AL58" i="2"/>
  <c r="AH58" i="2"/>
  <c r="AB58" i="2"/>
  <c r="X58" i="2"/>
  <c r="AA58" i="2" s="1"/>
  <c r="R58" i="2"/>
  <c r="N58" i="2"/>
  <c r="O58" i="2" s="1"/>
  <c r="H58" i="2"/>
  <c r="D58" i="2"/>
  <c r="G58" i="2" s="1"/>
  <c r="BB57" i="2"/>
  <c r="BC57" i="2" s="1"/>
  <c r="AX57" i="2"/>
  <c r="AT57" i="2"/>
  <c r="BH57" i="2" s="1"/>
  <c r="AQ57" i="2"/>
  <c r="BE57" i="2" s="1"/>
  <c r="AP57" i="2"/>
  <c r="AL57" i="2"/>
  <c r="AH57" i="2"/>
  <c r="AB57" i="2"/>
  <c r="X57" i="2"/>
  <c r="AA57" i="2" s="1"/>
  <c r="R57" i="2"/>
  <c r="N57" i="2"/>
  <c r="U57" i="2" s="1"/>
  <c r="H57" i="2"/>
  <c r="D57" i="2"/>
  <c r="BB56" i="2"/>
  <c r="BC56" i="2" s="1"/>
  <c r="AX56" i="2"/>
  <c r="BL56" i="2" s="1"/>
  <c r="AT56" i="2"/>
  <c r="AQ56" i="2"/>
  <c r="BE56" i="2" s="1"/>
  <c r="AP56" i="2"/>
  <c r="AL56" i="2"/>
  <c r="AH56" i="2"/>
  <c r="AI56" i="2" s="1"/>
  <c r="AB56" i="2"/>
  <c r="X56" i="2"/>
  <c r="Y56" i="2" s="1"/>
  <c r="R56" i="2"/>
  <c r="N56" i="2"/>
  <c r="O56" i="2" s="1"/>
  <c r="H56" i="2"/>
  <c r="D56" i="2"/>
  <c r="BB55" i="2"/>
  <c r="BC55" i="2" s="1"/>
  <c r="AX55" i="2"/>
  <c r="AT55" i="2"/>
  <c r="BH55" i="2" s="1"/>
  <c r="AQ55" i="2"/>
  <c r="AP55" i="2"/>
  <c r="AL55" i="2"/>
  <c r="AH55" i="2"/>
  <c r="AO55" i="2" s="1"/>
  <c r="AB55" i="2"/>
  <c r="X55" i="2"/>
  <c r="AE55" i="2" s="1"/>
  <c r="R55" i="2"/>
  <c r="N55" i="2"/>
  <c r="U55" i="2" s="1"/>
  <c r="H55" i="2"/>
  <c r="D55" i="2"/>
  <c r="E55" i="2" s="1"/>
  <c r="BA86" i="2" l="1"/>
  <c r="BF77" i="2"/>
  <c r="I78" i="2"/>
  <c r="S59" i="2"/>
  <c r="AM81" i="2"/>
  <c r="AC68" i="2"/>
  <c r="AM80" i="2"/>
  <c r="I80" i="2"/>
  <c r="BF70" i="2"/>
  <c r="BG70" i="2" s="1"/>
  <c r="AR73" i="2"/>
  <c r="AY73" i="2" s="1"/>
  <c r="O79" i="2"/>
  <c r="S79" i="2"/>
  <c r="AV70" i="2"/>
  <c r="AA84" i="2"/>
  <c r="AC84" i="2"/>
  <c r="AR61" i="2"/>
  <c r="AS61" i="2" s="1"/>
  <c r="AR72" i="2"/>
  <c r="AS72" i="2" s="1"/>
  <c r="AR60" i="2"/>
  <c r="AU60" i="2" s="1"/>
  <c r="AO71" i="2"/>
  <c r="AR57" i="2"/>
  <c r="AS57" i="2" s="1"/>
  <c r="AK79" i="2"/>
  <c r="AE68" i="2"/>
  <c r="K70" i="2"/>
  <c r="U71" i="2"/>
  <c r="AR56" i="2"/>
  <c r="AS56" i="2" s="1"/>
  <c r="AM65" i="2"/>
  <c r="AV66" i="2"/>
  <c r="G72" i="2"/>
  <c r="AM56" i="2"/>
  <c r="S60" i="2"/>
  <c r="S70" i="2"/>
  <c r="AV79" i="2"/>
  <c r="AC81" i="2"/>
  <c r="AO67" i="2"/>
  <c r="Y71" i="2"/>
  <c r="Q56" i="2"/>
  <c r="Y60" i="2"/>
  <c r="AM61" i="2"/>
  <c r="AI63" i="2"/>
  <c r="E64" i="2"/>
  <c r="S69" i="2"/>
  <c r="Y70" i="2"/>
  <c r="S75" i="2"/>
  <c r="AI81" i="2"/>
  <c r="O83" i="2"/>
  <c r="AV73" i="2"/>
  <c r="AK83" i="2"/>
  <c r="AM67" i="2"/>
  <c r="AA81" i="2"/>
  <c r="I84" i="2"/>
  <c r="AK55" i="2"/>
  <c r="O77" i="2"/>
  <c r="AC60" i="2"/>
  <c r="AM63" i="2"/>
  <c r="U56" i="2"/>
  <c r="I58" i="2"/>
  <c r="AA68" i="2"/>
  <c r="Y75" i="2"/>
  <c r="K79" i="2"/>
  <c r="AO81" i="2"/>
  <c r="AV80" i="2"/>
  <c r="AR76" i="2"/>
  <c r="AY76" i="2" s="1"/>
  <c r="S57" i="2"/>
  <c r="I59" i="2"/>
  <c r="I64" i="2"/>
  <c r="AC70" i="2"/>
  <c r="AC71" i="2"/>
  <c r="AK71" i="2"/>
  <c r="AC75" i="2"/>
  <c r="G77" i="2"/>
  <c r="AI77" i="2"/>
  <c r="AR79" i="2"/>
  <c r="AY79" i="2" s="1"/>
  <c r="AC56" i="2"/>
  <c r="O60" i="2"/>
  <c r="AC74" i="2"/>
  <c r="S76" i="2"/>
  <c r="AR78" i="2"/>
  <c r="AS78" i="2" s="1"/>
  <c r="AI79" i="2"/>
  <c r="K80" i="2"/>
  <c r="BF84" i="2"/>
  <c r="BG84" i="2" s="1"/>
  <c r="AK56" i="2"/>
  <c r="AC66" i="2"/>
  <c r="BD72" i="2"/>
  <c r="BF72" i="2" s="1"/>
  <c r="AM73" i="2"/>
  <c r="BE73" i="2"/>
  <c r="BF73" i="2" s="1"/>
  <c r="BN73" i="2" s="1"/>
  <c r="AK74" i="2"/>
  <c r="AA76" i="2"/>
  <c r="Q79" i="2"/>
  <c r="AM79" i="2"/>
  <c r="BF80" i="2"/>
  <c r="BN80" i="2" s="1"/>
  <c r="G81" i="2"/>
  <c r="AV81" i="2"/>
  <c r="AR84" i="2"/>
  <c r="AS84" i="2" s="1"/>
  <c r="Q55" i="2"/>
  <c r="BF64" i="2"/>
  <c r="BN64" i="2" s="1"/>
  <c r="AE66" i="2"/>
  <c r="AO73" i="2"/>
  <c r="AM74" i="2"/>
  <c r="AC76" i="2"/>
  <c r="I81" i="2"/>
  <c r="AV83" i="2"/>
  <c r="AO74" i="2"/>
  <c r="AI75" i="2"/>
  <c r="AE76" i="2"/>
  <c r="E80" i="2"/>
  <c r="Y80" i="2"/>
  <c r="AR80" i="2"/>
  <c r="AS80" i="2" s="1"/>
  <c r="AI82" i="2"/>
  <c r="AV84" i="2"/>
  <c r="S58" i="2"/>
  <c r="I61" i="2"/>
  <c r="H85" i="2"/>
  <c r="AC65" i="2"/>
  <c r="AI66" i="2"/>
  <c r="Q68" i="2"/>
  <c r="G70" i="2"/>
  <c r="E76" i="2"/>
  <c r="AE77" i="2"/>
  <c r="Y79" i="2"/>
  <c r="G80" i="2"/>
  <c r="AA80" i="2"/>
  <c r="O81" i="2"/>
  <c r="AE84" i="2"/>
  <c r="Q57" i="2"/>
  <c r="AM66" i="2"/>
  <c r="S68" i="2"/>
  <c r="G69" i="2"/>
  <c r="I70" i="2"/>
  <c r="AE71" i="2"/>
  <c r="Q75" i="2"/>
  <c r="AM82" i="2"/>
  <c r="AA56" i="2"/>
  <c r="AC58" i="2"/>
  <c r="U68" i="2"/>
  <c r="AO82" i="2"/>
  <c r="L86" i="2"/>
  <c r="O55" i="2"/>
  <c r="AI55" i="2"/>
  <c r="BB62" i="2"/>
  <c r="BC62" i="2" s="1"/>
  <c r="Q58" i="2"/>
  <c r="AE58" i="2"/>
  <c r="AK61" i="2"/>
  <c r="G64" i="2"/>
  <c r="AC64" i="2"/>
  <c r="BF66" i="2"/>
  <c r="BN66" i="2" s="1"/>
  <c r="Y68" i="2"/>
  <c r="E69" i="2"/>
  <c r="AE69" i="2"/>
  <c r="Q70" i="2"/>
  <c r="S71" i="2"/>
  <c r="AC77" i="2"/>
  <c r="I79" i="2"/>
  <c r="R62" i="2"/>
  <c r="AM55" i="2"/>
  <c r="AO56" i="2"/>
  <c r="BD56" i="2"/>
  <c r="BF56" i="2" s="1"/>
  <c r="BM56" i="2" s="1"/>
  <c r="AV57" i="2"/>
  <c r="U58" i="2"/>
  <c r="Q60" i="2"/>
  <c r="BD61" i="2"/>
  <c r="BF61" i="2" s="1"/>
  <c r="BM61" i="2" s="1"/>
  <c r="I63" i="2"/>
  <c r="AK63" i="2"/>
  <c r="AK64" i="2"/>
  <c r="E66" i="2"/>
  <c r="O67" i="2"/>
  <c r="I68" i="2"/>
  <c r="BH70" i="2"/>
  <c r="AM71" i="2"/>
  <c r="S72" i="2"/>
  <c r="E73" i="2"/>
  <c r="Y73" i="2"/>
  <c r="U75" i="2"/>
  <c r="AK75" i="2"/>
  <c r="AV77" i="2"/>
  <c r="O78" i="2"/>
  <c r="AI78" i="2"/>
  <c r="O82" i="2"/>
  <c r="Q83" i="2"/>
  <c r="AM83" i="2"/>
  <c r="Y57" i="2"/>
  <c r="E59" i="2"/>
  <c r="AM60" i="2"/>
  <c r="BD60" i="2"/>
  <c r="BF60" i="2" s="1"/>
  <c r="AM64" i="2"/>
  <c r="Y65" i="2"/>
  <c r="I66" i="2"/>
  <c r="Q67" i="2"/>
  <c r="I69" i="2"/>
  <c r="U70" i="2"/>
  <c r="G73" i="2"/>
  <c r="AA73" i="2"/>
  <c r="AM75" i="2"/>
  <c r="S77" i="2"/>
  <c r="Q78" i="2"/>
  <c r="AK78" i="2"/>
  <c r="BD78" i="2"/>
  <c r="BF78" i="2" s="1"/>
  <c r="Y81" i="2"/>
  <c r="BF81" i="2"/>
  <c r="BN81" i="2" s="1"/>
  <c r="Q82" i="2"/>
  <c r="S83" i="2"/>
  <c r="AO83" i="2"/>
  <c r="G84" i="2"/>
  <c r="AE56" i="2"/>
  <c r="AC57" i="2"/>
  <c r="Y58" i="2"/>
  <c r="G59" i="2"/>
  <c r="AO64" i="2"/>
  <c r="AA65" i="2"/>
  <c r="AV65" i="2"/>
  <c r="AK66" i="2"/>
  <c r="AR70" i="2"/>
  <c r="AS70" i="2" s="1"/>
  <c r="I73" i="2"/>
  <c r="AC73" i="2"/>
  <c r="AR74" i="2"/>
  <c r="AS74" i="2" s="1"/>
  <c r="E77" i="2"/>
  <c r="U77" i="2"/>
  <c r="BF79" i="2"/>
  <c r="BI79" i="2" s="1"/>
  <c r="S82" i="2"/>
  <c r="BF83" i="2"/>
  <c r="BI83" i="2" s="1"/>
  <c r="G60" i="2"/>
  <c r="AT62" i="2"/>
  <c r="O64" i="2"/>
  <c r="S67" i="2"/>
  <c r="BJ69" i="2"/>
  <c r="S78" i="2"/>
  <c r="AR81" i="2"/>
  <c r="AY81" i="2" s="1"/>
  <c r="Y83" i="2"/>
  <c r="O57" i="2"/>
  <c r="I60" i="2"/>
  <c r="BL60" i="2"/>
  <c r="BJ60" i="2" s="1"/>
  <c r="S64" i="2"/>
  <c r="AR64" i="2"/>
  <c r="AS64" i="2" s="1"/>
  <c r="I65" i="2"/>
  <c r="AV67" i="2"/>
  <c r="AI68" i="2"/>
  <c r="O71" i="2"/>
  <c r="AM72" i="2"/>
  <c r="G76" i="2"/>
  <c r="I77" i="2"/>
  <c r="Y77" i="2"/>
  <c r="E79" i="2"/>
  <c r="BL79" i="2"/>
  <c r="BJ79" i="2" s="1"/>
  <c r="K81" i="2"/>
  <c r="E83" i="2"/>
  <c r="AC83" i="2"/>
  <c r="N62" i="2"/>
  <c r="Q62" i="2" s="1"/>
  <c r="K60" i="2"/>
  <c r="AI61" i="2"/>
  <c r="K65" i="2"/>
  <c r="AA66" i="2"/>
  <c r="AC67" i="2"/>
  <c r="AM68" i="2"/>
  <c r="AC69" i="2"/>
  <c r="AV71" i="2"/>
  <c r="K72" i="2"/>
  <c r="AI73" i="2"/>
  <c r="AE75" i="2"/>
  <c r="AV76" i="2"/>
  <c r="AR77" i="2"/>
  <c r="AU77" i="2" s="1"/>
  <c r="AC82" i="2"/>
  <c r="AE83" i="2"/>
  <c r="S84" i="2"/>
  <c r="AI57" i="2"/>
  <c r="AO57" i="2"/>
  <c r="AK57" i="2"/>
  <c r="BD58" i="2"/>
  <c r="BF58" i="2" s="1"/>
  <c r="AR58" i="2"/>
  <c r="AY58" i="2" s="1"/>
  <c r="BD68" i="2"/>
  <c r="BF68" i="2" s="1"/>
  <c r="BI68" i="2" s="1"/>
  <c r="AR68" i="2"/>
  <c r="AY68" i="2" s="1"/>
  <c r="BE59" i="2"/>
  <c r="BF59" i="2" s="1"/>
  <c r="AR59" i="2"/>
  <c r="AU59" i="2" s="1"/>
  <c r="U66" i="2"/>
  <c r="Q66" i="2"/>
  <c r="O66" i="2"/>
  <c r="BJ65" i="2"/>
  <c r="K56" i="2"/>
  <c r="I56" i="2"/>
  <c r="G56" i="2"/>
  <c r="E56" i="2"/>
  <c r="Y59" i="2"/>
  <c r="AE59" i="2"/>
  <c r="AA59" i="2"/>
  <c r="AB62" i="2"/>
  <c r="AC55" i="2"/>
  <c r="K57" i="2"/>
  <c r="I57" i="2"/>
  <c r="G57" i="2"/>
  <c r="E57" i="2"/>
  <c r="AT85" i="2"/>
  <c r="BH63" i="2"/>
  <c r="BJ63" i="2" s="1"/>
  <c r="AV63" i="2"/>
  <c r="D62" i="2"/>
  <c r="AP62" i="2"/>
  <c r="AX62" i="2"/>
  <c r="S56" i="2"/>
  <c r="K58" i="2"/>
  <c r="AE64" i="2"/>
  <c r="AA64" i="2"/>
  <c r="Y64" i="2"/>
  <c r="BH64" i="2"/>
  <c r="AV64" i="2"/>
  <c r="S66" i="2"/>
  <c r="BF67" i="2"/>
  <c r="K68" i="2"/>
  <c r="G68" i="2"/>
  <c r="E68" i="2"/>
  <c r="AQ62" i="2"/>
  <c r="AV56" i="2"/>
  <c r="AM57" i="2"/>
  <c r="AC59" i="2"/>
  <c r="BH59" i="2"/>
  <c r="AV59" i="2"/>
  <c r="BH61" i="2"/>
  <c r="AV61" i="2"/>
  <c r="AO70" i="2"/>
  <c r="AM70" i="2"/>
  <c r="AK70" i="2"/>
  <c r="AI70" i="2"/>
  <c r="G55" i="2"/>
  <c r="S55" i="2"/>
  <c r="AH62" i="2"/>
  <c r="AK62" i="2" s="1"/>
  <c r="AR55" i="2"/>
  <c r="BH56" i="2"/>
  <c r="BL57" i="2"/>
  <c r="BF65" i="2"/>
  <c r="BI65" i="2" s="1"/>
  <c r="AV68" i="2"/>
  <c r="BL68" i="2"/>
  <c r="AV74" i="2"/>
  <c r="BG77" i="2"/>
  <c r="BN77" i="2"/>
  <c r="H62" i="2"/>
  <c r="AO59" i="2"/>
  <c r="AM59" i="2"/>
  <c r="AI59" i="2"/>
  <c r="Q61" i="2"/>
  <c r="O61" i="2"/>
  <c r="BF63" i="2"/>
  <c r="BM63" i="2" s="1"/>
  <c r="BE69" i="2"/>
  <c r="BF69" i="2" s="1"/>
  <c r="AR69" i="2"/>
  <c r="I55" i="2"/>
  <c r="X62" i="2"/>
  <c r="AE62" i="2" s="1"/>
  <c r="BD55" i="2"/>
  <c r="BL55" i="2"/>
  <c r="BD57" i="2"/>
  <c r="BF57" i="2" s="1"/>
  <c r="AO58" i="2"/>
  <c r="AK58" i="2"/>
  <c r="Q59" i="2"/>
  <c r="O59" i="2"/>
  <c r="U59" i="2"/>
  <c r="AK59" i="2"/>
  <c r="S61" i="2"/>
  <c r="AL62" i="2"/>
  <c r="G71" i="2"/>
  <c r="K71" i="2"/>
  <c r="I71" i="2"/>
  <c r="E71" i="2"/>
  <c r="K55" i="2"/>
  <c r="Y55" i="2"/>
  <c r="BE55" i="2"/>
  <c r="E58" i="2"/>
  <c r="AI58" i="2"/>
  <c r="AV58" i="2"/>
  <c r="BL58" i="2"/>
  <c r="U61" i="2"/>
  <c r="X85" i="2"/>
  <c r="Y85" i="2" s="1"/>
  <c r="AE63" i="2"/>
  <c r="AC63" i="2"/>
  <c r="AA63" i="2"/>
  <c r="Y63" i="2"/>
  <c r="U74" i="2"/>
  <c r="S74" i="2"/>
  <c r="Q74" i="2"/>
  <c r="O74" i="2"/>
  <c r="AV75" i="2"/>
  <c r="BL75" i="2"/>
  <c r="AA55" i="2"/>
  <c r="AV55" i="2"/>
  <c r="AE57" i="2"/>
  <c r="AM58" i="2"/>
  <c r="AO60" i="2"/>
  <c r="AK60" i="2"/>
  <c r="AE61" i="2"/>
  <c r="AC61" i="2"/>
  <c r="Y61" i="2"/>
  <c r="AE72" i="2"/>
  <c r="AC72" i="2"/>
  <c r="AA72" i="2"/>
  <c r="Y72" i="2"/>
  <c r="BH74" i="2"/>
  <c r="AV82" i="2"/>
  <c r="BL82" i="2"/>
  <c r="BJ81" i="2"/>
  <c r="K61" i="2"/>
  <c r="AL85" i="2"/>
  <c r="O65" i="2"/>
  <c r="AO65" i="2"/>
  <c r="BH66" i="2"/>
  <c r="E67" i="2"/>
  <c r="AE67" i="2"/>
  <c r="U69" i="2"/>
  <c r="AI69" i="2"/>
  <c r="I72" i="2"/>
  <c r="I75" i="2"/>
  <c r="G75" i="2"/>
  <c r="N85" i="2"/>
  <c r="Q85" i="2" s="1"/>
  <c r="Q65" i="2"/>
  <c r="G67" i="2"/>
  <c r="AR67" i="2"/>
  <c r="AY67" i="2" s="1"/>
  <c r="AK69" i="2"/>
  <c r="AO76" i="2"/>
  <c r="AM76" i="2"/>
  <c r="AK76" i="2"/>
  <c r="AI76" i="2"/>
  <c r="AE78" i="2"/>
  <c r="AC78" i="2"/>
  <c r="AA78" i="2"/>
  <c r="Y78" i="2"/>
  <c r="BH78" i="2"/>
  <c r="U80" i="2"/>
  <c r="S80" i="2"/>
  <c r="Q80" i="2"/>
  <c r="O80" i="2"/>
  <c r="AA60" i="2"/>
  <c r="AV60" i="2"/>
  <c r="O63" i="2"/>
  <c r="AB85" i="2"/>
  <c r="Q64" i="2"/>
  <c r="E65" i="2"/>
  <c r="G66" i="2"/>
  <c r="AR66" i="2"/>
  <c r="AI67" i="2"/>
  <c r="AK68" i="2"/>
  <c r="Y69" i="2"/>
  <c r="AU69" i="2"/>
  <c r="AA70" i="2"/>
  <c r="AR71" i="2"/>
  <c r="BL71" i="2"/>
  <c r="U72" i="2"/>
  <c r="O72" i="2"/>
  <c r="BJ73" i="2"/>
  <c r="Y74" i="2"/>
  <c r="AE74" i="2"/>
  <c r="BI77" i="2"/>
  <c r="D85" i="2"/>
  <c r="E85" i="2" s="1"/>
  <c r="Q63" i="2"/>
  <c r="AP85" i="2"/>
  <c r="AX85" i="2"/>
  <c r="S65" i="2"/>
  <c r="AR65" i="2"/>
  <c r="I67" i="2"/>
  <c r="BL67" i="2"/>
  <c r="AM69" i="2"/>
  <c r="AV69" i="2"/>
  <c r="BJ72" i="2"/>
  <c r="K74" i="2"/>
  <c r="G74" i="2"/>
  <c r="E74" i="2"/>
  <c r="K75" i="2"/>
  <c r="BD75" i="2"/>
  <c r="BF75" i="2" s="1"/>
  <c r="AR75" i="2"/>
  <c r="BF76" i="2"/>
  <c r="BM76" i="2" s="1"/>
  <c r="BJ76" i="2"/>
  <c r="BD82" i="2"/>
  <c r="BF82" i="2" s="1"/>
  <c r="BI82" i="2" s="1"/>
  <c r="AR82" i="2"/>
  <c r="AS82" i="2" s="1"/>
  <c r="E61" i="2"/>
  <c r="E63" i="2"/>
  <c r="R85" i="2"/>
  <c r="AQ85" i="2"/>
  <c r="AI65" i="2"/>
  <c r="Y67" i="2"/>
  <c r="O69" i="2"/>
  <c r="BL70" i="2"/>
  <c r="BF71" i="2"/>
  <c r="AI72" i="2"/>
  <c r="AO72" i="2"/>
  <c r="S73" i="2"/>
  <c r="Q73" i="2"/>
  <c r="BD74" i="2"/>
  <c r="BF74" i="2" s="1"/>
  <c r="BJ77" i="2"/>
  <c r="BK77" i="2" s="1"/>
  <c r="BM77" i="2"/>
  <c r="K82" i="2"/>
  <c r="I82" i="2"/>
  <c r="G82" i="2"/>
  <c r="E82" i="2"/>
  <c r="AO84" i="2"/>
  <c r="AM84" i="2"/>
  <c r="AK84" i="2"/>
  <c r="AI84" i="2"/>
  <c r="G63" i="2"/>
  <c r="S63" i="2"/>
  <c r="AH85" i="2"/>
  <c r="AR63" i="2"/>
  <c r="AY63" i="2" s="1"/>
  <c r="BB85" i="2"/>
  <c r="BC85" i="2" s="1"/>
  <c r="AK72" i="2"/>
  <c r="AV72" i="2"/>
  <c r="O73" i="2"/>
  <c r="I74" i="2"/>
  <c r="BJ80" i="2"/>
  <c r="U76" i="2"/>
  <c r="AK77" i="2"/>
  <c r="K78" i="2"/>
  <c r="AA79" i="2"/>
  <c r="AO80" i="2"/>
  <c r="Q81" i="2"/>
  <c r="AE82" i="2"/>
  <c r="G83" i="2"/>
  <c r="AR83" i="2"/>
  <c r="U84" i="2"/>
  <c r="I76" i="2"/>
  <c r="AM78" i="2"/>
  <c r="AV78" i="2"/>
  <c r="AC80" i="2"/>
  <c r="BL84" i="2"/>
  <c r="AM77" i="2"/>
  <c r="AC79" i="2"/>
  <c r="S81" i="2"/>
  <c r="I83" i="2"/>
  <c r="BL83" i="2"/>
  <c r="K84" i="2"/>
  <c r="O76" i="2"/>
  <c r="E78" i="2"/>
  <c r="AI80" i="2"/>
  <c r="Y82" i="2"/>
  <c r="O84" i="2"/>
  <c r="BG83" i="2" l="1"/>
  <c r="AW69" i="2"/>
  <c r="AW58" i="2"/>
  <c r="AW84" i="2"/>
  <c r="AU84" i="2"/>
  <c r="BG64" i="2"/>
  <c r="AU76" i="2"/>
  <c r="AW77" i="2"/>
  <c r="AW76" i="2"/>
  <c r="BI81" i="2"/>
  <c r="AS76" i="2"/>
  <c r="BM64" i="2"/>
  <c r="BI64" i="2"/>
  <c r="BI73" i="2"/>
  <c r="I62" i="2"/>
  <c r="AU64" i="2"/>
  <c r="AS79" i="2"/>
  <c r="AW61" i="2"/>
  <c r="AW56" i="2"/>
  <c r="AY56" i="2"/>
  <c r="AW72" i="2"/>
  <c r="BI70" i="2"/>
  <c r="AU72" i="2"/>
  <c r="AY72" i="2"/>
  <c r="AU56" i="2"/>
  <c r="AW65" i="2"/>
  <c r="S85" i="2"/>
  <c r="AW68" i="2"/>
  <c r="AW66" i="2"/>
  <c r="AY64" i="2"/>
  <c r="BG79" i="2"/>
  <c r="AY80" i="2"/>
  <c r="U62" i="2"/>
  <c r="BG66" i="2"/>
  <c r="AS73" i="2"/>
  <c r="AW60" i="2"/>
  <c r="AS60" i="2"/>
  <c r="AU73" i="2"/>
  <c r="BN61" i="2"/>
  <c r="AY57" i="2"/>
  <c r="AU57" i="2"/>
  <c r="AW57" i="2"/>
  <c r="AY60" i="2"/>
  <c r="AW73" i="2"/>
  <c r="AW80" i="2"/>
  <c r="AW83" i="2"/>
  <c r="AY84" i="2"/>
  <c r="AY78" i="2"/>
  <c r="AW78" i="2"/>
  <c r="AU78" i="2"/>
  <c r="BK73" i="2"/>
  <c r="BG73" i="2"/>
  <c r="BM73" i="2"/>
  <c r="BE85" i="2"/>
  <c r="BI61" i="2"/>
  <c r="AW79" i="2"/>
  <c r="BI84" i="2"/>
  <c r="AY61" i="2"/>
  <c r="AU79" i="2"/>
  <c r="BE62" i="2"/>
  <c r="BN84" i="2"/>
  <c r="BN79" i="2"/>
  <c r="AU61" i="2"/>
  <c r="AU82" i="2"/>
  <c r="O62" i="2"/>
  <c r="BG72" i="2"/>
  <c r="BN72" i="2"/>
  <c r="BI72" i="2"/>
  <c r="BK60" i="2"/>
  <c r="BI60" i="2"/>
  <c r="AC85" i="2"/>
  <c r="AU70" i="2"/>
  <c r="BG61" i="2"/>
  <c r="AY70" i="2"/>
  <c r="BJ64" i="2"/>
  <c r="BK64" i="2" s="1"/>
  <c r="BG56" i="2"/>
  <c r="BG81" i="2"/>
  <c r="AA85" i="2"/>
  <c r="BK79" i="2"/>
  <c r="AM62" i="2"/>
  <c r="BN56" i="2"/>
  <c r="AU80" i="2"/>
  <c r="BJ61" i="2"/>
  <c r="BK61" i="2" s="1"/>
  <c r="BI80" i="2"/>
  <c r="BG80" i="2"/>
  <c r="BM79" i="2"/>
  <c r="BK81" i="2"/>
  <c r="BI56" i="2"/>
  <c r="AE85" i="2"/>
  <c r="BK80" i="2"/>
  <c r="BM80" i="2"/>
  <c r="BM81" i="2"/>
  <c r="I85" i="2"/>
  <c r="S62" i="2"/>
  <c r="AF86" i="2"/>
  <c r="B86" i="2"/>
  <c r="BI66" i="2"/>
  <c r="BM72" i="2"/>
  <c r="AW64" i="2"/>
  <c r="BM65" i="2"/>
  <c r="BM66" i="2"/>
  <c r="AY74" i="2"/>
  <c r="AC62" i="2"/>
  <c r="AW70" i="2"/>
  <c r="BL85" i="2"/>
  <c r="AW74" i="2"/>
  <c r="AS81" i="2"/>
  <c r="AU81" i="2"/>
  <c r="K85" i="2"/>
  <c r="BI74" i="2"/>
  <c r="AU74" i="2"/>
  <c r="BK72" i="2"/>
  <c r="BI78" i="2"/>
  <c r="BD85" i="2"/>
  <c r="AW59" i="2"/>
  <c r="AY77" i="2"/>
  <c r="AS77" i="2"/>
  <c r="AW81" i="2"/>
  <c r="BG69" i="2"/>
  <c r="BN69" i="2"/>
  <c r="BI69" i="2"/>
  <c r="BM69" i="2"/>
  <c r="BK69" i="2"/>
  <c r="BM57" i="2"/>
  <c r="BJ57" i="2"/>
  <c r="BK57" i="2" s="1"/>
  <c r="AW82" i="2"/>
  <c r="AW75" i="2"/>
  <c r="BN57" i="2"/>
  <c r="BG57" i="2"/>
  <c r="BF85" i="2"/>
  <c r="BG85" i="2" s="1"/>
  <c r="BG63" i="2"/>
  <c r="BN63" i="2"/>
  <c r="BM68" i="2"/>
  <c r="BJ68" i="2"/>
  <c r="BK68" i="2" s="1"/>
  <c r="BI59" i="2"/>
  <c r="BJ59" i="2"/>
  <c r="BK59" i="2" s="1"/>
  <c r="E62" i="2"/>
  <c r="K62" i="2"/>
  <c r="G62" i="2"/>
  <c r="BK65" i="2"/>
  <c r="AP86" i="2"/>
  <c r="BG78" i="2"/>
  <c r="BN78" i="2"/>
  <c r="AS65" i="2"/>
  <c r="AU65" i="2"/>
  <c r="AG86" i="2"/>
  <c r="C86" i="2"/>
  <c r="AR85" i="2"/>
  <c r="AS85" i="2" s="1"/>
  <c r="AS63" i="2"/>
  <c r="BN71" i="2"/>
  <c r="BG71" i="2"/>
  <c r="BK76" i="2"/>
  <c r="AS66" i="2"/>
  <c r="AY66" i="2"/>
  <c r="AS67" i="2"/>
  <c r="AW67" i="2"/>
  <c r="BK63" i="2"/>
  <c r="BG59" i="2"/>
  <c r="BN59" i="2"/>
  <c r="BL62" i="2"/>
  <c r="BJ55" i="2"/>
  <c r="AU67" i="2"/>
  <c r="AR62" i="2"/>
  <c r="AU55" i="2"/>
  <c r="AS55" i="2"/>
  <c r="AY55" i="2"/>
  <c r="BM59" i="2"/>
  <c r="AU58" i="2"/>
  <c r="AS58" i="2"/>
  <c r="BI57" i="2"/>
  <c r="AI85" i="2"/>
  <c r="AK85" i="2"/>
  <c r="BM70" i="2"/>
  <c r="BJ70" i="2"/>
  <c r="BK70" i="2" s="1"/>
  <c r="BI76" i="2"/>
  <c r="BG76" i="2"/>
  <c r="BN76" i="2"/>
  <c r="BJ71" i="2"/>
  <c r="BK71" i="2" s="1"/>
  <c r="BM71" i="2"/>
  <c r="AO85" i="2"/>
  <c r="BM58" i="2"/>
  <c r="BJ58" i="2"/>
  <c r="BK58" i="2" s="1"/>
  <c r="BD62" i="2"/>
  <c r="BF55" i="2"/>
  <c r="AI62" i="2"/>
  <c r="AO62" i="2"/>
  <c r="BJ66" i="2"/>
  <c r="BK66" i="2" s="1"/>
  <c r="AS59" i="2"/>
  <c r="AY59" i="2"/>
  <c r="BG58" i="2"/>
  <c r="BN58" i="2"/>
  <c r="BI58" i="2"/>
  <c r="BN67" i="2"/>
  <c r="BG67" i="2"/>
  <c r="BM84" i="2"/>
  <c r="BJ84" i="2"/>
  <c r="BK84" i="2" s="1"/>
  <c r="AU83" i="2"/>
  <c r="AS83" i="2"/>
  <c r="AY83" i="2"/>
  <c r="AU75" i="2"/>
  <c r="AS75" i="2"/>
  <c r="AS71" i="2"/>
  <c r="AY71" i="2"/>
  <c r="AW71" i="2"/>
  <c r="AU71" i="2"/>
  <c r="AY65" i="2"/>
  <c r="G85" i="2"/>
  <c r="BJ74" i="2"/>
  <c r="BK74" i="2" s="1"/>
  <c r="AV62" i="2"/>
  <c r="AW55" i="2"/>
  <c r="AA62" i="2"/>
  <c r="Y62" i="2"/>
  <c r="AS69" i="2"/>
  <c r="AY69" i="2"/>
  <c r="BG65" i="2"/>
  <c r="BN65" i="2"/>
  <c r="AU63" i="2"/>
  <c r="AU68" i="2"/>
  <c r="AS68" i="2"/>
  <c r="BM75" i="2"/>
  <c r="BJ75" i="2"/>
  <c r="BK75" i="2" s="1"/>
  <c r="T86" i="2"/>
  <c r="BN74" i="2"/>
  <c r="BG74" i="2"/>
  <c r="BG75" i="2"/>
  <c r="BN75" i="2"/>
  <c r="BI75" i="2"/>
  <c r="O85" i="2"/>
  <c r="U85" i="2"/>
  <c r="BM74" i="2"/>
  <c r="BN70" i="2"/>
  <c r="BM78" i="2"/>
  <c r="AV85" i="2"/>
  <c r="AW63" i="2"/>
  <c r="BJ56" i="2"/>
  <c r="BK56" i="2" s="1"/>
  <c r="BG68" i="2"/>
  <c r="BN68" i="2"/>
  <c r="BH62" i="2"/>
  <c r="AQ86" i="2"/>
  <c r="BM67" i="2"/>
  <c r="BJ67" i="2"/>
  <c r="BK67" i="2" s="1"/>
  <c r="BM82" i="2"/>
  <c r="BJ82" i="2"/>
  <c r="BK82" i="2" s="1"/>
  <c r="P86" i="2"/>
  <c r="BM83" i="2"/>
  <c r="BJ83" i="2"/>
  <c r="BK83" i="2" s="1"/>
  <c r="BG82" i="2"/>
  <c r="BN82" i="2"/>
  <c r="BN83" i="2"/>
  <c r="AM85" i="2"/>
  <c r="AY82" i="2"/>
  <c r="BI71" i="2"/>
  <c r="AY75" i="2"/>
  <c r="AU66" i="2"/>
  <c r="BG60" i="2"/>
  <c r="BN60" i="2"/>
  <c r="BM60" i="2"/>
  <c r="BJ78" i="2"/>
  <c r="BK78" i="2" s="1"/>
  <c r="BH85" i="2"/>
  <c r="BI63" i="2"/>
  <c r="BI67" i="2"/>
  <c r="BI85" i="2" l="1"/>
  <c r="AW85" i="2"/>
  <c r="AU85" i="2"/>
  <c r="AY85" i="2"/>
  <c r="N86" i="2"/>
  <c r="U86" i="2" s="1"/>
  <c r="R86" i="2"/>
  <c r="F86" i="2"/>
  <c r="BN85" i="2"/>
  <c r="AS62" i="2"/>
  <c r="AU62" i="2"/>
  <c r="BE86" i="2"/>
  <c r="AY62" i="2"/>
  <c r="AD86" i="2"/>
  <c r="BF62" i="2"/>
  <c r="BI62" i="2" s="1"/>
  <c r="BN55" i="2"/>
  <c r="BG55" i="2"/>
  <c r="BI55" i="2"/>
  <c r="BJ85" i="2"/>
  <c r="BK85" i="2" s="1"/>
  <c r="AW62" i="2"/>
  <c r="BJ62" i="2"/>
  <c r="BK55" i="2"/>
  <c r="BM55" i="2"/>
  <c r="BM85" i="2"/>
  <c r="Q86" i="2" l="1"/>
  <c r="BK62" i="2"/>
  <c r="BM62" i="2"/>
  <c r="Z86" i="2"/>
  <c r="AH86" i="2"/>
  <c r="BG62" i="2"/>
  <c r="BN62" i="2"/>
  <c r="S86" i="2"/>
  <c r="J86" i="2"/>
  <c r="D86" i="2"/>
  <c r="G86" i="2" s="1"/>
  <c r="X86" i="2"/>
  <c r="AE86" i="2" s="1"/>
  <c r="BB86" i="2"/>
  <c r="AJ86" i="2"/>
  <c r="AN86" i="2"/>
  <c r="BD86" i="2"/>
  <c r="O86" i="2"/>
  <c r="K86" i="2" l="1"/>
  <c r="AX86" i="2"/>
  <c r="AA86" i="2"/>
  <c r="E86" i="2"/>
  <c r="AI86" i="2"/>
  <c r="Y86" i="2"/>
  <c r="AT86" i="2"/>
  <c r="AB86" i="2"/>
  <c r="AK86" i="2"/>
  <c r="BC86" i="2"/>
  <c r="AO86" i="2"/>
  <c r="AL86" i="2"/>
  <c r="H86" i="2"/>
  <c r="AC86" i="2" l="1"/>
  <c r="I86" i="2"/>
  <c r="BF86" i="2"/>
  <c r="BN86" i="2"/>
  <c r="AV86" i="2"/>
  <c r="BH86" i="2"/>
  <c r="AR86" i="2"/>
  <c r="BL86" i="2"/>
  <c r="AM86" i="2"/>
  <c r="BG86" i="2" l="1"/>
  <c r="AS86" i="2"/>
  <c r="BJ86" i="2"/>
  <c r="BI86" i="2"/>
  <c r="AU86" i="2"/>
  <c r="BM86" i="2"/>
  <c r="AW86" i="2"/>
  <c r="AY86" i="2"/>
  <c r="BK86" i="2" l="1"/>
  <c r="E307" i="1" l="1"/>
  <c r="D307" i="1"/>
  <c r="E300" i="1"/>
  <c r="D300" i="1"/>
  <c r="S300" i="1" l="1"/>
  <c r="S307" i="1"/>
  <c r="E387" i="1"/>
  <c r="E386" i="1" l="1"/>
  <c r="N1375" i="1"/>
  <c r="N850" i="1"/>
  <c r="N802" i="1"/>
  <c r="N361" i="1"/>
  <c r="N360" i="1"/>
  <c r="N359" i="1"/>
  <c r="N358" i="1"/>
  <c r="N357" i="1"/>
  <c r="N356" i="1"/>
  <c r="N354" i="1"/>
  <c r="N353" i="1"/>
  <c r="N352" i="1"/>
  <c r="N351" i="1"/>
  <c r="N349" i="1"/>
  <c r="N348" i="1"/>
  <c r="N347" i="1"/>
  <c r="N346" i="1"/>
  <c r="N345" i="1"/>
  <c r="N343" i="1"/>
  <c r="N342" i="1"/>
  <c r="N341" i="1"/>
  <c r="N340" i="1"/>
  <c r="N339" i="1"/>
  <c r="N337" i="1"/>
  <c r="N336" i="1"/>
  <c r="N335" i="1"/>
  <c r="N334" i="1"/>
  <c r="N333" i="1"/>
  <c r="N331" i="1"/>
  <c r="N330" i="1"/>
  <c r="N329" i="1"/>
  <c r="N328" i="1"/>
  <c r="N327" i="1"/>
  <c r="N325" i="1"/>
  <c r="N324" i="1"/>
  <c r="N323" i="1"/>
  <c r="N322" i="1"/>
  <c r="N321" i="1"/>
  <c r="N319" i="1"/>
  <c r="N318" i="1"/>
  <c r="N317" i="1"/>
  <c r="N316" i="1"/>
  <c r="N315" i="1"/>
  <c r="N313" i="1"/>
  <c r="N312" i="1"/>
  <c r="N307" i="1"/>
  <c r="N300" i="1"/>
  <c r="N278" i="1"/>
  <c r="N277" i="1"/>
  <c r="N276" i="1"/>
  <c r="N275" i="1"/>
  <c r="N274" i="1"/>
  <c r="N272" i="1"/>
  <c r="N271" i="1"/>
  <c r="N270" i="1"/>
  <c r="N268" i="1"/>
  <c r="N239" i="1"/>
  <c r="J850" i="1"/>
  <c r="J802" i="1"/>
  <c r="J387" i="1"/>
  <c r="J361" i="1"/>
  <c r="J360" i="1"/>
  <c r="J359" i="1"/>
  <c r="J358" i="1"/>
  <c r="J357" i="1"/>
  <c r="J356" i="1"/>
  <c r="J353" i="1"/>
  <c r="J352" i="1"/>
  <c r="J351" i="1"/>
  <c r="J349" i="1"/>
  <c r="J348" i="1"/>
  <c r="J347" i="1"/>
  <c r="J345" i="1"/>
  <c r="J343" i="1"/>
  <c r="J342" i="1"/>
  <c r="J340" i="1"/>
  <c r="J339" i="1"/>
  <c r="J337" i="1"/>
  <c r="J336" i="1"/>
  <c r="J335" i="1"/>
  <c r="J334" i="1"/>
  <c r="J331" i="1"/>
  <c r="J329" i="1"/>
  <c r="J328" i="1"/>
  <c r="J327" i="1"/>
  <c r="J324" i="1"/>
  <c r="J323" i="1"/>
  <c r="J321" i="1"/>
  <c r="J319" i="1"/>
  <c r="J318" i="1"/>
  <c r="J316" i="1"/>
  <c r="J315" i="1"/>
  <c r="J313" i="1"/>
  <c r="J312" i="1"/>
  <c r="J307" i="1"/>
  <c r="J278" i="1"/>
  <c r="J276" i="1"/>
  <c r="J275" i="1"/>
  <c r="J274" i="1"/>
  <c r="J271" i="1"/>
  <c r="J270" i="1"/>
  <c r="J268" i="1"/>
  <c r="J239" i="1"/>
  <c r="K324" i="1" l="1"/>
  <c r="K337" i="1"/>
  <c r="K349" i="1"/>
  <c r="K360" i="1"/>
  <c r="K361" i="1"/>
  <c r="K328" i="1"/>
  <c r="K340" i="1"/>
  <c r="K352" i="1"/>
  <c r="K316" i="1"/>
  <c r="K329" i="1"/>
  <c r="K342" i="1"/>
  <c r="K353" i="1"/>
  <c r="K802" i="1"/>
  <c r="K313" i="1"/>
  <c r="K275" i="1"/>
  <c r="K318" i="1"/>
  <c r="K331" i="1"/>
  <c r="K343" i="1"/>
  <c r="K850" i="1"/>
  <c r="K276" i="1"/>
  <c r="K319" i="1"/>
  <c r="K334" i="1"/>
  <c r="K357" i="1"/>
  <c r="K271" i="1"/>
  <c r="K278" i="1"/>
  <c r="K335" i="1"/>
  <c r="K347" i="1"/>
  <c r="K358" i="1"/>
  <c r="K323" i="1"/>
  <c r="K336" i="1"/>
  <c r="K348" i="1"/>
  <c r="K359" i="1"/>
  <c r="J267" i="1"/>
  <c r="K267" i="1" s="1"/>
  <c r="K268" i="1"/>
  <c r="K345" i="1"/>
  <c r="P330" i="1"/>
  <c r="O330" i="1"/>
  <c r="J330" i="1"/>
  <c r="J346" i="1"/>
  <c r="L358" i="1"/>
  <c r="M358" i="1" s="1"/>
  <c r="P358" i="1"/>
  <c r="O358" i="1"/>
  <c r="K321" i="1"/>
  <c r="O277" i="1"/>
  <c r="P277" i="1"/>
  <c r="P322" i="1"/>
  <c r="O322" i="1"/>
  <c r="P346" i="1"/>
  <c r="O346" i="1"/>
  <c r="J277" i="1"/>
  <c r="J322" i="1"/>
  <c r="N273" i="1"/>
  <c r="L274" i="1"/>
  <c r="M274" i="1" s="1"/>
  <c r="P274" i="1"/>
  <c r="O274" i="1"/>
  <c r="L319" i="1"/>
  <c r="M319" i="1" s="1"/>
  <c r="O319" i="1"/>
  <c r="P319" i="1"/>
  <c r="N326" i="1"/>
  <c r="L327" i="1"/>
  <c r="M327" i="1" s="1"/>
  <c r="O327" i="1"/>
  <c r="P327" i="1"/>
  <c r="L335" i="1"/>
  <c r="M335" i="1" s="1"/>
  <c r="O335" i="1"/>
  <c r="P335" i="1"/>
  <c r="L343" i="1"/>
  <c r="M343" i="1" s="1"/>
  <c r="O343" i="1"/>
  <c r="P343" i="1"/>
  <c r="N350" i="1"/>
  <c r="L351" i="1"/>
  <c r="M351" i="1" s="1"/>
  <c r="O351" i="1"/>
  <c r="P351" i="1"/>
  <c r="L359" i="1"/>
  <c r="M359" i="1" s="1"/>
  <c r="O359" i="1"/>
  <c r="P359" i="1"/>
  <c r="J355" i="1"/>
  <c r="K355" i="1" s="1"/>
  <c r="K356" i="1"/>
  <c r="J272" i="1"/>
  <c r="J300" i="1"/>
  <c r="J317" i="1"/>
  <c r="J325" i="1"/>
  <c r="J333" i="1"/>
  <c r="J341" i="1"/>
  <c r="J1375" i="1"/>
  <c r="L318" i="1"/>
  <c r="M318" i="1" s="1"/>
  <c r="P318" i="1"/>
  <c r="O318" i="1"/>
  <c r="L334" i="1"/>
  <c r="M334" i="1" s="1"/>
  <c r="P334" i="1"/>
  <c r="O334" i="1"/>
  <c r="L342" i="1"/>
  <c r="M342" i="1" s="1"/>
  <c r="P342" i="1"/>
  <c r="O342" i="1"/>
  <c r="K274" i="1"/>
  <c r="K327" i="1"/>
  <c r="K351" i="1"/>
  <c r="L275" i="1"/>
  <c r="M275" i="1" s="1"/>
  <c r="O275" i="1"/>
  <c r="P275" i="1"/>
  <c r="N311" i="1"/>
  <c r="L312" i="1"/>
  <c r="M312" i="1" s="1"/>
  <c r="P312" i="1"/>
  <c r="O312" i="1"/>
  <c r="L328" i="1"/>
  <c r="M328" i="1" s="1"/>
  <c r="O328" i="1"/>
  <c r="P328" i="1"/>
  <c r="L336" i="1"/>
  <c r="M336" i="1" s="1"/>
  <c r="P336" i="1"/>
  <c r="O336" i="1"/>
  <c r="L352" i="1"/>
  <c r="M352" i="1" s="1"/>
  <c r="O352" i="1"/>
  <c r="P352" i="1"/>
  <c r="L360" i="1"/>
  <c r="M360" i="1" s="1"/>
  <c r="O360" i="1"/>
  <c r="P360" i="1"/>
  <c r="J311" i="1"/>
  <c r="K311" i="1" s="1"/>
  <c r="K312" i="1"/>
  <c r="N267" i="1"/>
  <c r="L268" i="1"/>
  <c r="M268" i="1" s="1"/>
  <c r="P268" i="1"/>
  <c r="O268" i="1"/>
  <c r="L276" i="1"/>
  <c r="M276" i="1" s="1"/>
  <c r="O276" i="1"/>
  <c r="P276" i="1"/>
  <c r="L313" i="1"/>
  <c r="M313" i="1" s="1"/>
  <c r="P313" i="1"/>
  <c r="O313" i="1"/>
  <c r="N320" i="1"/>
  <c r="L321" i="1"/>
  <c r="M321" i="1" s="1"/>
  <c r="P321" i="1"/>
  <c r="O321" i="1"/>
  <c r="L329" i="1"/>
  <c r="M329" i="1" s="1"/>
  <c r="P329" i="1"/>
  <c r="O329" i="1"/>
  <c r="L337" i="1"/>
  <c r="M337" i="1" s="1"/>
  <c r="O337" i="1"/>
  <c r="P337" i="1"/>
  <c r="N344" i="1"/>
  <c r="L345" i="1"/>
  <c r="M345" i="1" s="1"/>
  <c r="P345" i="1"/>
  <c r="O345" i="1"/>
  <c r="L353" i="1"/>
  <c r="M353" i="1" s="1"/>
  <c r="O353" i="1"/>
  <c r="P353" i="1"/>
  <c r="L361" i="1"/>
  <c r="M361" i="1" s="1"/>
  <c r="P361" i="1"/>
  <c r="O361" i="1"/>
  <c r="O354" i="1"/>
  <c r="P354" i="1"/>
  <c r="L802" i="1"/>
  <c r="M802" i="1" s="1"/>
  <c r="P802" i="1"/>
  <c r="O802" i="1"/>
  <c r="L850" i="1"/>
  <c r="M850" i="1" s="1"/>
  <c r="P850" i="1"/>
  <c r="O850" i="1"/>
  <c r="N355" i="1"/>
  <c r="L356" i="1"/>
  <c r="M356" i="1" s="1"/>
  <c r="P356" i="1"/>
  <c r="O356" i="1"/>
  <c r="P1375" i="1"/>
  <c r="O1375" i="1"/>
  <c r="J354" i="1"/>
  <c r="J386" i="1"/>
  <c r="N269" i="1"/>
  <c r="L270" i="1"/>
  <c r="M270" i="1" s="1"/>
  <c r="P270" i="1"/>
  <c r="O270" i="1"/>
  <c r="L278" i="1"/>
  <c r="M278" i="1" s="1"/>
  <c r="O278" i="1"/>
  <c r="P278" i="1"/>
  <c r="N314" i="1"/>
  <c r="L315" i="1"/>
  <c r="M315" i="1" s="1"/>
  <c r="P315" i="1"/>
  <c r="O315" i="1"/>
  <c r="L323" i="1"/>
  <c r="M323" i="1" s="1"/>
  <c r="O323" i="1"/>
  <c r="P323" i="1"/>
  <c r="L331" i="1"/>
  <c r="M331" i="1" s="1"/>
  <c r="P331" i="1"/>
  <c r="O331" i="1"/>
  <c r="N338" i="1"/>
  <c r="L339" i="1"/>
  <c r="M339" i="1" s="1"/>
  <c r="P339" i="1"/>
  <c r="O339" i="1"/>
  <c r="L347" i="1"/>
  <c r="M347" i="1" s="1"/>
  <c r="P347" i="1"/>
  <c r="O347" i="1"/>
  <c r="K270" i="1"/>
  <c r="K315" i="1"/>
  <c r="K339" i="1"/>
  <c r="L271" i="1"/>
  <c r="M271" i="1" s="1"/>
  <c r="O271" i="1"/>
  <c r="P271" i="1"/>
  <c r="L316" i="1"/>
  <c r="M316" i="1" s="1"/>
  <c r="P316" i="1"/>
  <c r="O316" i="1"/>
  <c r="L324" i="1"/>
  <c r="M324" i="1" s="1"/>
  <c r="P324" i="1"/>
  <c r="O324" i="1"/>
  <c r="L340" i="1"/>
  <c r="M340" i="1" s="1"/>
  <c r="P340" i="1"/>
  <c r="O340" i="1"/>
  <c r="L348" i="1"/>
  <c r="M348" i="1" s="1"/>
  <c r="O348" i="1"/>
  <c r="P348" i="1"/>
  <c r="O272" i="1"/>
  <c r="P272" i="1"/>
  <c r="P317" i="1"/>
  <c r="O317" i="1"/>
  <c r="P325" i="1"/>
  <c r="O325" i="1"/>
  <c r="N332" i="1"/>
  <c r="O333" i="1"/>
  <c r="P333" i="1"/>
  <c r="P341" i="1"/>
  <c r="O341" i="1"/>
  <c r="L349" i="1"/>
  <c r="M349" i="1" s="1"/>
  <c r="P349" i="1"/>
  <c r="O349" i="1"/>
  <c r="L357" i="1"/>
  <c r="M357" i="1" s="1"/>
  <c r="P357" i="1"/>
  <c r="O357" i="1"/>
  <c r="E189" i="1"/>
  <c r="J273" i="1" l="1"/>
  <c r="K273" i="1" s="1"/>
  <c r="L333" i="1"/>
  <c r="M333" i="1" s="1"/>
  <c r="K325" i="1"/>
  <c r="K317" i="1"/>
  <c r="K346" i="1"/>
  <c r="K272" i="1"/>
  <c r="K330" i="1"/>
  <c r="K1375" i="1"/>
  <c r="K354" i="1"/>
  <c r="K341" i="1"/>
  <c r="K322" i="1"/>
  <c r="K277" i="1"/>
  <c r="J338" i="1"/>
  <c r="K338" i="1" s="1"/>
  <c r="L341" i="1"/>
  <c r="M341" i="1" s="1"/>
  <c r="J326" i="1"/>
  <c r="K326" i="1" s="1"/>
  <c r="L325" i="1"/>
  <c r="M325" i="1" s="1"/>
  <c r="J314" i="1"/>
  <c r="K314" i="1" s="1"/>
  <c r="L1375" i="1"/>
  <c r="M1375" i="1" s="1"/>
  <c r="L317" i="1"/>
  <c r="M317" i="1" s="1"/>
  <c r="J269" i="1"/>
  <c r="L269" i="1" s="1"/>
  <c r="M269" i="1" s="1"/>
  <c r="L346" i="1"/>
  <c r="M346" i="1" s="1"/>
  <c r="L272" i="1"/>
  <c r="M272" i="1" s="1"/>
  <c r="L354" i="1"/>
  <c r="M354" i="1" s="1"/>
  <c r="O326" i="1"/>
  <c r="P326" i="1"/>
  <c r="J320" i="1"/>
  <c r="K320" i="1" s="1"/>
  <c r="L311" i="1"/>
  <c r="M311" i="1" s="1"/>
  <c r="P311" i="1"/>
  <c r="O311" i="1"/>
  <c r="P344" i="1"/>
  <c r="O344" i="1"/>
  <c r="J332" i="1"/>
  <c r="K332" i="1" s="1"/>
  <c r="K333" i="1"/>
  <c r="O338" i="1"/>
  <c r="P338" i="1"/>
  <c r="L322" i="1"/>
  <c r="M322" i="1" s="1"/>
  <c r="L330" i="1"/>
  <c r="M330" i="1" s="1"/>
  <c r="P269" i="1"/>
  <c r="O269" i="1"/>
  <c r="O320" i="1"/>
  <c r="P320" i="1"/>
  <c r="P314" i="1"/>
  <c r="O314" i="1"/>
  <c r="J344" i="1"/>
  <c r="K344" i="1" s="1"/>
  <c r="L267" i="1"/>
  <c r="M267" i="1" s="1"/>
  <c r="P267" i="1"/>
  <c r="O267" i="1"/>
  <c r="J350" i="1"/>
  <c r="K350" i="1" s="1"/>
  <c r="P350" i="1"/>
  <c r="O350" i="1"/>
  <c r="L277" i="1"/>
  <c r="M277" i="1" s="1"/>
  <c r="O332" i="1"/>
  <c r="P332" i="1"/>
  <c r="L355" i="1"/>
  <c r="M355" i="1" s="1"/>
  <c r="P355" i="1"/>
  <c r="O355" i="1"/>
  <c r="L273" i="1"/>
  <c r="M273" i="1" s="1"/>
  <c r="O273" i="1"/>
  <c r="P273" i="1"/>
  <c r="J189" i="1"/>
  <c r="D189" i="1"/>
  <c r="D391" i="1"/>
  <c r="L338" i="1" l="1"/>
  <c r="M338" i="1" s="1"/>
  <c r="L314" i="1"/>
  <c r="M314" i="1" s="1"/>
  <c r="L326" i="1"/>
  <c r="M326" i="1" s="1"/>
  <c r="K269" i="1"/>
  <c r="L320" i="1"/>
  <c r="M320" i="1" s="1"/>
  <c r="L350" i="1"/>
  <c r="M350" i="1" s="1"/>
  <c r="D390" i="1"/>
  <c r="S391" i="1"/>
  <c r="L344" i="1"/>
  <c r="M344" i="1" s="1"/>
  <c r="F189" i="1"/>
  <c r="K189" i="1" s="1"/>
  <c r="S189" i="1"/>
  <c r="L332" i="1"/>
  <c r="M332" i="1" s="1"/>
  <c r="N387" i="1"/>
  <c r="N189" i="1"/>
  <c r="L189" i="1" l="1"/>
  <c r="M189" i="1" s="1"/>
  <c r="O189" i="1"/>
  <c r="N386" i="1"/>
  <c r="L387" i="1"/>
  <c r="D387" i="1"/>
  <c r="P189" i="1"/>
  <c r="I189" i="1"/>
  <c r="G189" i="1"/>
  <c r="D389" i="1"/>
  <c r="S390" i="1"/>
  <c r="N1380" i="1"/>
  <c r="N1379" i="1"/>
  <c r="N1378" i="1"/>
  <c r="N1376" i="1"/>
  <c r="N1374" i="1"/>
  <c r="N1373" i="1"/>
  <c r="N1372" i="1"/>
  <c r="N1371" i="1"/>
  <c r="N1370" i="1"/>
  <c r="N1369" i="1"/>
  <c r="N1368" i="1"/>
  <c r="N1366" i="1"/>
  <c r="N1365" i="1"/>
  <c r="N1364" i="1"/>
  <c r="N1361" i="1"/>
  <c r="N1360" i="1"/>
  <c r="N1359" i="1"/>
  <c r="N1358" i="1"/>
  <c r="N1357" i="1"/>
  <c r="N1356" i="1"/>
  <c r="N1355" i="1"/>
  <c r="N1354" i="1"/>
  <c r="N1352" i="1"/>
  <c r="N1350" i="1"/>
  <c r="N1349" i="1"/>
  <c r="N1348" i="1"/>
  <c r="N1347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6" i="1"/>
  <c r="N1305" i="1"/>
  <c r="N1304" i="1"/>
  <c r="N1302" i="1"/>
  <c r="N1301" i="1"/>
  <c r="N1300" i="1"/>
  <c r="N1298" i="1"/>
  <c r="N1297" i="1"/>
  <c r="N1296" i="1"/>
  <c r="N1295" i="1"/>
  <c r="N1294" i="1"/>
  <c r="N1291" i="1"/>
  <c r="N1290" i="1"/>
  <c r="N1288" i="1"/>
  <c r="N1287" i="1"/>
  <c r="N1284" i="1"/>
  <c r="N1283" i="1"/>
  <c r="N1282" i="1"/>
  <c r="N1281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1" i="1"/>
  <c r="N1258" i="1"/>
  <c r="N1256" i="1"/>
  <c r="N1254" i="1"/>
  <c r="N1253" i="1"/>
  <c r="N1251" i="1"/>
  <c r="N1250" i="1"/>
  <c r="N1249" i="1"/>
  <c r="N1248" i="1"/>
  <c r="N1246" i="1"/>
  <c r="N1244" i="1"/>
  <c r="N1242" i="1"/>
  <c r="N1240" i="1"/>
  <c r="N1238" i="1"/>
  <c r="N1235" i="1"/>
  <c r="N1233" i="1"/>
  <c r="N1231" i="1"/>
  <c r="N1229" i="1"/>
  <c r="N1227" i="1"/>
  <c r="N1225" i="1"/>
  <c r="N1223" i="1"/>
  <c r="N1221" i="1"/>
  <c r="N1220" i="1"/>
  <c r="N1219" i="1"/>
  <c r="N1217" i="1"/>
  <c r="N1215" i="1"/>
  <c r="N1213" i="1"/>
  <c r="N1211" i="1"/>
  <c r="N1209" i="1"/>
  <c r="N1207" i="1"/>
  <c r="N1205" i="1"/>
  <c r="N1203" i="1"/>
  <c r="N1202" i="1"/>
  <c r="N1200" i="1"/>
  <c r="N1198" i="1"/>
  <c r="N1196" i="1"/>
  <c r="N1195" i="1"/>
  <c r="N1194" i="1"/>
  <c r="N1192" i="1"/>
  <c r="N1190" i="1"/>
  <c r="N1188" i="1"/>
  <c r="N1186" i="1"/>
  <c r="N1184" i="1"/>
  <c r="N1182" i="1"/>
  <c r="N1180" i="1"/>
  <c r="N1178" i="1"/>
  <c r="N1176" i="1"/>
  <c r="N1174" i="1"/>
  <c r="N1172" i="1"/>
  <c r="N1170" i="1"/>
  <c r="N1168" i="1"/>
  <c r="N1166" i="1"/>
  <c r="N1164" i="1"/>
  <c r="N1162" i="1"/>
  <c r="N1160" i="1"/>
  <c r="N1158" i="1"/>
  <c r="N1156" i="1"/>
  <c r="N1154" i="1"/>
  <c r="N1152" i="1"/>
  <c r="N1150" i="1"/>
  <c r="N1148" i="1"/>
  <c r="N1146" i="1"/>
  <c r="N1144" i="1"/>
  <c r="N1142" i="1"/>
  <c r="N1140" i="1"/>
  <c r="N1138" i="1"/>
  <c r="N1136" i="1"/>
  <c r="N1134" i="1"/>
  <c r="N1132" i="1"/>
  <c r="N1130" i="1"/>
  <c r="N1128" i="1"/>
  <c r="N1126" i="1"/>
  <c r="N1124" i="1"/>
  <c r="N1122" i="1"/>
  <c r="N1120" i="1"/>
  <c r="N1118" i="1"/>
  <c r="N1116" i="1"/>
  <c r="N1114" i="1"/>
  <c r="N1112" i="1"/>
  <c r="N1110" i="1"/>
  <c r="N1108" i="1"/>
  <c r="N1107" i="1"/>
  <c r="N1105" i="1"/>
  <c r="N1103" i="1"/>
  <c r="N1102" i="1"/>
  <c r="N1101" i="1"/>
  <c r="N1100" i="1"/>
  <c r="N1098" i="1"/>
  <c r="N1096" i="1"/>
  <c r="N1094" i="1"/>
  <c r="N1092" i="1"/>
  <c r="N1090" i="1"/>
  <c r="N1089" i="1"/>
  <c r="N1088" i="1"/>
  <c r="N1087" i="1"/>
  <c r="N1086" i="1"/>
  <c r="N1085" i="1"/>
  <c r="N1083" i="1"/>
  <c r="N1081" i="1"/>
  <c r="N1078" i="1"/>
  <c r="N1076" i="1"/>
  <c r="N1073" i="1"/>
  <c r="N1072" i="1"/>
  <c r="N1070" i="1"/>
  <c r="N1067" i="1"/>
  <c r="N1065" i="1"/>
  <c r="N1063" i="1"/>
  <c r="N1061" i="1"/>
  <c r="N1059" i="1"/>
  <c r="N1057" i="1"/>
  <c r="N1054" i="1"/>
  <c r="N1052" i="1"/>
  <c r="N1050" i="1"/>
  <c r="N1049" i="1"/>
  <c r="N1047" i="1"/>
  <c r="N1044" i="1"/>
  <c r="N1042" i="1"/>
  <c r="N1040" i="1"/>
  <c r="N1038" i="1"/>
  <c r="N1037" i="1"/>
  <c r="N1035" i="1"/>
  <c r="N1034" i="1"/>
  <c r="N1032" i="1"/>
  <c r="N1031" i="1"/>
  <c r="N1030" i="1"/>
  <c r="N1028" i="1"/>
  <c r="N1026" i="1"/>
  <c r="N1024" i="1"/>
  <c r="N1022" i="1"/>
  <c r="N1020" i="1"/>
  <c r="N1018" i="1"/>
  <c r="N1016" i="1"/>
  <c r="N1014" i="1"/>
  <c r="N1012" i="1"/>
  <c r="N1010" i="1"/>
  <c r="N1008" i="1"/>
  <c r="N1006" i="1"/>
  <c r="N1004" i="1"/>
  <c r="N1002" i="1"/>
  <c r="N1000" i="1"/>
  <c r="N998" i="1"/>
  <c r="N996" i="1"/>
  <c r="N994" i="1"/>
  <c r="N992" i="1"/>
  <c r="N990" i="1"/>
  <c r="N988" i="1"/>
  <c r="N986" i="1"/>
  <c r="N984" i="1"/>
  <c r="N982" i="1"/>
  <c r="N980" i="1"/>
  <c r="N978" i="1"/>
  <c r="N977" i="1"/>
  <c r="N975" i="1"/>
  <c r="N972" i="1"/>
  <c r="N971" i="1"/>
  <c r="N969" i="1"/>
  <c r="N967" i="1"/>
  <c r="N964" i="1"/>
  <c r="N963" i="1"/>
  <c r="N962" i="1"/>
  <c r="N960" i="1"/>
  <c r="N958" i="1"/>
  <c r="N956" i="1"/>
  <c r="N955" i="1"/>
  <c r="N953" i="1"/>
  <c r="N951" i="1"/>
  <c r="N949" i="1"/>
  <c r="N947" i="1"/>
  <c r="N945" i="1"/>
  <c r="N943" i="1"/>
  <c r="N941" i="1"/>
  <c r="N939" i="1"/>
  <c r="N937" i="1"/>
  <c r="N935" i="1"/>
  <c r="N933" i="1"/>
  <c r="N929" i="1"/>
  <c r="N928" i="1"/>
  <c r="N925" i="1"/>
  <c r="N923" i="1"/>
  <c r="N921" i="1"/>
  <c r="N919" i="1"/>
  <c r="N916" i="1"/>
  <c r="N915" i="1"/>
  <c r="N914" i="1"/>
  <c r="N912" i="1"/>
  <c r="N911" i="1"/>
  <c r="N910" i="1"/>
  <c r="N909" i="1"/>
  <c r="N908" i="1"/>
  <c r="N907" i="1"/>
  <c r="N904" i="1"/>
  <c r="N902" i="1"/>
  <c r="N900" i="1"/>
  <c r="N898" i="1"/>
  <c r="N896" i="1"/>
  <c r="N894" i="1"/>
  <c r="N892" i="1"/>
  <c r="N890" i="1"/>
  <c r="N888" i="1"/>
  <c r="N886" i="1"/>
  <c r="N884" i="1"/>
  <c r="N883" i="1"/>
  <c r="N881" i="1"/>
  <c r="N880" i="1"/>
  <c r="N878" i="1"/>
  <c r="N876" i="1"/>
  <c r="N874" i="1"/>
  <c r="N872" i="1"/>
  <c r="N870" i="1"/>
  <c r="N867" i="1"/>
  <c r="N865" i="1"/>
  <c r="N863" i="1"/>
  <c r="N861" i="1"/>
  <c r="N859" i="1"/>
  <c r="N857" i="1"/>
  <c r="N855" i="1"/>
  <c r="N854" i="1"/>
  <c r="N852" i="1"/>
  <c r="N849" i="1"/>
  <c r="N848" i="1"/>
  <c r="N847" i="1"/>
  <c r="N846" i="1"/>
  <c r="N845" i="1"/>
  <c r="N844" i="1"/>
  <c r="N843" i="1"/>
  <c r="N842" i="1"/>
  <c r="N840" i="1"/>
  <c r="N839" i="1"/>
  <c r="N837" i="1"/>
  <c r="N835" i="1"/>
  <c r="N833" i="1"/>
  <c r="N831" i="1"/>
  <c r="N829" i="1"/>
  <c r="N827" i="1"/>
  <c r="N825" i="1"/>
  <c r="N824" i="1"/>
  <c r="N822" i="1"/>
  <c r="N820" i="1"/>
  <c r="N818" i="1"/>
  <c r="N817" i="1"/>
  <c r="N816" i="1"/>
  <c r="N815" i="1"/>
  <c r="N813" i="1"/>
  <c r="N811" i="1"/>
  <c r="N809" i="1"/>
  <c r="N808" i="1"/>
  <c r="N807" i="1"/>
  <c r="N806" i="1"/>
  <c r="N805" i="1"/>
  <c r="N804" i="1"/>
  <c r="N801" i="1"/>
  <c r="N798" i="1"/>
  <c r="N797" i="1"/>
  <c r="N795" i="1"/>
  <c r="N793" i="1"/>
  <c r="N791" i="1"/>
  <c r="N789" i="1"/>
  <c r="N786" i="1"/>
  <c r="N784" i="1"/>
  <c r="N782" i="1"/>
  <c r="N780" i="1"/>
  <c r="N779" i="1"/>
  <c r="N778" i="1"/>
  <c r="N777" i="1"/>
  <c r="N775" i="1"/>
  <c r="N774" i="1"/>
  <c r="N772" i="1"/>
  <c r="N770" i="1"/>
  <c r="N768" i="1"/>
  <c r="N766" i="1"/>
  <c r="N764" i="1"/>
  <c r="N760" i="1"/>
  <c r="N758" i="1"/>
  <c r="N756" i="1"/>
  <c r="N754" i="1"/>
  <c r="N752" i="1"/>
  <c r="N750" i="1"/>
  <c r="N747" i="1"/>
  <c r="N745" i="1"/>
  <c r="N743" i="1"/>
  <c r="N742" i="1"/>
  <c r="N740" i="1"/>
  <c r="N738" i="1"/>
  <c r="N736" i="1"/>
  <c r="N734" i="1"/>
  <c r="N732" i="1"/>
  <c r="N730" i="1"/>
  <c r="N728" i="1"/>
  <c r="N726" i="1"/>
  <c r="N724" i="1"/>
  <c r="N722" i="1"/>
  <c r="N720" i="1"/>
  <c r="N717" i="1"/>
  <c r="N715" i="1"/>
  <c r="N713" i="1"/>
  <c r="N711" i="1"/>
  <c r="N709" i="1"/>
  <c r="N707" i="1"/>
  <c r="N705" i="1"/>
  <c r="N703" i="1"/>
  <c r="N701" i="1"/>
  <c r="N698" i="1"/>
  <c r="N696" i="1"/>
  <c r="N693" i="1"/>
  <c r="N691" i="1"/>
  <c r="N689" i="1"/>
  <c r="N687" i="1"/>
  <c r="N685" i="1"/>
  <c r="N682" i="1"/>
  <c r="N680" i="1"/>
  <c r="N678" i="1"/>
  <c r="N676" i="1"/>
  <c r="N674" i="1"/>
  <c r="N672" i="1"/>
  <c r="N670" i="1"/>
  <c r="N667" i="1"/>
  <c r="N665" i="1"/>
  <c r="N663" i="1"/>
  <c r="N661" i="1"/>
  <c r="N658" i="1"/>
  <c r="N656" i="1"/>
  <c r="N654" i="1"/>
  <c r="N651" i="1"/>
  <c r="N649" i="1"/>
  <c r="N647" i="1"/>
  <c r="N645" i="1"/>
  <c r="N642" i="1"/>
  <c r="N640" i="1"/>
  <c r="N638" i="1"/>
  <c r="N636" i="1"/>
  <c r="N634" i="1"/>
  <c r="N632" i="1"/>
  <c r="N630" i="1"/>
  <c r="N628" i="1"/>
  <c r="N627" i="1"/>
  <c r="N626" i="1"/>
  <c r="N625" i="1"/>
  <c r="N623" i="1"/>
  <c r="N621" i="1"/>
  <c r="N619" i="1"/>
  <c r="N617" i="1"/>
  <c r="N615" i="1"/>
  <c r="N613" i="1"/>
  <c r="N611" i="1"/>
  <c r="N609" i="1"/>
  <c r="N607" i="1"/>
  <c r="N605" i="1"/>
  <c r="N604" i="1"/>
  <c r="N603" i="1"/>
  <c r="N601" i="1"/>
  <c r="N600" i="1"/>
  <c r="N599" i="1"/>
  <c r="N598" i="1"/>
  <c r="N596" i="1"/>
  <c r="N594" i="1"/>
  <c r="N592" i="1"/>
  <c r="N590" i="1"/>
  <c r="N588" i="1"/>
  <c r="N586" i="1"/>
  <c r="N583" i="1"/>
  <c r="N581" i="1"/>
  <c r="N579" i="1"/>
  <c r="N577" i="1"/>
  <c r="N575" i="1"/>
  <c r="N573" i="1"/>
  <c r="N571" i="1"/>
  <c r="N570" i="1"/>
  <c r="N568" i="1"/>
  <c r="N565" i="1"/>
  <c r="N564" i="1"/>
  <c r="N561" i="1"/>
  <c r="N559" i="1"/>
  <c r="N557" i="1"/>
  <c r="N555" i="1"/>
  <c r="N553" i="1"/>
  <c r="N551" i="1"/>
  <c r="N549" i="1"/>
  <c r="N547" i="1"/>
  <c r="N545" i="1"/>
  <c r="N543" i="1"/>
  <c r="N541" i="1"/>
  <c r="N539" i="1"/>
  <c r="N537" i="1"/>
  <c r="N536" i="1"/>
  <c r="N534" i="1"/>
  <c r="N532" i="1"/>
  <c r="N530" i="1"/>
  <c r="N528" i="1"/>
  <c r="N526" i="1"/>
  <c r="N524" i="1"/>
  <c r="N522" i="1"/>
  <c r="N520" i="1"/>
  <c r="N518" i="1"/>
  <c r="N516" i="1"/>
  <c r="N514" i="1"/>
  <c r="N511" i="1"/>
  <c r="N509" i="1"/>
  <c r="N507" i="1"/>
  <c r="N506" i="1"/>
  <c r="N504" i="1"/>
  <c r="N502" i="1"/>
  <c r="N501" i="1"/>
  <c r="N499" i="1"/>
  <c r="N496" i="1"/>
  <c r="N494" i="1"/>
  <c r="N492" i="1"/>
  <c r="N490" i="1"/>
  <c r="N488" i="1"/>
  <c r="N486" i="1"/>
  <c r="N484" i="1"/>
  <c r="N482" i="1"/>
  <c r="N480" i="1"/>
  <c r="N478" i="1"/>
  <c r="N476" i="1"/>
  <c r="N474" i="1"/>
  <c r="N472" i="1"/>
  <c r="N470" i="1"/>
  <c r="N468" i="1"/>
  <c r="N466" i="1"/>
  <c r="N464" i="1"/>
  <c r="N462" i="1"/>
  <c r="N460" i="1"/>
  <c r="N458" i="1"/>
  <c r="N456" i="1"/>
  <c r="N455" i="1"/>
  <c r="N453" i="1"/>
  <c r="N451" i="1"/>
  <c r="N449" i="1"/>
  <c r="N447" i="1"/>
  <c r="N445" i="1"/>
  <c r="N442" i="1"/>
  <c r="N440" i="1"/>
  <c r="N438" i="1"/>
  <c r="N436" i="1"/>
  <c r="N434" i="1"/>
  <c r="N432" i="1"/>
  <c r="N430" i="1"/>
  <c r="N428" i="1"/>
  <c r="N426" i="1"/>
  <c r="N424" i="1"/>
  <c r="N422" i="1"/>
  <c r="N420" i="1"/>
  <c r="N418" i="1"/>
  <c r="N415" i="1"/>
  <c r="N413" i="1"/>
  <c r="N411" i="1"/>
  <c r="N410" i="1"/>
  <c r="N409" i="1"/>
  <c r="N407" i="1"/>
  <c r="N405" i="1"/>
  <c r="N404" i="1"/>
  <c r="N403" i="1"/>
  <c r="N396" i="1"/>
  <c r="N395" i="1"/>
  <c r="N394" i="1"/>
  <c r="N393" i="1"/>
  <c r="N391" i="1"/>
  <c r="N385" i="1"/>
  <c r="N384" i="1"/>
  <c r="N383" i="1"/>
  <c r="N381" i="1"/>
  <c r="N380" i="1"/>
  <c r="N379" i="1"/>
  <c r="N376" i="1"/>
  <c r="N375" i="1"/>
  <c r="N374" i="1"/>
  <c r="N372" i="1"/>
  <c r="N371" i="1"/>
  <c r="N370" i="1"/>
  <c r="N369" i="1"/>
  <c r="N368" i="1"/>
  <c r="N367" i="1"/>
  <c r="N366" i="1"/>
  <c r="N365" i="1"/>
  <c r="N310" i="1"/>
  <c r="N309" i="1"/>
  <c r="N306" i="1"/>
  <c r="N304" i="1"/>
  <c r="N303" i="1"/>
  <c r="N302" i="1"/>
  <c r="N298" i="1"/>
  <c r="N297" i="1"/>
  <c r="N296" i="1"/>
  <c r="N295" i="1"/>
  <c r="N292" i="1"/>
  <c r="N291" i="1"/>
  <c r="N290" i="1"/>
  <c r="N289" i="1"/>
  <c r="N288" i="1"/>
  <c r="N285" i="1"/>
  <c r="N284" i="1"/>
  <c r="N283" i="1"/>
  <c r="N282" i="1"/>
  <c r="N281" i="1"/>
  <c r="N266" i="1"/>
  <c r="N265" i="1"/>
  <c r="N264" i="1"/>
  <c r="N262" i="1"/>
  <c r="N261" i="1"/>
  <c r="N260" i="1"/>
  <c r="N259" i="1"/>
  <c r="N258" i="1"/>
  <c r="N257" i="1"/>
  <c r="N256" i="1"/>
  <c r="N254" i="1"/>
  <c r="N253" i="1"/>
  <c r="N252" i="1"/>
  <c r="N251" i="1"/>
  <c r="N250" i="1"/>
  <c r="N248" i="1"/>
  <c r="N246" i="1"/>
  <c r="N245" i="1"/>
  <c r="N244" i="1"/>
  <c r="N243" i="1"/>
  <c r="N242" i="1"/>
  <c r="N241" i="1"/>
  <c r="N238" i="1"/>
  <c r="N237" i="1"/>
  <c r="N236" i="1"/>
  <c r="N235" i="1"/>
  <c r="N233" i="1"/>
  <c r="N232" i="1"/>
  <c r="N231" i="1"/>
  <c r="N230" i="1"/>
  <c r="N229" i="1"/>
  <c r="N228" i="1"/>
  <c r="N227" i="1"/>
  <c r="N226" i="1"/>
  <c r="N224" i="1"/>
  <c r="N223" i="1"/>
  <c r="N222" i="1"/>
  <c r="N221" i="1"/>
  <c r="N220" i="1"/>
  <c r="N215" i="1"/>
  <c r="N214" i="1"/>
  <c r="N213" i="1"/>
  <c r="N212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86" i="1"/>
  <c r="N185" i="1"/>
  <c r="N184" i="1"/>
  <c r="N183" i="1"/>
  <c r="N182" i="1"/>
  <c r="N181" i="1"/>
  <c r="N179" i="1"/>
  <c r="N178" i="1"/>
  <c r="N177" i="1"/>
  <c r="N175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6" i="1"/>
  <c r="N145" i="1"/>
  <c r="N144" i="1"/>
  <c r="N143" i="1"/>
  <c r="N142" i="1"/>
  <c r="N141" i="1"/>
  <c r="N140" i="1"/>
  <c r="N139" i="1"/>
  <c r="N138" i="1"/>
  <c r="N136" i="1"/>
  <c r="N135" i="1"/>
  <c r="N134" i="1"/>
  <c r="N133" i="1"/>
  <c r="N132" i="1"/>
  <c r="N131" i="1"/>
  <c r="N130" i="1"/>
  <c r="N128" i="1"/>
  <c r="N127" i="1"/>
  <c r="N126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08" i="1"/>
  <c r="N107" i="1"/>
  <c r="N106" i="1"/>
  <c r="N105" i="1"/>
  <c r="N101" i="1"/>
  <c r="N100" i="1"/>
  <c r="N99" i="1"/>
  <c r="N98" i="1"/>
  <c r="N97" i="1"/>
  <c r="N95" i="1"/>
  <c r="N94" i="1"/>
  <c r="N93" i="1"/>
  <c r="N92" i="1"/>
  <c r="N91" i="1"/>
  <c r="N89" i="1"/>
  <c r="N88" i="1"/>
  <c r="N87" i="1"/>
  <c r="N86" i="1"/>
  <c r="N85" i="1"/>
  <c r="N83" i="1"/>
  <c r="N82" i="1"/>
  <c r="N81" i="1"/>
  <c r="N80" i="1"/>
  <c r="N78" i="1"/>
  <c r="N77" i="1"/>
  <c r="N75" i="1"/>
  <c r="N74" i="1"/>
  <c r="N73" i="1"/>
  <c r="N72" i="1"/>
  <c r="N70" i="1"/>
  <c r="N69" i="1"/>
  <c r="N68" i="1"/>
  <c r="N67" i="1"/>
  <c r="N66" i="1"/>
  <c r="N63" i="1"/>
  <c r="N62" i="1"/>
  <c r="N61" i="1"/>
  <c r="N60" i="1"/>
  <c r="N59" i="1"/>
  <c r="N58" i="1"/>
  <c r="N57" i="1"/>
  <c r="N56" i="1"/>
  <c r="N55" i="1"/>
  <c r="N54" i="1"/>
  <c r="N52" i="1"/>
  <c r="N51" i="1"/>
  <c r="N50" i="1"/>
  <c r="N49" i="1"/>
  <c r="N48" i="1"/>
  <c r="N45" i="1"/>
  <c r="N44" i="1"/>
  <c r="N43" i="1"/>
  <c r="N42" i="1"/>
  <c r="N41" i="1"/>
  <c r="N39" i="1"/>
  <c r="N38" i="1"/>
  <c r="N36" i="1"/>
  <c r="N35" i="1"/>
  <c r="N34" i="1"/>
  <c r="N33" i="1"/>
  <c r="N32" i="1"/>
  <c r="N31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J1380" i="1"/>
  <c r="J1379" i="1"/>
  <c r="J1378" i="1"/>
  <c r="J1376" i="1"/>
  <c r="J1374" i="1"/>
  <c r="J1373" i="1"/>
  <c r="J1372" i="1"/>
  <c r="J1371" i="1"/>
  <c r="J1370" i="1"/>
  <c r="J1369" i="1"/>
  <c r="J1368" i="1"/>
  <c r="J1366" i="1"/>
  <c r="J1365" i="1"/>
  <c r="J1364" i="1"/>
  <c r="J1361" i="1"/>
  <c r="J1360" i="1"/>
  <c r="J1359" i="1"/>
  <c r="J1358" i="1"/>
  <c r="J1357" i="1"/>
  <c r="J1356" i="1"/>
  <c r="J1355" i="1"/>
  <c r="J1354" i="1"/>
  <c r="J1352" i="1"/>
  <c r="J1350" i="1"/>
  <c r="J1349" i="1"/>
  <c r="J1348" i="1"/>
  <c r="J1347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6" i="1"/>
  <c r="J1305" i="1"/>
  <c r="J1304" i="1"/>
  <c r="J1302" i="1"/>
  <c r="J1301" i="1"/>
  <c r="J1300" i="1"/>
  <c r="J1298" i="1"/>
  <c r="J1297" i="1"/>
  <c r="J1296" i="1"/>
  <c r="J1295" i="1"/>
  <c r="J1294" i="1"/>
  <c r="J1291" i="1"/>
  <c r="J1290" i="1"/>
  <c r="J1288" i="1"/>
  <c r="J1287" i="1"/>
  <c r="J1284" i="1"/>
  <c r="J1283" i="1"/>
  <c r="J1282" i="1"/>
  <c r="J1281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1" i="1"/>
  <c r="J1258" i="1"/>
  <c r="J1256" i="1"/>
  <c r="J1254" i="1"/>
  <c r="J1253" i="1"/>
  <c r="J1251" i="1"/>
  <c r="J1250" i="1"/>
  <c r="J1249" i="1"/>
  <c r="J1248" i="1"/>
  <c r="J1246" i="1"/>
  <c r="J1244" i="1"/>
  <c r="J1242" i="1"/>
  <c r="J1240" i="1"/>
  <c r="J1238" i="1"/>
  <c r="J1235" i="1"/>
  <c r="J1233" i="1"/>
  <c r="J1231" i="1"/>
  <c r="J1229" i="1"/>
  <c r="J1227" i="1"/>
  <c r="J1225" i="1"/>
  <c r="J1223" i="1"/>
  <c r="J1221" i="1"/>
  <c r="J1220" i="1"/>
  <c r="J1219" i="1"/>
  <c r="J1217" i="1"/>
  <c r="J1215" i="1"/>
  <c r="J1213" i="1"/>
  <c r="J1211" i="1"/>
  <c r="J1209" i="1"/>
  <c r="J1207" i="1"/>
  <c r="J1205" i="1"/>
  <c r="J1203" i="1"/>
  <c r="J1202" i="1"/>
  <c r="J1200" i="1"/>
  <c r="J1198" i="1"/>
  <c r="J1196" i="1"/>
  <c r="J1195" i="1"/>
  <c r="J1194" i="1"/>
  <c r="J1192" i="1"/>
  <c r="J1190" i="1"/>
  <c r="J1188" i="1"/>
  <c r="J1186" i="1"/>
  <c r="J1184" i="1"/>
  <c r="J1182" i="1"/>
  <c r="J1180" i="1"/>
  <c r="J1178" i="1"/>
  <c r="J1176" i="1"/>
  <c r="J1174" i="1"/>
  <c r="J1172" i="1"/>
  <c r="J1170" i="1"/>
  <c r="J1168" i="1"/>
  <c r="J1166" i="1"/>
  <c r="J1164" i="1"/>
  <c r="J1162" i="1"/>
  <c r="J1160" i="1"/>
  <c r="J1158" i="1"/>
  <c r="J1156" i="1"/>
  <c r="J1154" i="1"/>
  <c r="J1152" i="1"/>
  <c r="J1150" i="1"/>
  <c r="J1148" i="1"/>
  <c r="J1146" i="1"/>
  <c r="J1144" i="1"/>
  <c r="J1142" i="1"/>
  <c r="J1140" i="1"/>
  <c r="J1138" i="1"/>
  <c r="J1136" i="1"/>
  <c r="J1134" i="1"/>
  <c r="J1132" i="1"/>
  <c r="J1130" i="1"/>
  <c r="J1128" i="1"/>
  <c r="J1126" i="1"/>
  <c r="J1124" i="1"/>
  <c r="J1122" i="1"/>
  <c r="J1120" i="1"/>
  <c r="J1118" i="1"/>
  <c r="J1116" i="1"/>
  <c r="J1114" i="1"/>
  <c r="J1112" i="1"/>
  <c r="J1110" i="1"/>
  <c r="J1108" i="1"/>
  <c r="J1107" i="1"/>
  <c r="J1105" i="1"/>
  <c r="J1103" i="1"/>
  <c r="J1102" i="1"/>
  <c r="J1101" i="1"/>
  <c r="J1100" i="1"/>
  <c r="J1098" i="1"/>
  <c r="J1096" i="1"/>
  <c r="J1094" i="1"/>
  <c r="J1092" i="1"/>
  <c r="J1090" i="1"/>
  <c r="J1089" i="1"/>
  <c r="J1088" i="1"/>
  <c r="J1087" i="1"/>
  <c r="J1086" i="1"/>
  <c r="J1085" i="1"/>
  <c r="J1083" i="1"/>
  <c r="J1081" i="1"/>
  <c r="J1078" i="1"/>
  <c r="J1076" i="1"/>
  <c r="J1073" i="1"/>
  <c r="J1072" i="1"/>
  <c r="J1070" i="1"/>
  <c r="J1067" i="1"/>
  <c r="J1065" i="1"/>
  <c r="J1063" i="1"/>
  <c r="J1061" i="1"/>
  <c r="J1059" i="1"/>
  <c r="J1057" i="1"/>
  <c r="J1054" i="1"/>
  <c r="J1052" i="1"/>
  <c r="J1050" i="1"/>
  <c r="J1049" i="1"/>
  <c r="J1047" i="1"/>
  <c r="J1044" i="1"/>
  <c r="J1042" i="1"/>
  <c r="J1040" i="1"/>
  <c r="J1038" i="1"/>
  <c r="J1037" i="1"/>
  <c r="J1035" i="1"/>
  <c r="J1034" i="1"/>
  <c r="J1032" i="1"/>
  <c r="J1031" i="1"/>
  <c r="J1030" i="1"/>
  <c r="J1028" i="1"/>
  <c r="J1026" i="1"/>
  <c r="J1024" i="1"/>
  <c r="J1022" i="1"/>
  <c r="J1020" i="1"/>
  <c r="J1018" i="1"/>
  <c r="J1016" i="1"/>
  <c r="J1014" i="1"/>
  <c r="J1012" i="1"/>
  <c r="J1010" i="1"/>
  <c r="J1008" i="1"/>
  <c r="J1006" i="1"/>
  <c r="J1004" i="1"/>
  <c r="J1002" i="1"/>
  <c r="J1000" i="1"/>
  <c r="J998" i="1"/>
  <c r="J996" i="1"/>
  <c r="J994" i="1"/>
  <c r="J992" i="1"/>
  <c r="J990" i="1"/>
  <c r="J988" i="1"/>
  <c r="J986" i="1"/>
  <c r="J984" i="1"/>
  <c r="J982" i="1"/>
  <c r="J980" i="1"/>
  <c r="J978" i="1"/>
  <c r="J977" i="1"/>
  <c r="J975" i="1"/>
  <c r="J972" i="1"/>
  <c r="J971" i="1"/>
  <c r="J969" i="1"/>
  <c r="J967" i="1"/>
  <c r="J964" i="1"/>
  <c r="J963" i="1"/>
  <c r="J962" i="1"/>
  <c r="J960" i="1"/>
  <c r="J958" i="1"/>
  <c r="J956" i="1"/>
  <c r="J955" i="1"/>
  <c r="J953" i="1"/>
  <c r="J951" i="1"/>
  <c r="J949" i="1"/>
  <c r="J947" i="1"/>
  <c r="J945" i="1"/>
  <c r="J943" i="1"/>
  <c r="J941" i="1"/>
  <c r="J939" i="1"/>
  <c r="J937" i="1"/>
  <c r="J935" i="1"/>
  <c r="J933" i="1"/>
  <c r="J929" i="1"/>
  <c r="J928" i="1"/>
  <c r="J925" i="1"/>
  <c r="J923" i="1"/>
  <c r="J921" i="1"/>
  <c r="J919" i="1"/>
  <c r="J916" i="1"/>
  <c r="J915" i="1"/>
  <c r="J914" i="1"/>
  <c r="J912" i="1"/>
  <c r="J911" i="1"/>
  <c r="J910" i="1"/>
  <c r="J909" i="1"/>
  <c r="J908" i="1"/>
  <c r="J907" i="1"/>
  <c r="J904" i="1"/>
  <c r="J902" i="1"/>
  <c r="J900" i="1"/>
  <c r="J898" i="1"/>
  <c r="J896" i="1"/>
  <c r="J894" i="1"/>
  <c r="J892" i="1"/>
  <c r="J890" i="1"/>
  <c r="J888" i="1"/>
  <c r="J886" i="1"/>
  <c r="J884" i="1"/>
  <c r="J883" i="1"/>
  <c r="J881" i="1"/>
  <c r="J880" i="1"/>
  <c r="J878" i="1"/>
  <c r="J876" i="1"/>
  <c r="J874" i="1"/>
  <c r="J872" i="1"/>
  <c r="J870" i="1"/>
  <c r="J867" i="1"/>
  <c r="J865" i="1"/>
  <c r="J863" i="1"/>
  <c r="J861" i="1"/>
  <c r="J859" i="1"/>
  <c r="J857" i="1"/>
  <c r="J855" i="1"/>
  <c r="J854" i="1"/>
  <c r="J852" i="1"/>
  <c r="J849" i="1"/>
  <c r="J848" i="1"/>
  <c r="J847" i="1"/>
  <c r="J846" i="1"/>
  <c r="J845" i="1"/>
  <c r="J844" i="1"/>
  <c r="J843" i="1"/>
  <c r="J842" i="1"/>
  <c r="J840" i="1"/>
  <c r="J839" i="1"/>
  <c r="J837" i="1"/>
  <c r="J835" i="1"/>
  <c r="J833" i="1"/>
  <c r="J831" i="1"/>
  <c r="J829" i="1"/>
  <c r="J827" i="1"/>
  <c r="J825" i="1"/>
  <c r="J824" i="1"/>
  <c r="J822" i="1"/>
  <c r="J820" i="1"/>
  <c r="J818" i="1"/>
  <c r="J817" i="1"/>
  <c r="J816" i="1"/>
  <c r="J815" i="1"/>
  <c r="J813" i="1"/>
  <c r="J811" i="1"/>
  <c r="J809" i="1"/>
  <c r="J808" i="1"/>
  <c r="J807" i="1"/>
  <c r="J806" i="1"/>
  <c r="J805" i="1"/>
  <c r="J804" i="1"/>
  <c r="J801" i="1"/>
  <c r="J798" i="1"/>
  <c r="J797" i="1"/>
  <c r="J795" i="1"/>
  <c r="J793" i="1"/>
  <c r="J791" i="1"/>
  <c r="J789" i="1"/>
  <c r="J786" i="1"/>
  <c r="J784" i="1"/>
  <c r="J782" i="1"/>
  <c r="J780" i="1"/>
  <c r="J779" i="1"/>
  <c r="J778" i="1"/>
  <c r="J777" i="1"/>
  <c r="J775" i="1"/>
  <c r="J774" i="1"/>
  <c r="J772" i="1"/>
  <c r="J770" i="1"/>
  <c r="J768" i="1"/>
  <c r="J766" i="1"/>
  <c r="J764" i="1"/>
  <c r="J760" i="1"/>
  <c r="J758" i="1"/>
  <c r="J756" i="1"/>
  <c r="J754" i="1"/>
  <c r="J752" i="1"/>
  <c r="J750" i="1"/>
  <c r="J747" i="1"/>
  <c r="J745" i="1"/>
  <c r="J743" i="1"/>
  <c r="J742" i="1"/>
  <c r="J740" i="1"/>
  <c r="J738" i="1"/>
  <c r="J736" i="1"/>
  <c r="J734" i="1"/>
  <c r="J732" i="1"/>
  <c r="J730" i="1"/>
  <c r="J728" i="1"/>
  <c r="J726" i="1"/>
  <c r="J724" i="1"/>
  <c r="J722" i="1"/>
  <c r="J720" i="1"/>
  <c r="J717" i="1"/>
  <c r="J715" i="1"/>
  <c r="J713" i="1"/>
  <c r="J711" i="1"/>
  <c r="J709" i="1"/>
  <c r="J707" i="1"/>
  <c r="J705" i="1"/>
  <c r="J703" i="1"/>
  <c r="J701" i="1"/>
  <c r="J698" i="1"/>
  <c r="J696" i="1"/>
  <c r="J693" i="1"/>
  <c r="J691" i="1"/>
  <c r="J689" i="1"/>
  <c r="J687" i="1"/>
  <c r="J685" i="1"/>
  <c r="J682" i="1"/>
  <c r="J680" i="1"/>
  <c r="J678" i="1"/>
  <c r="J676" i="1"/>
  <c r="J674" i="1"/>
  <c r="J672" i="1"/>
  <c r="J670" i="1"/>
  <c r="J667" i="1"/>
  <c r="J665" i="1"/>
  <c r="J663" i="1"/>
  <c r="J661" i="1"/>
  <c r="J658" i="1"/>
  <c r="J656" i="1"/>
  <c r="J654" i="1"/>
  <c r="J651" i="1"/>
  <c r="J649" i="1"/>
  <c r="J647" i="1"/>
  <c r="J645" i="1"/>
  <c r="J642" i="1"/>
  <c r="J640" i="1"/>
  <c r="J638" i="1"/>
  <c r="J636" i="1"/>
  <c r="J634" i="1"/>
  <c r="J632" i="1"/>
  <c r="J630" i="1"/>
  <c r="J628" i="1"/>
  <c r="J627" i="1"/>
  <c r="J626" i="1"/>
  <c r="J625" i="1"/>
  <c r="J623" i="1"/>
  <c r="J621" i="1"/>
  <c r="J619" i="1"/>
  <c r="J617" i="1"/>
  <c r="J615" i="1"/>
  <c r="J613" i="1"/>
  <c r="J611" i="1"/>
  <c r="J609" i="1"/>
  <c r="J607" i="1"/>
  <c r="J605" i="1"/>
  <c r="J604" i="1"/>
  <c r="J603" i="1"/>
  <c r="J601" i="1"/>
  <c r="J600" i="1"/>
  <c r="J599" i="1"/>
  <c r="J598" i="1"/>
  <c r="J596" i="1"/>
  <c r="J594" i="1"/>
  <c r="J592" i="1"/>
  <c r="J590" i="1"/>
  <c r="J588" i="1"/>
  <c r="J586" i="1"/>
  <c r="J583" i="1"/>
  <c r="J581" i="1"/>
  <c r="J579" i="1"/>
  <c r="J577" i="1"/>
  <c r="J575" i="1"/>
  <c r="J573" i="1"/>
  <c r="J571" i="1"/>
  <c r="J570" i="1"/>
  <c r="J568" i="1"/>
  <c r="J565" i="1"/>
  <c r="J564" i="1"/>
  <c r="J561" i="1"/>
  <c r="J559" i="1"/>
  <c r="J557" i="1"/>
  <c r="J555" i="1"/>
  <c r="J553" i="1"/>
  <c r="J551" i="1"/>
  <c r="J549" i="1"/>
  <c r="J547" i="1"/>
  <c r="J545" i="1"/>
  <c r="J543" i="1"/>
  <c r="J541" i="1"/>
  <c r="J539" i="1"/>
  <c r="J537" i="1"/>
  <c r="J536" i="1"/>
  <c r="J534" i="1"/>
  <c r="J532" i="1"/>
  <c r="J530" i="1"/>
  <c r="J528" i="1"/>
  <c r="J526" i="1"/>
  <c r="J524" i="1"/>
  <c r="J522" i="1"/>
  <c r="J520" i="1"/>
  <c r="J518" i="1"/>
  <c r="J516" i="1"/>
  <c r="J514" i="1"/>
  <c r="J511" i="1"/>
  <c r="J509" i="1"/>
  <c r="J507" i="1"/>
  <c r="J506" i="1"/>
  <c r="J504" i="1"/>
  <c r="J502" i="1"/>
  <c r="J501" i="1"/>
  <c r="J499" i="1"/>
  <c r="J496" i="1"/>
  <c r="J494" i="1"/>
  <c r="J492" i="1"/>
  <c r="J490" i="1"/>
  <c r="J488" i="1"/>
  <c r="J486" i="1"/>
  <c r="J484" i="1"/>
  <c r="J482" i="1"/>
  <c r="J480" i="1"/>
  <c r="J478" i="1"/>
  <c r="J476" i="1"/>
  <c r="J474" i="1"/>
  <c r="J472" i="1"/>
  <c r="J470" i="1"/>
  <c r="J468" i="1"/>
  <c r="J466" i="1"/>
  <c r="J464" i="1"/>
  <c r="J462" i="1"/>
  <c r="J460" i="1"/>
  <c r="J458" i="1"/>
  <c r="J456" i="1"/>
  <c r="J455" i="1"/>
  <c r="J453" i="1"/>
  <c r="J451" i="1"/>
  <c r="J449" i="1"/>
  <c r="J447" i="1"/>
  <c r="J445" i="1"/>
  <c r="J442" i="1"/>
  <c r="J440" i="1"/>
  <c r="J438" i="1"/>
  <c r="J436" i="1"/>
  <c r="J434" i="1"/>
  <c r="J432" i="1"/>
  <c r="J430" i="1"/>
  <c r="J428" i="1"/>
  <c r="J426" i="1"/>
  <c r="J424" i="1"/>
  <c r="J422" i="1"/>
  <c r="J420" i="1"/>
  <c r="J418" i="1"/>
  <c r="J415" i="1"/>
  <c r="J413" i="1"/>
  <c r="J411" i="1"/>
  <c r="J410" i="1"/>
  <c r="J409" i="1"/>
  <c r="J407" i="1"/>
  <c r="J405" i="1"/>
  <c r="J404" i="1"/>
  <c r="J403" i="1"/>
  <c r="J396" i="1"/>
  <c r="J395" i="1"/>
  <c r="J394" i="1"/>
  <c r="J393" i="1"/>
  <c r="J391" i="1"/>
  <c r="J385" i="1"/>
  <c r="J384" i="1"/>
  <c r="J383" i="1"/>
  <c r="J381" i="1"/>
  <c r="J380" i="1"/>
  <c r="J379" i="1"/>
  <c r="J376" i="1"/>
  <c r="J375" i="1"/>
  <c r="J374" i="1"/>
  <c r="J372" i="1"/>
  <c r="J371" i="1"/>
  <c r="J370" i="1"/>
  <c r="J369" i="1"/>
  <c r="J368" i="1"/>
  <c r="J367" i="1"/>
  <c r="J366" i="1"/>
  <c r="J365" i="1"/>
  <c r="J310" i="1"/>
  <c r="J309" i="1"/>
  <c r="J306" i="1"/>
  <c r="J304" i="1"/>
  <c r="J303" i="1"/>
  <c r="J302" i="1"/>
  <c r="J298" i="1"/>
  <c r="J297" i="1"/>
  <c r="J296" i="1"/>
  <c r="J295" i="1"/>
  <c r="J292" i="1"/>
  <c r="J291" i="1"/>
  <c r="J290" i="1"/>
  <c r="J289" i="1"/>
  <c r="J288" i="1"/>
  <c r="J285" i="1"/>
  <c r="J284" i="1"/>
  <c r="J283" i="1"/>
  <c r="J282" i="1"/>
  <c r="J281" i="1"/>
  <c r="J266" i="1"/>
  <c r="J265" i="1"/>
  <c r="J264" i="1"/>
  <c r="J262" i="1"/>
  <c r="J261" i="1"/>
  <c r="J260" i="1"/>
  <c r="J259" i="1"/>
  <c r="J258" i="1"/>
  <c r="J257" i="1"/>
  <c r="J256" i="1"/>
  <c r="J254" i="1"/>
  <c r="J253" i="1"/>
  <c r="J252" i="1"/>
  <c r="J251" i="1"/>
  <c r="J250" i="1"/>
  <c r="J248" i="1"/>
  <c r="J246" i="1"/>
  <c r="J245" i="1"/>
  <c r="J244" i="1"/>
  <c r="J243" i="1"/>
  <c r="J242" i="1"/>
  <c r="J241" i="1"/>
  <c r="J238" i="1"/>
  <c r="J237" i="1"/>
  <c r="J236" i="1"/>
  <c r="J235" i="1"/>
  <c r="J233" i="1"/>
  <c r="J232" i="1"/>
  <c r="J231" i="1"/>
  <c r="J230" i="1"/>
  <c r="J229" i="1"/>
  <c r="J228" i="1"/>
  <c r="J227" i="1"/>
  <c r="J226" i="1"/>
  <c r="J224" i="1"/>
  <c r="J223" i="1"/>
  <c r="J222" i="1"/>
  <c r="J221" i="1"/>
  <c r="J220" i="1"/>
  <c r="J215" i="1"/>
  <c r="J214" i="1"/>
  <c r="J213" i="1"/>
  <c r="J212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86" i="1"/>
  <c r="J185" i="1"/>
  <c r="J184" i="1"/>
  <c r="J183" i="1"/>
  <c r="J182" i="1"/>
  <c r="J181" i="1"/>
  <c r="J179" i="1"/>
  <c r="J178" i="1"/>
  <c r="J177" i="1"/>
  <c r="J175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6" i="1"/>
  <c r="J145" i="1"/>
  <c r="J144" i="1"/>
  <c r="J143" i="1"/>
  <c r="J142" i="1"/>
  <c r="J141" i="1"/>
  <c r="J140" i="1"/>
  <c r="J139" i="1"/>
  <c r="J138" i="1"/>
  <c r="J136" i="1"/>
  <c r="J135" i="1"/>
  <c r="J134" i="1"/>
  <c r="J133" i="1"/>
  <c r="J132" i="1"/>
  <c r="J131" i="1"/>
  <c r="J130" i="1"/>
  <c r="J128" i="1"/>
  <c r="J127" i="1"/>
  <c r="J126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08" i="1"/>
  <c r="J107" i="1"/>
  <c r="J106" i="1"/>
  <c r="J105" i="1"/>
  <c r="J101" i="1"/>
  <c r="J100" i="1"/>
  <c r="J99" i="1"/>
  <c r="J98" i="1"/>
  <c r="J97" i="1"/>
  <c r="J95" i="1"/>
  <c r="J94" i="1"/>
  <c r="J93" i="1"/>
  <c r="J92" i="1"/>
  <c r="J91" i="1"/>
  <c r="J89" i="1"/>
  <c r="J88" i="1"/>
  <c r="J87" i="1"/>
  <c r="J86" i="1"/>
  <c r="J85" i="1"/>
  <c r="J83" i="1"/>
  <c r="J82" i="1"/>
  <c r="J81" i="1"/>
  <c r="J80" i="1"/>
  <c r="J78" i="1"/>
  <c r="J77" i="1"/>
  <c r="J75" i="1"/>
  <c r="J74" i="1"/>
  <c r="J73" i="1"/>
  <c r="J72" i="1"/>
  <c r="J70" i="1"/>
  <c r="J69" i="1"/>
  <c r="J68" i="1"/>
  <c r="J67" i="1"/>
  <c r="J66" i="1"/>
  <c r="J63" i="1"/>
  <c r="J62" i="1"/>
  <c r="J61" i="1"/>
  <c r="J60" i="1"/>
  <c r="J59" i="1"/>
  <c r="J58" i="1"/>
  <c r="J57" i="1"/>
  <c r="J56" i="1"/>
  <c r="J55" i="1"/>
  <c r="J54" i="1"/>
  <c r="J52" i="1"/>
  <c r="J51" i="1"/>
  <c r="J50" i="1"/>
  <c r="J49" i="1"/>
  <c r="J48" i="1"/>
  <c r="J45" i="1"/>
  <c r="J44" i="1"/>
  <c r="J43" i="1"/>
  <c r="J42" i="1"/>
  <c r="J41" i="1"/>
  <c r="J39" i="1"/>
  <c r="J38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E1380" i="1"/>
  <c r="E1379" i="1"/>
  <c r="E1376" i="1"/>
  <c r="E1374" i="1"/>
  <c r="E1373" i="1"/>
  <c r="E1372" i="1"/>
  <c r="E1371" i="1"/>
  <c r="E1370" i="1"/>
  <c r="E1369" i="1"/>
  <c r="E1368" i="1"/>
  <c r="E1366" i="1"/>
  <c r="E1365" i="1"/>
  <c r="E1364" i="1"/>
  <c r="E1361" i="1"/>
  <c r="E1360" i="1"/>
  <c r="E1359" i="1"/>
  <c r="E1358" i="1"/>
  <c r="E1357" i="1"/>
  <c r="E1356" i="1"/>
  <c r="E1355" i="1"/>
  <c r="E1354" i="1"/>
  <c r="E1350" i="1"/>
  <c r="E1349" i="1"/>
  <c r="E1348" i="1"/>
  <c r="E1347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6" i="1"/>
  <c r="E1305" i="1"/>
  <c r="E1304" i="1"/>
  <c r="E1302" i="1"/>
  <c r="E1301" i="1"/>
  <c r="E1300" i="1"/>
  <c r="E1298" i="1"/>
  <c r="E1297" i="1"/>
  <c r="E1296" i="1"/>
  <c r="E1295" i="1"/>
  <c r="E1294" i="1"/>
  <c r="E1291" i="1"/>
  <c r="E1290" i="1"/>
  <c r="E1288" i="1"/>
  <c r="E1284" i="1"/>
  <c r="E1283" i="1"/>
  <c r="E1282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54" i="1"/>
  <c r="E1253" i="1"/>
  <c r="E1251" i="1"/>
  <c r="E1250" i="1"/>
  <c r="E1249" i="1"/>
  <c r="E1248" i="1"/>
  <c r="E1221" i="1"/>
  <c r="E1220" i="1"/>
  <c r="E1219" i="1"/>
  <c r="E1203" i="1"/>
  <c r="E1202" i="1"/>
  <c r="E1196" i="1"/>
  <c r="E1195" i="1"/>
  <c r="E1194" i="1"/>
  <c r="E1108" i="1"/>
  <c r="E1107" i="1"/>
  <c r="E1103" i="1"/>
  <c r="E1102" i="1"/>
  <c r="E1101" i="1"/>
  <c r="E1100" i="1"/>
  <c r="E1090" i="1"/>
  <c r="E1089" i="1"/>
  <c r="E1088" i="1"/>
  <c r="E1087" i="1"/>
  <c r="E1086" i="1"/>
  <c r="E1085" i="1"/>
  <c r="E1073" i="1"/>
  <c r="E1072" i="1"/>
  <c r="E1050" i="1"/>
  <c r="E1049" i="1"/>
  <c r="E1038" i="1"/>
  <c r="E1037" i="1"/>
  <c r="E1035" i="1"/>
  <c r="E1034" i="1"/>
  <c r="E1032" i="1"/>
  <c r="E1031" i="1"/>
  <c r="E1030" i="1"/>
  <c r="E978" i="1"/>
  <c r="E977" i="1"/>
  <c r="E972" i="1"/>
  <c r="E971" i="1"/>
  <c r="E964" i="1"/>
  <c r="E963" i="1"/>
  <c r="E962" i="1"/>
  <c r="E956" i="1"/>
  <c r="E955" i="1"/>
  <c r="E929" i="1"/>
  <c r="E928" i="1"/>
  <c r="E916" i="1"/>
  <c r="E915" i="1"/>
  <c r="E914" i="1"/>
  <c r="E912" i="1"/>
  <c r="E911" i="1"/>
  <c r="E910" i="1"/>
  <c r="E909" i="1"/>
  <c r="E908" i="1"/>
  <c r="E907" i="1"/>
  <c r="E884" i="1"/>
  <c r="E883" i="1"/>
  <c r="E881" i="1"/>
  <c r="E880" i="1"/>
  <c r="E855" i="1"/>
  <c r="E854" i="1"/>
  <c r="E849" i="1"/>
  <c r="E848" i="1"/>
  <c r="E847" i="1"/>
  <c r="E846" i="1"/>
  <c r="E845" i="1"/>
  <c r="E844" i="1"/>
  <c r="E843" i="1"/>
  <c r="E842" i="1"/>
  <c r="E840" i="1"/>
  <c r="E825" i="1"/>
  <c r="E824" i="1"/>
  <c r="E818" i="1"/>
  <c r="E817" i="1"/>
  <c r="E816" i="1"/>
  <c r="E815" i="1"/>
  <c r="E809" i="1"/>
  <c r="E808" i="1"/>
  <c r="E807" i="1"/>
  <c r="E806" i="1"/>
  <c r="E805" i="1"/>
  <c r="E804" i="1"/>
  <c r="E798" i="1"/>
  <c r="E797" i="1"/>
  <c r="E780" i="1"/>
  <c r="E779" i="1"/>
  <c r="E778" i="1"/>
  <c r="E777" i="1"/>
  <c r="E775" i="1"/>
  <c r="E774" i="1"/>
  <c r="E743" i="1"/>
  <c r="E742" i="1"/>
  <c r="E628" i="1"/>
  <c r="E627" i="1"/>
  <c r="E626" i="1"/>
  <c r="E625" i="1"/>
  <c r="E605" i="1"/>
  <c r="E604" i="1"/>
  <c r="E603" i="1"/>
  <c r="E601" i="1"/>
  <c r="E600" i="1"/>
  <c r="E599" i="1"/>
  <c r="E598" i="1"/>
  <c r="E571" i="1"/>
  <c r="E570" i="1"/>
  <c r="E565" i="1"/>
  <c r="E564" i="1"/>
  <c r="E537" i="1"/>
  <c r="E536" i="1"/>
  <c r="E507" i="1"/>
  <c r="E506" i="1"/>
  <c r="E502" i="1"/>
  <c r="E501" i="1"/>
  <c r="E456" i="1"/>
  <c r="E455" i="1"/>
  <c r="E411" i="1"/>
  <c r="E410" i="1"/>
  <c r="E409" i="1"/>
  <c r="E405" i="1"/>
  <c r="E404" i="1"/>
  <c r="E403" i="1"/>
  <c r="E396" i="1"/>
  <c r="E395" i="1"/>
  <c r="E394" i="1"/>
  <c r="E391" i="1"/>
  <c r="E385" i="1"/>
  <c r="E384" i="1"/>
  <c r="E383" i="1"/>
  <c r="E381" i="1"/>
  <c r="E380" i="1"/>
  <c r="E379" i="1"/>
  <c r="E376" i="1"/>
  <c r="E375" i="1"/>
  <c r="E374" i="1"/>
  <c r="E372" i="1"/>
  <c r="E371" i="1"/>
  <c r="E370" i="1"/>
  <c r="E369" i="1"/>
  <c r="E368" i="1"/>
  <c r="E367" i="1"/>
  <c r="E366" i="1"/>
  <c r="E365" i="1"/>
  <c r="E310" i="1"/>
  <c r="E309" i="1"/>
  <c r="E306" i="1"/>
  <c r="E304" i="1"/>
  <c r="E303" i="1"/>
  <c r="E302" i="1"/>
  <c r="E298" i="1"/>
  <c r="E297" i="1"/>
  <c r="E296" i="1"/>
  <c r="E295" i="1"/>
  <c r="E292" i="1"/>
  <c r="E291" i="1"/>
  <c r="E290" i="1"/>
  <c r="E289" i="1"/>
  <c r="E288" i="1"/>
  <c r="E285" i="1"/>
  <c r="E284" i="1"/>
  <c r="E283" i="1"/>
  <c r="E282" i="1"/>
  <c r="E281" i="1"/>
  <c r="E266" i="1"/>
  <c r="E265" i="1"/>
  <c r="E264" i="1"/>
  <c r="E262" i="1"/>
  <c r="E261" i="1"/>
  <c r="E260" i="1"/>
  <c r="E259" i="1"/>
  <c r="E258" i="1"/>
  <c r="E257" i="1"/>
  <c r="E256" i="1"/>
  <c r="E254" i="1"/>
  <c r="E253" i="1"/>
  <c r="E252" i="1"/>
  <c r="E251" i="1"/>
  <c r="E250" i="1"/>
  <c r="E246" i="1"/>
  <c r="E245" i="1"/>
  <c r="E244" i="1"/>
  <c r="E243" i="1"/>
  <c r="E242" i="1"/>
  <c r="E241" i="1"/>
  <c r="E238" i="1"/>
  <c r="E237" i="1"/>
  <c r="E236" i="1"/>
  <c r="E235" i="1"/>
  <c r="E233" i="1"/>
  <c r="E232" i="1"/>
  <c r="E231" i="1"/>
  <c r="E230" i="1"/>
  <c r="E229" i="1"/>
  <c r="E228" i="1"/>
  <c r="E227" i="1"/>
  <c r="E226" i="1"/>
  <c r="E224" i="1"/>
  <c r="E223" i="1"/>
  <c r="E222" i="1"/>
  <c r="E221" i="1"/>
  <c r="E220" i="1"/>
  <c r="E215" i="1"/>
  <c r="E214" i="1"/>
  <c r="E213" i="1"/>
  <c r="E212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86" i="1"/>
  <c r="E185" i="1"/>
  <c r="E184" i="1"/>
  <c r="E183" i="1"/>
  <c r="E182" i="1"/>
  <c r="E181" i="1"/>
  <c r="E179" i="1"/>
  <c r="E178" i="1"/>
  <c r="E177" i="1"/>
  <c r="E175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8" i="1"/>
  <c r="E127" i="1"/>
  <c r="E126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08" i="1"/>
  <c r="E107" i="1"/>
  <c r="E106" i="1"/>
  <c r="E105" i="1"/>
  <c r="E101" i="1"/>
  <c r="E100" i="1"/>
  <c r="E99" i="1"/>
  <c r="E98" i="1"/>
  <c r="E97" i="1"/>
  <c r="E95" i="1"/>
  <c r="E94" i="1"/>
  <c r="E93" i="1"/>
  <c r="E92" i="1"/>
  <c r="E91" i="1"/>
  <c r="E89" i="1"/>
  <c r="E88" i="1"/>
  <c r="E87" i="1"/>
  <c r="E86" i="1"/>
  <c r="E85" i="1"/>
  <c r="E83" i="1"/>
  <c r="E82" i="1"/>
  <c r="E81" i="1"/>
  <c r="E80" i="1"/>
  <c r="E78" i="1"/>
  <c r="E77" i="1"/>
  <c r="E75" i="1"/>
  <c r="E74" i="1"/>
  <c r="E73" i="1"/>
  <c r="E72" i="1"/>
  <c r="E70" i="1"/>
  <c r="E69" i="1"/>
  <c r="E68" i="1"/>
  <c r="E67" i="1"/>
  <c r="E66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5" i="1"/>
  <c r="E44" i="1"/>
  <c r="E43" i="1"/>
  <c r="E42" i="1"/>
  <c r="E41" i="1"/>
  <c r="E39" i="1"/>
  <c r="E38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J444" i="1" l="1"/>
  <c r="J491" i="1"/>
  <c r="J523" i="1"/>
  <c r="J587" i="1"/>
  <c r="J679" i="1"/>
  <c r="J714" i="1"/>
  <c r="J889" i="1"/>
  <c r="J950" i="1"/>
  <c r="J995" i="1"/>
  <c r="J429" i="1"/>
  <c r="J461" i="1"/>
  <c r="J477" i="1"/>
  <c r="J664" i="1"/>
  <c r="J997" i="1"/>
  <c r="J1041" i="1"/>
  <c r="J414" i="1"/>
  <c r="J574" i="1"/>
  <c r="J618" i="1"/>
  <c r="J684" i="1"/>
  <c r="J810" i="1"/>
  <c r="J920" i="1"/>
  <c r="J983" i="1"/>
  <c r="J999" i="1"/>
  <c r="J1015" i="1"/>
  <c r="J1165" i="1"/>
  <c r="J1181" i="1"/>
  <c r="J417" i="1"/>
  <c r="J498" i="1"/>
  <c r="J1091" i="1"/>
  <c r="J1197" i="1"/>
  <c r="J1212" i="1"/>
  <c r="J653" i="1"/>
  <c r="J723" i="1"/>
  <c r="J866" i="1"/>
  <c r="J924" i="1"/>
  <c r="J1169" i="1"/>
  <c r="J1185" i="1"/>
  <c r="J1245" i="1"/>
  <c r="J708" i="1"/>
  <c r="J788" i="1"/>
  <c r="J989" i="1"/>
  <c r="J1216" i="1"/>
  <c r="J1230" i="1"/>
  <c r="J392" i="1"/>
  <c r="J423" i="1"/>
  <c r="J471" i="1"/>
  <c r="J487" i="1"/>
  <c r="J550" i="1"/>
  <c r="J582" i="1"/>
  <c r="J871" i="1"/>
  <c r="J1051" i="1"/>
  <c r="J856" i="1"/>
  <c r="J903" i="1"/>
  <c r="J932" i="1"/>
  <c r="J1127" i="1"/>
  <c r="J1143" i="1"/>
  <c r="J1159" i="1"/>
  <c r="J1175" i="1"/>
  <c r="J1234" i="1"/>
  <c r="J1033" i="1"/>
  <c r="J1048" i="1"/>
  <c r="E308" i="1"/>
  <c r="E823" i="1"/>
  <c r="E1033" i="1"/>
  <c r="E1293" i="1"/>
  <c r="E1303" i="1"/>
  <c r="J1330" i="1"/>
  <c r="E1036" i="1"/>
  <c r="J882" i="1"/>
  <c r="E211" i="1"/>
  <c r="E364" i="1"/>
  <c r="E373" i="1"/>
  <c r="E882" i="1"/>
  <c r="E1106" i="1"/>
  <c r="E76" i="1"/>
  <c r="E773" i="1"/>
  <c r="E1289" i="1"/>
  <c r="J96" i="1"/>
  <c r="E1048" i="1"/>
  <c r="E125" i="1"/>
  <c r="E879" i="1"/>
  <c r="E500" i="1"/>
  <c r="J1299" i="1"/>
  <c r="J1292" i="1" s="1"/>
  <c r="J454" i="1"/>
  <c r="E563" i="1"/>
  <c r="E176" i="1"/>
  <c r="E219" i="1"/>
  <c r="E249" i="1"/>
  <c r="E378" i="1"/>
  <c r="E505" i="1"/>
  <c r="E569" i="1"/>
  <c r="E1071" i="1"/>
  <c r="E1099" i="1"/>
  <c r="E180" i="1"/>
  <c r="E382" i="1"/>
  <c r="E402" i="1"/>
  <c r="E263" i="1"/>
  <c r="E970" i="1"/>
  <c r="E1299" i="1"/>
  <c r="E408" i="1"/>
  <c r="E776" i="1"/>
  <c r="E913" i="1"/>
  <c r="E961" i="1"/>
  <c r="E1218" i="1"/>
  <c r="E472" i="1"/>
  <c r="E1110" i="1"/>
  <c r="E1233" i="1"/>
  <c r="J479" i="1"/>
  <c r="E613" i="1"/>
  <c r="E730" i="1"/>
  <c r="E833" i="1"/>
  <c r="E933" i="1"/>
  <c r="E1026" i="1"/>
  <c r="E1112" i="1"/>
  <c r="E1160" i="1"/>
  <c r="E1205" i="1"/>
  <c r="J263" i="1"/>
  <c r="J255" i="1" s="1"/>
  <c r="J465" i="1"/>
  <c r="J513" i="1"/>
  <c r="J560" i="1"/>
  <c r="J650" i="1"/>
  <c r="J704" i="1"/>
  <c r="J753" i="1"/>
  <c r="J800" i="1"/>
  <c r="J895" i="1"/>
  <c r="J922" i="1"/>
  <c r="J940" i="1"/>
  <c r="J985" i="1"/>
  <c r="J1001" i="1"/>
  <c r="J1017" i="1"/>
  <c r="J1046" i="1"/>
  <c r="J1062" i="1"/>
  <c r="J1080" i="1"/>
  <c r="J1104" i="1"/>
  <c r="J1119" i="1"/>
  <c r="J1135" i="1"/>
  <c r="J1151" i="1"/>
  <c r="J1167" i="1"/>
  <c r="J1183" i="1"/>
  <c r="J1226" i="1"/>
  <c r="J1243" i="1"/>
  <c r="J1255" i="1"/>
  <c r="L16" i="1"/>
  <c r="L24" i="1"/>
  <c r="L33" i="1"/>
  <c r="L43" i="1"/>
  <c r="N53" i="1"/>
  <c r="L54" i="1"/>
  <c r="L62" i="1"/>
  <c r="L73" i="1"/>
  <c r="L83" i="1"/>
  <c r="L93" i="1"/>
  <c r="N104" i="1"/>
  <c r="L114" i="1"/>
  <c r="L122" i="1"/>
  <c r="L132" i="1"/>
  <c r="L141" i="1"/>
  <c r="L150" i="1"/>
  <c r="L158" i="1"/>
  <c r="L166" i="1"/>
  <c r="N176" i="1"/>
  <c r="L177" i="1"/>
  <c r="L186" i="1"/>
  <c r="L200" i="1"/>
  <c r="L208" i="1"/>
  <c r="N219" i="1"/>
  <c r="L220" i="1"/>
  <c r="L229" i="1"/>
  <c r="L238" i="1"/>
  <c r="N249" i="1"/>
  <c r="L250" i="1"/>
  <c r="L259" i="1"/>
  <c r="L282" i="1"/>
  <c r="L292" i="1"/>
  <c r="L304" i="1"/>
  <c r="L368" i="1"/>
  <c r="E424" i="1"/>
  <c r="E568" i="1"/>
  <c r="E693" i="1"/>
  <c r="E791" i="1"/>
  <c r="E886" i="1"/>
  <c r="E992" i="1"/>
  <c r="E1098" i="1"/>
  <c r="J180" i="1"/>
  <c r="J463" i="1"/>
  <c r="E442" i="1"/>
  <c r="E678" i="1"/>
  <c r="E904" i="1"/>
  <c r="E976" i="1"/>
  <c r="E1054" i="1"/>
  <c r="E1128" i="1"/>
  <c r="E1176" i="1"/>
  <c r="J433" i="1"/>
  <c r="J481" i="1"/>
  <c r="J529" i="1"/>
  <c r="J576" i="1"/>
  <c r="J620" i="1"/>
  <c r="J669" i="1"/>
  <c r="J721" i="1"/>
  <c r="J771" i="1"/>
  <c r="J812" i="1"/>
  <c r="J954" i="1"/>
  <c r="E188" i="1"/>
  <c r="E428" i="1"/>
  <c r="E460" i="1"/>
  <c r="E492" i="1"/>
  <c r="E524" i="1"/>
  <c r="E555" i="1"/>
  <c r="E588" i="1"/>
  <c r="E615" i="1"/>
  <c r="E645" i="1"/>
  <c r="E680" i="1"/>
  <c r="E715" i="1"/>
  <c r="E747" i="1"/>
  <c r="E876" i="1"/>
  <c r="E906" i="1"/>
  <c r="E935" i="1"/>
  <c r="E996" i="1"/>
  <c r="E1028" i="1"/>
  <c r="E1057" i="1"/>
  <c r="E1114" i="1"/>
  <c r="E1146" i="1"/>
  <c r="E1193" i="1"/>
  <c r="J79" i="1"/>
  <c r="L369" i="1"/>
  <c r="E520" i="1"/>
  <c r="E676" i="1"/>
  <c r="E1052" i="1"/>
  <c r="E1174" i="1"/>
  <c r="J47" i="1"/>
  <c r="J448" i="1"/>
  <c r="E104" i="1"/>
  <c r="E426" i="1"/>
  <c r="E522" i="1"/>
  <c r="E642" i="1"/>
  <c r="E764" i="1"/>
  <c r="E857" i="1"/>
  <c r="E949" i="1"/>
  <c r="E994" i="1"/>
  <c r="E1144" i="1"/>
  <c r="E1192" i="1"/>
  <c r="E1235" i="1"/>
  <c r="J450" i="1"/>
  <c r="J544" i="1"/>
  <c r="J593" i="1"/>
  <c r="J633" i="1"/>
  <c r="J686" i="1"/>
  <c r="J737" i="1"/>
  <c r="J783" i="1"/>
  <c r="J864" i="1"/>
  <c r="J970" i="1"/>
  <c r="E84" i="1"/>
  <c r="E240" i="1"/>
  <c r="E445" i="1"/>
  <c r="E476" i="1"/>
  <c r="E539" i="1"/>
  <c r="E663" i="1"/>
  <c r="E698" i="1"/>
  <c r="E732" i="1"/>
  <c r="E766" i="1"/>
  <c r="E795" i="1"/>
  <c r="E820" i="1"/>
  <c r="E835" i="1"/>
  <c r="E859" i="1"/>
  <c r="E890" i="1"/>
  <c r="E951" i="1"/>
  <c r="E980" i="1"/>
  <c r="E1012" i="1"/>
  <c r="E1040" i="1"/>
  <c r="E1130" i="1"/>
  <c r="E1162" i="1"/>
  <c r="E1178" i="1"/>
  <c r="E1207" i="1"/>
  <c r="E1238" i="1"/>
  <c r="E1352" i="1"/>
  <c r="E217" i="1"/>
  <c r="E583" i="1"/>
  <c r="E872" i="1"/>
  <c r="E1158" i="1"/>
  <c r="E53" i="1"/>
  <c r="E458" i="1"/>
  <c r="E553" i="1"/>
  <c r="E661" i="1"/>
  <c r="E874" i="1"/>
  <c r="E464" i="1"/>
  <c r="E528" i="1"/>
  <c r="E592" i="1"/>
  <c r="E667" i="1"/>
  <c r="E752" i="1"/>
  <c r="E969" i="1"/>
  <c r="E984" i="1"/>
  <c r="E1000" i="1"/>
  <c r="E1016" i="1"/>
  <c r="E1044" i="1"/>
  <c r="E1061" i="1"/>
  <c r="E1078" i="1"/>
  <c r="E1118" i="1"/>
  <c r="E1134" i="1"/>
  <c r="E1150" i="1"/>
  <c r="E1166" i="1"/>
  <c r="E1182" i="1"/>
  <c r="E1211" i="1"/>
  <c r="E1225" i="1"/>
  <c r="E1242" i="1"/>
  <c r="E1287" i="1"/>
  <c r="J217" i="1"/>
  <c r="J247" i="1"/>
  <c r="E440" i="1"/>
  <c r="E551" i="1"/>
  <c r="E611" i="1"/>
  <c r="E711" i="1"/>
  <c r="E831" i="1"/>
  <c r="J125" i="1"/>
  <c r="E474" i="1"/>
  <c r="E696" i="1"/>
  <c r="E449" i="1"/>
  <c r="E496" i="1"/>
  <c r="E559" i="1"/>
  <c r="E619" i="1"/>
  <c r="E685" i="1"/>
  <c r="E736" i="1"/>
  <c r="E921" i="1"/>
  <c r="E451" i="1"/>
  <c r="E499" i="1"/>
  <c r="E545" i="1"/>
  <c r="E594" i="1"/>
  <c r="E621" i="1"/>
  <c r="E687" i="1"/>
  <c r="E738" i="1"/>
  <c r="E784" i="1"/>
  <c r="E865" i="1"/>
  <c r="E896" i="1"/>
  <c r="E954" i="1"/>
  <c r="E1018" i="1"/>
  <c r="E1063" i="1"/>
  <c r="E1105" i="1"/>
  <c r="E1152" i="1"/>
  <c r="E1198" i="1"/>
  <c r="E1244" i="1"/>
  <c r="J53" i="1"/>
  <c r="J104" i="1"/>
  <c r="J176" i="1"/>
  <c r="J219" i="1"/>
  <c r="J249" i="1"/>
  <c r="E488" i="1"/>
  <c r="E728" i="1"/>
  <c r="E947" i="1"/>
  <c r="E1070" i="1"/>
  <c r="E1190" i="1"/>
  <c r="J76" i="1"/>
  <c r="J382" i="1"/>
  <c r="E490" i="1"/>
  <c r="E586" i="1"/>
  <c r="E713" i="1"/>
  <c r="E793" i="1"/>
  <c r="E888" i="1"/>
  <c r="E432" i="1"/>
  <c r="E511" i="1"/>
  <c r="E575" i="1"/>
  <c r="E632" i="1"/>
  <c r="E703" i="1"/>
  <c r="E770" i="1"/>
  <c r="E811" i="1"/>
  <c r="E863" i="1"/>
  <c r="E939" i="1"/>
  <c r="E434" i="1"/>
  <c r="E482" i="1"/>
  <c r="E530" i="1"/>
  <c r="E577" i="1"/>
  <c r="E634" i="1"/>
  <c r="E670" i="1"/>
  <c r="E722" i="1"/>
  <c r="E772" i="1"/>
  <c r="E813" i="1"/>
  <c r="E941" i="1"/>
  <c r="E986" i="1"/>
  <c r="E1081" i="1"/>
  <c r="E1120" i="1"/>
  <c r="E1168" i="1"/>
  <c r="E1213" i="1"/>
  <c r="E1256" i="1"/>
  <c r="E79" i="1"/>
  <c r="E225" i="1"/>
  <c r="E436" i="1"/>
  <c r="E468" i="1"/>
  <c r="E484" i="1"/>
  <c r="E532" i="1"/>
  <c r="E607" i="1"/>
  <c r="E636" i="1"/>
  <c r="E672" i="1"/>
  <c r="E707" i="1"/>
  <c r="E740" i="1"/>
  <c r="E803" i="1"/>
  <c r="E827" i="1"/>
  <c r="E841" i="1"/>
  <c r="E248" i="1"/>
  <c r="E393" i="1"/>
  <c r="E658" i="1"/>
  <c r="E1024" i="1"/>
  <c r="E1142" i="1"/>
  <c r="J211" i="1"/>
  <c r="J193" i="1" s="1"/>
  <c r="J431" i="1"/>
  <c r="E535" i="1"/>
  <c r="E745" i="1"/>
  <c r="E1010" i="1"/>
  <c r="D962" i="1"/>
  <c r="E47" i="1"/>
  <c r="E415" i="1"/>
  <c r="E480" i="1"/>
  <c r="E543" i="1"/>
  <c r="E649" i="1"/>
  <c r="E720" i="1"/>
  <c r="E782" i="1"/>
  <c r="E839" i="1"/>
  <c r="E894" i="1"/>
  <c r="E96" i="1"/>
  <c r="E418" i="1"/>
  <c r="E466" i="1"/>
  <c r="E514" i="1"/>
  <c r="E561" i="1"/>
  <c r="E651" i="1"/>
  <c r="E705" i="1"/>
  <c r="E754" i="1"/>
  <c r="E801" i="1"/>
  <c r="E923" i="1"/>
  <c r="E1002" i="1"/>
  <c r="E1047" i="1"/>
  <c r="E1092" i="1"/>
  <c r="E1136" i="1"/>
  <c r="E1184" i="1"/>
  <c r="E1227" i="1"/>
  <c r="E172" i="1"/>
  <c r="E234" i="1"/>
  <c r="E420" i="1"/>
  <c r="E453" i="1"/>
  <c r="E516" i="1"/>
  <c r="E547" i="1"/>
  <c r="E579" i="1"/>
  <c r="E596" i="1"/>
  <c r="E623" i="1"/>
  <c r="E654" i="1"/>
  <c r="E689" i="1"/>
  <c r="E724" i="1"/>
  <c r="E756" i="1"/>
  <c r="E786" i="1"/>
  <c r="E814" i="1"/>
  <c r="E504" i="1"/>
  <c r="E640" i="1"/>
  <c r="E760" i="1"/>
  <c r="E902" i="1"/>
  <c r="E1008" i="1"/>
  <c r="E1126" i="1"/>
  <c r="E1281" i="1"/>
  <c r="J308" i="1"/>
  <c r="J402" i="1"/>
  <c r="J495" i="1"/>
  <c r="J510" i="1"/>
  <c r="J527" i="1"/>
  <c r="J542" i="1"/>
  <c r="J558" i="1"/>
  <c r="J591" i="1"/>
  <c r="J631" i="1"/>
  <c r="J648" i="1"/>
  <c r="J666" i="1"/>
  <c r="J702" i="1"/>
  <c r="J719" i="1"/>
  <c r="J735" i="1"/>
  <c r="J751" i="1"/>
  <c r="J769" i="1"/>
  <c r="J781" i="1"/>
  <c r="J823" i="1"/>
  <c r="J838" i="1"/>
  <c r="J862" i="1"/>
  <c r="J879" i="1"/>
  <c r="J893" i="1"/>
  <c r="J938" i="1"/>
  <c r="J968" i="1"/>
  <c r="J1043" i="1"/>
  <c r="J1060" i="1"/>
  <c r="J1077" i="1"/>
  <c r="J1117" i="1"/>
  <c r="J1133" i="1"/>
  <c r="J1149" i="1"/>
  <c r="J1210" i="1"/>
  <c r="J1224" i="1"/>
  <c r="J1241" i="1"/>
  <c r="J1286" i="1"/>
  <c r="L15" i="1"/>
  <c r="L23" i="1"/>
  <c r="L32" i="1"/>
  <c r="L42" i="1"/>
  <c r="L52" i="1"/>
  <c r="L61" i="1"/>
  <c r="L72" i="1"/>
  <c r="L82" i="1"/>
  <c r="L92" i="1"/>
  <c r="L101" i="1"/>
  <c r="L113" i="1"/>
  <c r="L121" i="1"/>
  <c r="L131" i="1"/>
  <c r="L140" i="1"/>
  <c r="L149" i="1"/>
  <c r="L157" i="1"/>
  <c r="L165" i="1"/>
  <c r="L175" i="1"/>
  <c r="L185" i="1"/>
  <c r="L199" i="1"/>
  <c r="L207" i="1"/>
  <c r="N217" i="1"/>
  <c r="L228" i="1"/>
  <c r="L237" i="1"/>
  <c r="N247" i="1"/>
  <c r="L248" i="1"/>
  <c r="L258" i="1"/>
  <c r="L281" i="1"/>
  <c r="L291" i="1"/>
  <c r="L303" i="1"/>
  <c r="L367" i="1"/>
  <c r="J172" i="1"/>
  <c r="J225" i="1"/>
  <c r="J234" i="1"/>
  <c r="J364" i="1"/>
  <c r="J373" i="1"/>
  <c r="J419" i="1"/>
  <c r="J435" i="1"/>
  <c r="J452" i="1"/>
  <c r="J467" i="1"/>
  <c r="J483" i="1"/>
  <c r="J500" i="1"/>
  <c r="J515" i="1"/>
  <c r="J531" i="1"/>
  <c r="J546" i="1"/>
  <c r="J563" i="1"/>
  <c r="J578" i="1"/>
  <c r="J595" i="1"/>
  <c r="J606" i="1"/>
  <c r="J622" i="1"/>
  <c r="J635" i="1"/>
  <c r="J671" i="1"/>
  <c r="J688" i="1"/>
  <c r="J706" i="1"/>
  <c r="J739" i="1"/>
  <c r="J755" i="1"/>
  <c r="J773" i="1"/>
  <c r="J785" i="1"/>
  <c r="J803" i="1"/>
  <c r="J814" i="1"/>
  <c r="J826" i="1"/>
  <c r="J841" i="1"/>
  <c r="J851" i="1"/>
  <c r="J897" i="1"/>
  <c r="J942" i="1"/>
  <c r="J957" i="1"/>
  <c r="J987" i="1"/>
  <c r="J1003" i="1"/>
  <c r="J1019" i="1"/>
  <c r="J1064" i="1"/>
  <c r="J1082" i="1"/>
  <c r="J1093" i="1"/>
  <c r="J1106" i="1"/>
  <c r="J1121" i="1"/>
  <c r="J1137" i="1"/>
  <c r="J1153" i="1"/>
  <c r="J1199" i="1"/>
  <c r="J1214" i="1"/>
  <c r="J1228" i="1"/>
  <c r="J1257" i="1"/>
  <c r="J1289" i="1"/>
  <c r="J1346" i="1"/>
  <c r="J1367" i="1"/>
  <c r="J1377" i="1"/>
  <c r="L17" i="1"/>
  <c r="L25" i="1"/>
  <c r="L34" i="1"/>
  <c r="L44" i="1"/>
  <c r="L55" i="1"/>
  <c r="L63" i="1"/>
  <c r="L74" i="1"/>
  <c r="N84" i="1"/>
  <c r="L85" i="1"/>
  <c r="L94" i="1"/>
  <c r="L105" i="1"/>
  <c r="L115" i="1"/>
  <c r="L123" i="1"/>
  <c r="L133" i="1"/>
  <c r="L142" i="1"/>
  <c r="L151" i="1"/>
  <c r="L159" i="1"/>
  <c r="L167" i="1"/>
  <c r="L178" i="1"/>
  <c r="N188" i="1"/>
  <c r="L201" i="1"/>
  <c r="L209" i="1"/>
  <c r="L221" i="1"/>
  <c r="L230" i="1"/>
  <c r="N240" i="1"/>
  <c r="L241" i="1"/>
  <c r="L251" i="1"/>
  <c r="L260" i="1"/>
  <c r="L283" i="1"/>
  <c r="L295" i="1"/>
  <c r="E65" i="1"/>
  <c r="E413" i="1"/>
  <c r="E430" i="1"/>
  <c r="E447" i="1"/>
  <c r="E462" i="1"/>
  <c r="E478" i="1"/>
  <c r="E494" i="1"/>
  <c r="E509" i="1"/>
  <c r="E526" i="1"/>
  <c r="E541" i="1"/>
  <c r="E557" i="1"/>
  <c r="E573" i="1"/>
  <c r="E590" i="1"/>
  <c r="E602" i="1"/>
  <c r="E617" i="1"/>
  <c r="E630" i="1"/>
  <c r="E647" i="1"/>
  <c r="E665" i="1"/>
  <c r="E682" i="1"/>
  <c r="E701" i="1"/>
  <c r="E717" i="1"/>
  <c r="E734" i="1"/>
  <c r="E750" i="1"/>
  <c r="E768" i="1"/>
  <c r="E796" i="1"/>
  <c r="E822" i="1"/>
  <c r="E837" i="1"/>
  <c r="E861" i="1"/>
  <c r="E878" i="1"/>
  <c r="E892" i="1"/>
  <c r="E919" i="1"/>
  <c r="E937" i="1"/>
  <c r="E953" i="1"/>
  <c r="E967" i="1"/>
  <c r="E982" i="1"/>
  <c r="E998" i="1"/>
  <c r="E1014" i="1"/>
  <c r="E1029" i="1"/>
  <c r="E1042" i="1"/>
  <c r="E1059" i="1"/>
  <c r="E1076" i="1"/>
  <c r="E1116" i="1"/>
  <c r="E1132" i="1"/>
  <c r="E1148" i="1"/>
  <c r="E1164" i="1"/>
  <c r="E1180" i="1"/>
  <c r="E1209" i="1"/>
  <c r="E1223" i="1"/>
  <c r="E1240" i="1"/>
  <c r="E1252" i="1"/>
  <c r="E1307" i="1"/>
  <c r="E1353" i="1"/>
  <c r="E1363" i="1"/>
  <c r="J30" i="1"/>
  <c r="J40" i="1"/>
  <c r="J37" i="1" s="1"/>
  <c r="J90" i="1"/>
  <c r="J129" i="1"/>
  <c r="J147" i="1"/>
  <c r="J174" i="1"/>
  <c r="J390" i="1"/>
  <c r="J406" i="1"/>
  <c r="J421" i="1"/>
  <c r="J437" i="1"/>
  <c r="J469" i="1"/>
  <c r="J485" i="1"/>
  <c r="J517" i="1"/>
  <c r="J533" i="1"/>
  <c r="J548" i="1"/>
  <c r="J580" i="1"/>
  <c r="J608" i="1"/>
  <c r="J624" i="1"/>
  <c r="J637" i="1"/>
  <c r="J655" i="1"/>
  <c r="J673" i="1"/>
  <c r="J690" i="1"/>
  <c r="J725" i="1"/>
  <c r="J741" i="1"/>
  <c r="J757" i="1"/>
  <c r="J828" i="1"/>
  <c r="J853" i="1"/>
  <c r="J869" i="1"/>
  <c r="J899" i="1"/>
  <c r="J927" i="1"/>
  <c r="J944" i="1"/>
  <c r="J959" i="1"/>
  <c r="J974" i="1"/>
  <c r="J1005" i="1"/>
  <c r="J1021" i="1"/>
  <c r="J1066" i="1"/>
  <c r="J1084" i="1"/>
  <c r="J1095" i="1"/>
  <c r="J1123" i="1"/>
  <c r="J1139" i="1"/>
  <c r="J1155" i="1"/>
  <c r="J1171" i="1"/>
  <c r="J1187" i="1"/>
  <c r="J1201" i="1"/>
  <c r="J1247" i="1"/>
  <c r="J1260" i="1"/>
  <c r="J1259" i="1" s="1"/>
  <c r="L18" i="1"/>
  <c r="L26" i="1"/>
  <c r="L35" i="1"/>
  <c r="L45" i="1"/>
  <c r="L56" i="1"/>
  <c r="N65" i="1"/>
  <c r="L66" i="1"/>
  <c r="L75" i="1"/>
  <c r="L86" i="1"/>
  <c r="L95" i="1"/>
  <c r="L106" i="1"/>
  <c r="L116" i="1"/>
  <c r="L124" i="1"/>
  <c r="L134" i="1"/>
  <c r="L143" i="1"/>
  <c r="L152" i="1"/>
  <c r="L160" i="1"/>
  <c r="L168" i="1"/>
  <c r="L179" i="1"/>
  <c r="L194" i="1"/>
  <c r="L202" i="1"/>
  <c r="L210" i="1"/>
  <c r="L222" i="1"/>
  <c r="L231" i="1"/>
  <c r="L242" i="1"/>
  <c r="L252" i="1"/>
  <c r="L261" i="1"/>
  <c r="L284" i="1"/>
  <c r="L296" i="1"/>
  <c r="L306" i="1"/>
  <c r="L370" i="1"/>
  <c r="L381" i="1"/>
  <c r="L396" i="1"/>
  <c r="N412" i="1"/>
  <c r="L413" i="1"/>
  <c r="N429" i="1"/>
  <c r="L430" i="1"/>
  <c r="N446" i="1"/>
  <c r="L447" i="1"/>
  <c r="N461" i="1"/>
  <c r="L462" i="1"/>
  <c r="N477" i="1"/>
  <c r="L478" i="1"/>
  <c r="N493" i="1"/>
  <c r="L494" i="1"/>
  <c r="N508" i="1"/>
  <c r="L509" i="1"/>
  <c r="N525" i="1"/>
  <c r="L526" i="1"/>
  <c r="N540" i="1"/>
  <c r="L541" i="1"/>
  <c r="N556" i="1"/>
  <c r="L557" i="1"/>
  <c r="N572" i="1"/>
  <c r="L573" i="1"/>
  <c r="N589" i="1"/>
  <c r="L590" i="1"/>
  <c r="N602" i="1"/>
  <c r="L603" i="1"/>
  <c r="N616" i="1"/>
  <c r="L617" i="1"/>
  <c r="N629" i="1"/>
  <c r="L630" i="1"/>
  <c r="N646" i="1"/>
  <c r="L647" i="1"/>
  <c r="N664" i="1"/>
  <c r="L665" i="1"/>
  <c r="N681" i="1"/>
  <c r="L682" i="1"/>
  <c r="N700" i="1"/>
  <c r="L701" i="1"/>
  <c r="N716" i="1"/>
  <c r="L717" i="1"/>
  <c r="N733" i="1"/>
  <c r="L734" i="1"/>
  <c r="N749" i="1"/>
  <c r="L750" i="1"/>
  <c r="N767" i="1"/>
  <c r="L768" i="1"/>
  <c r="L780" i="1"/>
  <c r="N796" i="1"/>
  <c r="L797" i="1"/>
  <c r="L809" i="1"/>
  <c r="N821" i="1"/>
  <c r="L822" i="1"/>
  <c r="N836" i="1"/>
  <c r="L837" i="1"/>
  <c r="L847" i="1"/>
  <c r="N860" i="1"/>
  <c r="L861" i="1"/>
  <c r="N877" i="1"/>
  <c r="L878" i="1"/>
  <c r="N891" i="1"/>
  <c r="L892" i="1"/>
  <c r="L908" i="1"/>
  <c r="N918" i="1"/>
  <c r="L919" i="1"/>
  <c r="N936" i="1"/>
  <c r="L937" i="1"/>
  <c r="N952" i="1"/>
  <c r="L953" i="1"/>
  <c r="N966" i="1"/>
  <c r="L967" i="1"/>
  <c r="N981" i="1"/>
  <c r="L982" i="1"/>
  <c r="N997" i="1"/>
  <c r="L998" i="1"/>
  <c r="N1013" i="1"/>
  <c r="L1014" i="1"/>
  <c r="N1029" i="1"/>
  <c r="L1030" i="1"/>
  <c r="N1041" i="1"/>
  <c r="L1042" i="1"/>
  <c r="N1058" i="1"/>
  <c r="L1059" i="1"/>
  <c r="N1075" i="1"/>
  <c r="L1076" i="1"/>
  <c r="L1089" i="1"/>
  <c r="L1102" i="1"/>
  <c r="N1115" i="1"/>
  <c r="L1116" i="1"/>
  <c r="N1131" i="1"/>
  <c r="L1132" i="1"/>
  <c r="N1147" i="1"/>
  <c r="L1148" i="1"/>
  <c r="N1163" i="1"/>
  <c r="L1164" i="1"/>
  <c r="N1179" i="1"/>
  <c r="L1180" i="1"/>
  <c r="L1195" i="1"/>
  <c r="N1208" i="1"/>
  <c r="L1209" i="1"/>
  <c r="N1222" i="1"/>
  <c r="L1223" i="1"/>
  <c r="N1239" i="1"/>
  <c r="L1240" i="1"/>
  <c r="N1252" i="1"/>
  <c r="L1253" i="1"/>
  <c r="L1267" i="1"/>
  <c r="L1275" i="1"/>
  <c r="L1284" i="1"/>
  <c r="L1297" i="1"/>
  <c r="N1307" i="1"/>
  <c r="L1308" i="1"/>
  <c r="L1316" i="1"/>
  <c r="L1324" i="1"/>
  <c r="L1335" i="1"/>
  <c r="L1343" i="1"/>
  <c r="N1353" i="1"/>
  <c r="L1354" i="1"/>
  <c r="N1363" i="1"/>
  <c r="L1364" i="1"/>
  <c r="L1373" i="1"/>
  <c r="D386" i="1"/>
  <c r="F387" i="1"/>
  <c r="M387" i="1" s="1"/>
  <c r="S387" i="1"/>
  <c r="J408" i="1"/>
  <c r="J439" i="1"/>
  <c r="J503" i="1"/>
  <c r="J519" i="1"/>
  <c r="J535" i="1"/>
  <c r="J567" i="1"/>
  <c r="J597" i="1"/>
  <c r="J610" i="1"/>
  <c r="J639" i="1"/>
  <c r="J657" i="1"/>
  <c r="J675" i="1"/>
  <c r="J692" i="1"/>
  <c r="J710" i="1"/>
  <c r="J727" i="1"/>
  <c r="J759" i="1"/>
  <c r="J776" i="1"/>
  <c r="J790" i="1"/>
  <c r="J830" i="1"/>
  <c r="J885" i="1"/>
  <c r="J901" i="1"/>
  <c r="J913" i="1"/>
  <c r="J946" i="1"/>
  <c r="J961" i="1"/>
  <c r="J976" i="1"/>
  <c r="J991" i="1"/>
  <c r="J1007" i="1"/>
  <c r="J1023" i="1"/>
  <c r="J1036" i="1"/>
  <c r="J1069" i="1"/>
  <c r="J1097" i="1"/>
  <c r="J1109" i="1"/>
  <c r="J1125" i="1"/>
  <c r="J1141" i="1"/>
  <c r="J1157" i="1"/>
  <c r="J1173" i="1"/>
  <c r="J1189" i="1"/>
  <c r="J1218" i="1"/>
  <c r="J1232" i="1"/>
  <c r="J1280" i="1"/>
  <c r="J1263" i="1" s="1"/>
  <c r="J1293" i="1"/>
  <c r="J1303" i="1"/>
  <c r="L19" i="1"/>
  <c r="L27" i="1"/>
  <c r="L36" i="1"/>
  <c r="N47" i="1"/>
  <c r="L48" i="1"/>
  <c r="L57" i="1"/>
  <c r="L67" i="1"/>
  <c r="N76" i="1"/>
  <c r="L77" i="1"/>
  <c r="L87" i="1"/>
  <c r="N96" i="1"/>
  <c r="L97" i="1"/>
  <c r="L107" i="1"/>
  <c r="L117" i="1"/>
  <c r="N125" i="1"/>
  <c r="L126" i="1"/>
  <c r="L135" i="1"/>
  <c r="L144" i="1"/>
  <c r="L153" i="1"/>
  <c r="L161" i="1"/>
  <c r="L169" i="1"/>
  <c r="N180" i="1"/>
  <c r="L181" i="1"/>
  <c r="L195" i="1"/>
  <c r="L203" i="1"/>
  <c r="N211" i="1"/>
  <c r="L212" i="1"/>
  <c r="L223" i="1"/>
  <c r="L232" i="1"/>
  <c r="L243" i="1"/>
  <c r="L253" i="1"/>
  <c r="L262" i="1"/>
  <c r="L285" i="1"/>
  <c r="L297" i="1"/>
  <c r="N308" i="1"/>
  <c r="L309" i="1"/>
  <c r="L371" i="1"/>
  <c r="N382" i="1"/>
  <c r="L383" i="1"/>
  <c r="N402" i="1"/>
  <c r="L403" i="1"/>
  <c r="N414" i="1"/>
  <c r="L415" i="1"/>
  <c r="N431" i="1"/>
  <c r="L432" i="1"/>
  <c r="N448" i="1"/>
  <c r="L449" i="1"/>
  <c r="N463" i="1"/>
  <c r="L464" i="1"/>
  <c r="N479" i="1"/>
  <c r="L480" i="1"/>
  <c r="N495" i="1"/>
  <c r="L496" i="1"/>
  <c r="N510" i="1"/>
  <c r="L511" i="1"/>
  <c r="N527" i="1"/>
  <c r="L528" i="1"/>
  <c r="N542" i="1"/>
  <c r="L543" i="1"/>
  <c r="N558" i="1"/>
  <c r="L559" i="1"/>
  <c r="N574" i="1"/>
  <c r="L575" i="1"/>
  <c r="N591" i="1"/>
  <c r="L592" i="1"/>
  <c r="L604" i="1"/>
  <c r="N618" i="1"/>
  <c r="L619" i="1"/>
  <c r="N631" i="1"/>
  <c r="L632" i="1"/>
  <c r="N648" i="1"/>
  <c r="L649" i="1"/>
  <c r="N666" i="1"/>
  <c r="L667" i="1"/>
  <c r="N684" i="1"/>
  <c r="L685" i="1"/>
  <c r="N702" i="1"/>
  <c r="L703" i="1"/>
  <c r="N719" i="1"/>
  <c r="L720" i="1"/>
  <c r="N735" i="1"/>
  <c r="L736" i="1"/>
  <c r="N751" i="1"/>
  <c r="L752" i="1"/>
  <c r="N769" i="1"/>
  <c r="L770" i="1"/>
  <c r="N781" i="1"/>
  <c r="L782" i="1"/>
  <c r="L798" i="1"/>
  <c r="N810" i="1"/>
  <c r="L811" i="1"/>
  <c r="N823" i="1"/>
  <c r="L824" i="1"/>
  <c r="N838" i="1"/>
  <c r="L839" i="1"/>
  <c r="L848" i="1"/>
  <c r="N862" i="1"/>
  <c r="L863" i="1"/>
  <c r="N879" i="1"/>
  <c r="L880" i="1"/>
  <c r="N893" i="1"/>
  <c r="L894" i="1"/>
  <c r="L909" i="1"/>
  <c r="N920" i="1"/>
  <c r="L921" i="1"/>
  <c r="N938" i="1"/>
  <c r="L939" i="1"/>
  <c r="N954" i="1"/>
  <c r="L955" i="1"/>
  <c r="N968" i="1"/>
  <c r="L969" i="1"/>
  <c r="N983" i="1"/>
  <c r="L984" i="1"/>
  <c r="N999" i="1"/>
  <c r="L1000" i="1"/>
  <c r="N1015" i="1"/>
  <c r="L1016" i="1"/>
  <c r="L1031" i="1"/>
  <c r="N1043" i="1"/>
  <c r="L1044" i="1"/>
  <c r="N1060" i="1"/>
  <c r="L1061" i="1"/>
  <c r="N1077" i="1"/>
  <c r="L1078" i="1"/>
  <c r="L1090" i="1"/>
  <c r="L1103" i="1"/>
  <c r="N1117" i="1"/>
  <c r="L1118" i="1"/>
  <c r="N1133" i="1"/>
  <c r="L1134" i="1"/>
  <c r="N1149" i="1"/>
  <c r="L1150" i="1"/>
  <c r="N1165" i="1"/>
  <c r="L1166" i="1"/>
  <c r="N1181" i="1"/>
  <c r="L1182" i="1"/>
  <c r="L1196" i="1"/>
  <c r="N1210" i="1"/>
  <c r="L1211" i="1"/>
  <c r="N1224" i="1"/>
  <c r="L1225" i="1"/>
  <c r="N1241" i="1"/>
  <c r="L1242" i="1"/>
  <c r="L1254" i="1"/>
  <c r="L1268" i="1"/>
  <c r="L1276" i="1"/>
  <c r="N1286" i="1"/>
  <c r="L1287" i="1"/>
  <c r="L1298" i="1"/>
  <c r="L1309" i="1"/>
  <c r="L1317" i="1"/>
  <c r="L1325" i="1"/>
  <c r="L1336" i="1"/>
  <c r="L1344" i="1"/>
  <c r="L1355" i="1"/>
  <c r="L1365" i="1"/>
  <c r="L1374" i="1"/>
  <c r="J378" i="1"/>
  <c r="J425" i="1"/>
  <c r="J441" i="1"/>
  <c r="J457" i="1"/>
  <c r="J473" i="1"/>
  <c r="J489" i="1"/>
  <c r="J505" i="1"/>
  <c r="J521" i="1"/>
  <c r="J552" i="1"/>
  <c r="J569" i="1"/>
  <c r="J585" i="1"/>
  <c r="J612" i="1"/>
  <c r="J641" i="1"/>
  <c r="J660" i="1"/>
  <c r="J677" i="1"/>
  <c r="J695" i="1"/>
  <c r="J712" i="1"/>
  <c r="J729" i="1"/>
  <c r="J744" i="1"/>
  <c r="J763" i="1"/>
  <c r="J792" i="1"/>
  <c r="J832" i="1"/>
  <c r="J873" i="1"/>
  <c r="J887" i="1"/>
  <c r="J948" i="1"/>
  <c r="J993" i="1"/>
  <c r="J1009" i="1"/>
  <c r="J1025" i="1"/>
  <c r="J1053" i="1"/>
  <c r="J1071" i="1"/>
  <c r="J1099" i="1"/>
  <c r="J1111" i="1"/>
  <c r="J1191" i="1"/>
  <c r="J1204" i="1"/>
  <c r="L12" i="1"/>
  <c r="L20" i="1"/>
  <c r="L28" i="1"/>
  <c r="L38" i="1"/>
  <c r="L49" i="1"/>
  <c r="L58" i="1"/>
  <c r="L68" i="1"/>
  <c r="L78" i="1"/>
  <c r="L88" i="1"/>
  <c r="L98" i="1"/>
  <c r="L108" i="1"/>
  <c r="L118" i="1"/>
  <c r="L127" i="1"/>
  <c r="L136" i="1"/>
  <c r="L145" i="1"/>
  <c r="L154" i="1"/>
  <c r="L162" i="1"/>
  <c r="L170" i="1"/>
  <c r="L182" i="1"/>
  <c r="L196" i="1"/>
  <c r="L204" i="1"/>
  <c r="L213" i="1"/>
  <c r="L224" i="1"/>
  <c r="L233" i="1"/>
  <c r="L244" i="1"/>
  <c r="L254" i="1"/>
  <c r="N263" i="1"/>
  <c r="N255" i="1" s="1"/>
  <c r="L264" i="1"/>
  <c r="L288" i="1"/>
  <c r="L298" i="1"/>
  <c r="L310" i="1"/>
  <c r="L372" i="1"/>
  <c r="L384" i="1"/>
  <c r="L404" i="1"/>
  <c r="N417" i="1"/>
  <c r="L418" i="1"/>
  <c r="N433" i="1"/>
  <c r="L434" i="1"/>
  <c r="N450" i="1"/>
  <c r="L451" i="1"/>
  <c r="N465" i="1"/>
  <c r="L466" i="1"/>
  <c r="N481" i="1"/>
  <c r="L482" i="1"/>
  <c r="N498" i="1"/>
  <c r="L499" i="1"/>
  <c r="N513" i="1"/>
  <c r="L514" i="1"/>
  <c r="N529" i="1"/>
  <c r="L530" i="1"/>
  <c r="N544" i="1"/>
  <c r="L545" i="1"/>
  <c r="N560" i="1"/>
  <c r="L561" i="1"/>
  <c r="N576" i="1"/>
  <c r="L577" i="1"/>
  <c r="N593" i="1"/>
  <c r="L594" i="1"/>
  <c r="L605" i="1"/>
  <c r="N620" i="1"/>
  <c r="L621" i="1"/>
  <c r="N633" i="1"/>
  <c r="L634" i="1"/>
  <c r="N650" i="1"/>
  <c r="L651" i="1"/>
  <c r="N669" i="1"/>
  <c r="L670" i="1"/>
  <c r="N686" i="1"/>
  <c r="L687" i="1"/>
  <c r="N704" i="1"/>
  <c r="L705" i="1"/>
  <c r="N721" i="1"/>
  <c r="L722" i="1"/>
  <c r="N737" i="1"/>
  <c r="L738" i="1"/>
  <c r="N753" i="1"/>
  <c r="L754" i="1"/>
  <c r="N771" i="1"/>
  <c r="L772" i="1"/>
  <c r="N783" i="1"/>
  <c r="L784" i="1"/>
  <c r="N800" i="1"/>
  <c r="L801" i="1"/>
  <c r="N812" i="1"/>
  <c r="L813" i="1"/>
  <c r="L825" i="1"/>
  <c r="L840" i="1"/>
  <c r="L849" i="1"/>
  <c r="N864" i="1"/>
  <c r="L865" i="1"/>
  <c r="L881" i="1"/>
  <c r="N895" i="1"/>
  <c r="L896" i="1"/>
  <c r="L910" i="1"/>
  <c r="N922" i="1"/>
  <c r="L923" i="1"/>
  <c r="N940" i="1"/>
  <c r="L941" i="1"/>
  <c r="L956" i="1"/>
  <c r="N970" i="1"/>
  <c r="L971" i="1"/>
  <c r="N985" i="1"/>
  <c r="L986" i="1"/>
  <c r="N1001" i="1"/>
  <c r="L1002" i="1"/>
  <c r="N1017" i="1"/>
  <c r="L1018" i="1"/>
  <c r="L1032" i="1"/>
  <c r="N1046" i="1"/>
  <c r="L1047" i="1"/>
  <c r="N1062" i="1"/>
  <c r="L1063" i="1"/>
  <c r="N1080" i="1"/>
  <c r="L1081" i="1"/>
  <c r="N1091" i="1"/>
  <c r="L1092" i="1"/>
  <c r="N1104" i="1"/>
  <c r="L1105" i="1"/>
  <c r="N1119" i="1"/>
  <c r="L1120" i="1"/>
  <c r="N1135" i="1"/>
  <c r="L1136" i="1"/>
  <c r="N1151" i="1"/>
  <c r="L1152" i="1"/>
  <c r="N1167" i="1"/>
  <c r="L1168" i="1"/>
  <c r="N1183" i="1"/>
  <c r="L1184" i="1"/>
  <c r="N1197" i="1"/>
  <c r="L1198" i="1"/>
  <c r="N1212" i="1"/>
  <c r="L1213" i="1"/>
  <c r="N1226" i="1"/>
  <c r="L1227" i="1"/>
  <c r="N1243" i="1"/>
  <c r="L1244" i="1"/>
  <c r="N1255" i="1"/>
  <c r="L1256" i="1"/>
  <c r="L1269" i="1"/>
  <c r="L1277" i="1"/>
  <c r="L1288" i="1"/>
  <c r="N1299" i="1"/>
  <c r="N1292" i="1" s="1"/>
  <c r="L1300" i="1"/>
  <c r="L1310" i="1"/>
  <c r="L1318" i="1"/>
  <c r="L1326" i="1"/>
  <c r="L1337" i="1"/>
  <c r="L1345" i="1"/>
  <c r="L1356" i="1"/>
  <c r="L1366" i="1"/>
  <c r="L1376" i="1"/>
  <c r="J427" i="1"/>
  <c r="J459" i="1"/>
  <c r="J475" i="1"/>
  <c r="J538" i="1"/>
  <c r="J554" i="1"/>
  <c r="J614" i="1"/>
  <c r="J644" i="1"/>
  <c r="J662" i="1"/>
  <c r="J697" i="1"/>
  <c r="J731" i="1"/>
  <c r="J746" i="1"/>
  <c r="J765" i="1"/>
  <c r="J794" i="1"/>
  <c r="J819" i="1"/>
  <c r="J834" i="1"/>
  <c r="J858" i="1"/>
  <c r="J875" i="1"/>
  <c r="J906" i="1"/>
  <c r="J934" i="1"/>
  <c r="J979" i="1"/>
  <c r="J1011" i="1"/>
  <c r="J1027" i="1"/>
  <c r="J1039" i="1"/>
  <c r="J1056" i="1"/>
  <c r="J1113" i="1"/>
  <c r="J1129" i="1"/>
  <c r="J1145" i="1"/>
  <c r="J1161" i="1"/>
  <c r="J1177" i="1"/>
  <c r="J1193" i="1"/>
  <c r="J1206" i="1"/>
  <c r="J1237" i="1"/>
  <c r="J1351" i="1"/>
  <c r="L13" i="1"/>
  <c r="L21" i="1"/>
  <c r="L29" i="1"/>
  <c r="L39" i="1"/>
  <c r="L50" i="1"/>
  <c r="L59" i="1"/>
  <c r="L69" i="1"/>
  <c r="N79" i="1"/>
  <c r="L80" i="1"/>
  <c r="L89" i="1"/>
  <c r="L99" i="1"/>
  <c r="L111" i="1"/>
  <c r="L119" i="1"/>
  <c r="L128" i="1"/>
  <c r="L138" i="1"/>
  <c r="L146" i="1"/>
  <c r="L155" i="1"/>
  <c r="L163" i="1"/>
  <c r="N172" i="1"/>
  <c r="L183" i="1"/>
  <c r="L197" i="1"/>
  <c r="L205" i="1"/>
  <c r="L214" i="1"/>
  <c r="N225" i="1"/>
  <c r="L226" i="1"/>
  <c r="N234" i="1"/>
  <c r="L235" i="1"/>
  <c r="L245" i="1"/>
  <c r="L256" i="1"/>
  <c r="L265" i="1"/>
  <c r="L289" i="1"/>
  <c r="N364" i="1"/>
  <c r="L365" i="1"/>
  <c r="N373" i="1"/>
  <c r="L374" i="1"/>
  <c r="L385" i="1"/>
  <c r="L405" i="1"/>
  <c r="N419" i="1"/>
  <c r="L420" i="1"/>
  <c r="N435" i="1"/>
  <c r="L436" i="1"/>
  <c r="N452" i="1"/>
  <c r="L453" i="1"/>
  <c r="N467" i="1"/>
  <c r="L468" i="1"/>
  <c r="N483" i="1"/>
  <c r="L484" i="1"/>
  <c r="N500" i="1"/>
  <c r="L501" i="1"/>
  <c r="N515" i="1"/>
  <c r="L516" i="1"/>
  <c r="N531" i="1"/>
  <c r="L532" i="1"/>
  <c r="N546" i="1"/>
  <c r="L547" i="1"/>
  <c r="N563" i="1"/>
  <c r="L564" i="1"/>
  <c r="N578" i="1"/>
  <c r="L579" i="1"/>
  <c r="N595" i="1"/>
  <c r="L596" i="1"/>
  <c r="N606" i="1"/>
  <c r="L607" i="1"/>
  <c r="N622" i="1"/>
  <c r="L623" i="1"/>
  <c r="N635" i="1"/>
  <c r="L636" i="1"/>
  <c r="N653" i="1"/>
  <c r="L654" i="1"/>
  <c r="N671" i="1"/>
  <c r="L672" i="1"/>
  <c r="N688" i="1"/>
  <c r="L689" i="1"/>
  <c r="N706" i="1"/>
  <c r="L707" i="1"/>
  <c r="N723" i="1"/>
  <c r="L724" i="1"/>
  <c r="N739" i="1"/>
  <c r="L740" i="1"/>
  <c r="N755" i="1"/>
  <c r="L756" i="1"/>
  <c r="N773" i="1"/>
  <c r="L774" i="1"/>
  <c r="N785" i="1"/>
  <c r="L786" i="1"/>
  <c r="N803" i="1"/>
  <c r="L804" i="1"/>
  <c r="N814" i="1"/>
  <c r="L815" i="1"/>
  <c r="N826" i="1"/>
  <c r="L827" i="1"/>
  <c r="N841" i="1"/>
  <c r="L842" i="1"/>
  <c r="N851" i="1"/>
  <c r="L852" i="1"/>
  <c r="N866" i="1"/>
  <c r="L867" i="1"/>
  <c r="N882" i="1"/>
  <c r="L883" i="1"/>
  <c r="N897" i="1"/>
  <c r="L898" i="1"/>
  <c r="L911" i="1"/>
  <c r="N924" i="1"/>
  <c r="L925" i="1"/>
  <c r="N942" i="1"/>
  <c r="L943" i="1"/>
  <c r="N957" i="1"/>
  <c r="L958" i="1"/>
  <c r="L972" i="1"/>
  <c r="N987" i="1"/>
  <c r="L988" i="1"/>
  <c r="N1003" i="1"/>
  <c r="L1004" i="1"/>
  <c r="N1019" i="1"/>
  <c r="L1020" i="1"/>
  <c r="N1033" i="1"/>
  <c r="L1034" i="1"/>
  <c r="L1049" i="1"/>
  <c r="N1064" i="1"/>
  <c r="L1065" i="1"/>
  <c r="N1082" i="1"/>
  <c r="L1083" i="1"/>
  <c r="N1093" i="1"/>
  <c r="L1094" i="1"/>
  <c r="N1106" i="1"/>
  <c r="L1107" i="1"/>
  <c r="N1121" i="1"/>
  <c r="L1122" i="1"/>
  <c r="N1137" i="1"/>
  <c r="L1138" i="1"/>
  <c r="N1153" i="1"/>
  <c r="L1154" i="1"/>
  <c r="N1169" i="1"/>
  <c r="L1170" i="1"/>
  <c r="N1185" i="1"/>
  <c r="L1186" i="1"/>
  <c r="N1199" i="1"/>
  <c r="L1200" i="1"/>
  <c r="N1214" i="1"/>
  <c r="L1215" i="1"/>
  <c r="N1228" i="1"/>
  <c r="L1229" i="1"/>
  <c r="N1245" i="1"/>
  <c r="L1246" i="1"/>
  <c r="N1257" i="1"/>
  <c r="L1258" i="1"/>
  <c r="L1270" i="1"/>
  <c r="L1278" i="1"/>
  <c r="N1289" i="1"/>
  <c r="L1290" i="1"/>
  <c r="L1301" i="1"/>
  <c r="L1311" i="1"/>
  <c r="L1319" i="1"/>
  <c r="L1327" i="1"/>
  <c r="L1338" i="1"/>
  <c r="N1346" i="1"/>
  <c r="L1347" i="1"/>
  <c r="L1357" i="1"/>
  <c r="N1367" i="1"/>
  <c r="L1368" i="1"/>
  <c r="N1377" i="1"/>
  <c r="L1378" i="1"/>
  <c r="E852" i="1"/>
  <c r="E867" i="1"/>
  <c r="E898" i="1"/>
  <c r="E925" i="1"/>
  <c r="E943" i="1"/>
  <c r="E958" i="1"/>
  <c r="E988" i="1"/>
  <c r="E1004" i="1"/>
  <c r="E1020" i="1"/>
  <c r="E1065" i="1"/>
  <c r="E1083" i="1"/>
  <c r="E1094" i="1"/>
  <c r="E1122" i="1"/>
  <c r="E1138" i="1"/>
  <c r="E1154" i="1"/>
  <c r="E1170" i="1"/>
  <c r="E1186" i="1"/>
  <c r="E1200" i="1"/>
  <c r="E1215" i="1"/>
  <c r="E1229" i="1"/>
  <c r="E1246" i="1"/>
  <c r="E1258" i="1"/>
  <c r="E1346" i="1"/>
  <c r="E1367" i="1"/>
  <c r="E1378" i="1"/>
  <c r="J84" i="1"/>
  <c r="J188" i="1"/>
  <c r="J240" i="1"/>
  <c r="E30" i="1"/>
  <c r="E40" i="1"/>
  <c r="E90" i="1"/>
  <c r="E129" i="1"/>
  <c r="E147" i="1"/>
  <c r="E174" i="1"/>
  <c r="E390" i="1"/>
  <c r="F391" i="1"/>
  <c r="O391" i="1" s="1"/>
  <c r="E407" i="1"/>
  <c r="E422" i="1"/>
  <c r="E438" i="1"/>
  <c r="E454" i="1"/>
  <c r="E470" i="1"/>
  <c r="E486" i="1"/>
  <c r="E518" i="1"/>
  <c r="E534" i="1"/>
  <c r="E549" i="1"/>
  <c r="E581" i="1"/>
  <c r="E597" i="1"/>
  <c r="E609" i="1"/>
  <c r="E624" i="1"/>
  <c r="E638" i="1"/>
  <c r="E656" i="1"/>
  <c r="E674" i="1"/>
  <c r="E691" i="1"/>
  <c r="E709" i="1"/>
  <c r="E726" i="1"/>
  <c r="E741" i="1"/>
  <c r="E758" i="1"/>
  <c r="E789" i="1"/>
  <c r="E829" i="1"/>
  <c r="E853" i="1"/>
  <c r="E870" i="1"/>
  <c r="E900" i="1"/>
  <c r="E927" i="1"/>
  <c r="E945" i="1"/>
  <c r="E960" i="1"/>
  <c r="E975" i="1"/>
  <c r="E990" i="1"/>
  <c r="E1006" i="1"/>
  <c r="E1022" i="1"/>
  <c r="E1067" i="1"/>
  <c r="E1084" i="1"/>
  <c r="E1096" i="1"/>
  <c r="E1124" i="1"/>
  <c r="E1140" i="1"/>
  <c r="E1156" i="1"/>
  <c r="E1172" i="1"/>
  <c r="E1188" i="1"/>
  <c r="E1201" i="1"/>
  <c r="E1217" i="1"/>
  <c r="E1231" i="1"/>
  <c r="E1247" i="1"/>
  <c r="E1261" i="1"/>
  <c r="E1330" i="1"/>
  <c r="J65" i="1"/>
  <c r="J412" i="1"/>
  <c r="J446" i="1"/>
  <c r="J493" i="1"/>
  <c r="J508" i="1"/>
  <c r="J525" i="1"/>
  <c r="J540" i="1"/>
  <c r="J556" i="1"/>
  <c r="J572" i="1"/>
  <c r="J589" i="1"/>
  <c r="J602" i="1"/>
  <c r="J616" i="1"/>
  <c r="J629" i="1"/>
  <c r="J646" i="1"/>
  <c r="J681" i="1"/>
  <c r="J700" i="1"/>
  <c r="J716" i="1"/>
  <c r="J733" i="1"/>
  <c r="J749" i="1"/>
  <c r="J767" i="1"/>
  <c r="J796" i="1"/>
  <c r="J821" i="1"/>
  <c r="J836" i="1"/>
  <c r="J860" i="1"/>
  <c r="J877" i="1"/>
  <c r="J891" i="1"/>
  <c r="J918" i="1"/>
  <c r="J936" i="1"/>
  <c r="J952" i="1"/>
  <c r="J966" i="1"/>
  <c r="J981" i="1"/>
  <c r="J1013" i="1"/>
  <c r="J1029" i="1"/>
  <c r="J1058" i="1"/>
  <c r="J1075" i="1"/>
  <c r="J1115" i="1"/>
  <c r="J1131" i="1"/>
  <c r="J1147" i="1"/>
  <c r="J1163" i="1"/>
  <c r="J1179" i="1"/>
  <c r="J1208" i="1"/>
  <c r="J1222" i="1"/>
  <c r="J1239" i="1"/>
  <c r="J1252" i="1"/>
  <c r="J1307" i="1"/>
  <c r="J1353" i="1"/>
  <c r="J1363" i="1"/>
  <c r="L14" i="1"/>
  <c r="L22" i="1"/>
  <c r="N30" i="1"/>
  <c r="N11" i="1" s="1"/>
  <c r="L31" i="1"/>
  <c r="N40" i="1"/>
  <c r="N37" i="1" s="1"/>
  <c r="L41" i="1"/>
  <c r="L51" i="1"/>
  <c r="L60" i="1"/>
  <c r="L70" i="1"/>
  <c r="L81" i="1"/>
  <c r="N90" i="1"/>
  <c r="L91" i="1"/>
  <c r="L100" i="1"/>
  <c r="L112" i="1"/>
  <c r="L120" i="1"/>
  <c r="N129" i="1"/>
  <c r="L130" i="1"/>
  <c r="L139" i="1"/>
  <c r="N147" i="1"/>
  <c r="L148" i="1"/>
  <c r="L156" i="1"/>
  <c r="L164" i="1"/>
  <c r="N174" i="1"/>
  <c r="L184" i="1"/>
  <c r="L198" i="1"/>
  <c r="L206" i="1"/>
  <c r="L215" i="1"/>
  <c r="L227" i="1"/>
  <c r="L236" i="1"/>
  <c r="L246" i="1"/>
  <c r="L257" i="1"/>
  <c r="L266" i="1"/>
  <c r="L290" i="1"/>
  <c r="L302" i="1"/>
  <c r="L366" i="1"/>
  <c r="L375" i="1"/>
  <c r="N390" i="1"/>
  <c r="L391" i="1"/>
  <c r="N406" i="1"/>
  <c r="L407" i="1"/>
  <c r="N421" i="1"/>
  <c r="L422" i="1"/>
  <c r="N437" i="1"/>
  <c r="L438" i="1"/>
  <c r="N454" i="1"/>
  <c r="L455" i="1"/>
  <c r="N469" i="1"/>
  <c r="L470" i="1"/>
  <c r="N485" i="1"/>
  <c r="L486" i="1"/>
  <c r="L502" i="1"/>
  <c r="N517" i="1"/>
  <c r="L518" i="1"/>
  <c r="N533" i="1"/>
  <c r="L534" i="1"/>
  <c r="N548" i="1"/>
  <c r="L549" i="1"/>
  <c r="L565" i="1"/>
  <c r="N580" i="1"/>
  <c r="L581" i="1"/>
  <c r="N597" i="1"/>
  <c r="L598" i="1"/>
  <c r="N608" i="1"/>
  <c r="L609" i="1"/>
  <c r="N624" i="1"/>
  <c r="L625" i="1"/>
  <c r="N637" i="1"/>
  <c r="L638" i="1"/>
  <c r="N655" i="1"/>
  <c r="L656" i="1"/>
  <c r="N673" i="1"/>
  <c r="L674" i="1"/>
  <c r="N690" i="1"/>
  <c r="L691" i="1"/>
  <c r="N708" i="1"/>
  <c r="L709" i="1"/>
  <c r="N725" i="1"/>
  <c r="L726" i="1"/>
  <c r="N741" i="1"/>
  <c r="L742" i="1"/>
  <c r="N757" i="1"/>
  <c r="L758" i="1"/>
  <c r="L775" i="1"/>
  <c r="N788" i="1"/>
  <c r="L789" i="1"/>
  <c r="L805" i="1"/>
  <c r="L816" i="1"/>
  <c r="N828" i="1"/>
  <c r="L829" i="1"/>
  <c r="L843" i="1"/>
  <c r="N853" i="1"/>
  <c r="L854" i="1"/>
  <c r="N869" i="1"/>
  <c r="L870" i="1"/>
  <c r="L884" i="1"/>
  <c r="N899" i="1"/>
  <c r="L900" i="1"/>
  <c r="L912" i="1"/>
  <c r="N927" i="1"/>
  <c r="L928" i="1"/>
  <c r="N944" i="1"/>
  <c r="L945" i="1"/>
  <c r="N959" i="1"/>
  <c r="L960" i="1"/>
  <c r="N974" i="1"/>
  <c r="L975" i="1"/>
  <c r="N989" i="1"/>
  <c r="L990" i="1"/>
  <c r="N1005" i="1"/>
  <c r="L1006" i="1"/>
  <c r="N1021" i="1"/>
  <c r="L1022" i="1"/>
  <c r="L1035" i="1"/>
  <c r="N1048" i="1"/>
  <c r="L1050" i="1"/>
  <c r="N1066" i="1"/>
  <c r="L1067" i="1"/>
  <c r="N1084" i="1"/>
  <c r="L1085" i="1"/>
  <c r="N1095" i="1"/>
  <c r="L1096" i="1"/>
  <c r="L1108" i="1"/>
  <c r="N1123" i="1"/>
  <c r="L1124" i="1"/>
  <c r="N1139" i="1"/>
  <c r="L1140" i="1"/>
  <c r="N1155" i="1"/>
  <c r="L1156" i="1"/>
  <c r="N1171" i="1"/>
  <c r="L1172" i="1"/>
  <c r="N1187" i="1"/>
  <c r="L1188" i="1"/>
  <c r="N1201" i="1"/>
  <c r="L1202" i="1"/>
  <c r="N1216" i="1"/>
  <c r="L1217" i="1"/>
  <c r="N1230" i="1"/>
  <c r="L1231" i="1"/>
  <c r="N1247" i="1"/>
  <c r="L1248" i="1"/>
  <c r="N1260" i="1"/>
  <c r="L1261" i="1"/>
  <c r="L1271" i="1"/>
  <c r="L1279" i="1"/>
  <c r="L1291" i="1"/>
  <c r="L1302" i="1"/>
  <c r="L1312" i="1"/>
  <c r="L1320" i="1"/>
  <c r="N1330" i="1"/>
  <c r="L1331" i="1"/>
  <c r="L1339" i="1"/>
  <c r="L1348" i="1"/>
  <c r="L1358" i="1"/>
  <c r="L1369" i="1"/>
  <c r="L1379" i="1"/>
  <c r="S389" i="1"/>
  <c r="L386" i="1"/>
  <c r="L376" i="1"/>
  <c r="N392" i="1"/>
  <c r="L393" i="1"/>
  <c r="N408" i="1"/>
  <c r="L409" i="1"/>
  <c r="N423" i="1"/>
  <c r="L424" i="1"/>
  <c r="N439" i="1"/>
  <c r="L440" i="1"/>
  <c r="L456" i="1"/>
  <c r="N471" i="1"/>
  <c r="L472" i="1"/>
  <c r="N487" i="1"/>
  <c r="L488" i="1"/>
  <c r="N503" i="1"/>
  <c r="L504" i="1"/>
  <c r="N519" i="1"/>
  <c r="L520" i="1"/>
  <c r="N535" i="1"/>
  <c r="L536" i="1"/>
  <c r="N550" i="1"/>
  <c r="L551" i="1"/>
  <c r="N567" i="1"/>
  <c r="L568" i="1"/>
  <c r="N582" i="1"/>
  <c r="L583" i="1"/>
  <c r="L599" i="1"/>
  <c r="N610" i="1"/>
  <c r="L611" i="1"/>
  <c r="L626" i="1"/>
  <c r="N639" i="1"/>
  <c r="L640" i="1"/>
  <c r="N657" i="1"/>
  <c r="L658" i="1"/>
  <c r="N675" i="1"/>
  <c r="L676" i="1"/>
  <c r="N692" i="1"/>
  <c r="L693" i="1"/>
  <c r="N710" i="1"/>
  <c r="L711" i="1"/>
  <c r="N727" i="1"/>
  <c r="L728" i="1"/>
  <c r="L743" i="1"/>
  <c r="N759" i="1"/>
  <c r="L760" i="1"/>
  <c r="N776" i="1"/>
  <c r="L777" i="1"/>
  <c r="N790" i="1"/>
  <c r="L791" i="1"/>
  <c r="L806" i="1"/>
  <c r="L817" i="1"/>
  <c r="N830" i="1"/>
  <c r="L831" i="1"/>
  <c r="L844" i="1"/>
  <c r="L855" i="1"/>
  <c r="N871" i="1"/>
  <c r="L872" i="1"/>
  <c r="N885" i="1"/>
  <c r="L886" i="1"/>
  <c r="N901" i="1"/>
  <c r="L902" i="1"/>
  <c r="N913" i="1"/>
  <c r="L914" i="1"/>
  <c r="L929" i="1"/>
  <c r="N946" i="1"/>
  <c r="L947" i="1"/>
  <c r="N961" i="1"/>
  <c r="L962" i="1"/>
  <c r="L977" i="1"/>
  <c r="N991" i="1"/>
  <c r="L992" i="1"/>
  <c r="N1007" i="1"/>
  <c r="L1008" i="1"/>
  <c r="N1023" i="1"/>
  <c r="L1024" i="1"/>
  <c r="N1036" i="1"/>
  <c r="L1037" i="1"/>
  <c r="N1051" i="1"/>
  <c r="L1052" i="1"/>
  <c r="N1069" i="1"/>
  <c r="L1070" i="1"/>
  <c r="L1086" i="1"/>
  <c r="N1097" i="1"/>
  <c r="L1098" i="1"/>
  <c r="N1109" i="1"/>
  <c r="L1110" i="1"/>
  <c r="N1125" i="1"/>
  <c r="L1126" i="1"/>
  <c r="N1141" i="1"/>
  <c r="L1142" i="1"/>
  <c r="N1157" i="1"/>
  <c r="L1158" i="1"/>
  <c r="N1173" i="1"/>
  <c r="L1174" i="1"/>
  <c r="N1189" i="1"/>
  <c r="L1190" i="1"/>
  <c r="L1203" i="1"/>
  <c r="N1218" i="1"/>
  <c r="L1219" i="1"/>
  <c r="N1232" i="1"/>
  <c r="L1233" i="1"/>
  <c r="L1249" i="1"/>
  <c r="L1264" i="1"/>
  <c r="L1272" i="1"/>
  <c r="N1280" i="1"/>
  <c r="N1263" i="1" s="1"/>
  <c r="L1281" i="1"/>
  <c r="N1293" i="1"/>
  <c r="L1294" i="1"/>
  <c r="N1303" i="1"/>
  <c r="L1304" i="1"/>
  <c r="L1313" i="1"/>
  <c r="L1321" i="1"/>
  <c r="L1332" i="1"/>
  <c r="L1340" i="1"/>
  <c r="L1349" i="1"/>
  <c r="L1359" i="1"/>
  <c r="L1370" i="1"/>
  <c r="L1380" i="1"/>
  <c r="N378" i="1"/>
  <c r="L379" i="1"/>
  <c r="L394" i="1"/>
  <c r="L410" i="1"/>
  <c r="N425" i="1"/>
  <c r="L426" i="1"/>
  <c r="N441" i="1"/>
  <c r="L442" i="1"/>
  <c r="N457" i="1"/>
  <c r="L458" i="1"/>
  <c r="N473" i="1"/>
  <c r="L474" i="1"/>
  <c r="N489" i="1"/>
  <c r="L490" i="1"/>
  <c r="N505" i="1"/>
  <c r="L506" i="1"/>
  <c r="N521" i="1"/>
  <c r="L522" i="1"/>
  <c r="L537" i="1"/>
  <c r="N552" i="1"/>
  <c r="L553" i="1"/>
  <c r="N569" i="1"/>
  <c r="L570" i="1"/>
  <c r="N585" i="1"/>
  <c r="L586" i="1"/>
  <c r="L600" i="1"/>
  <c r="N612" i="1"/>
  <c r="L613" i="1"/>
  <c r="L627" i="1"/>
  <c r="N641" i="1"/>
  <c r="L642" i="1"/>
  <c r="N660" i="1"/>
  <c r="L661" i="1"/>
  <c r="N677" i="1"/>
  <c r="L678" i="1"/>
  <c r="N695" i="1"/>
  <c r="L696" i="1"/>
  <c r="N712" i="1"/>
  <c r="L713" i="1"/>
  <c r="N729" i="1"/>
  <c r="L730" i="1"/>
  <c r="N744" i="1"/>
  <c r="L745" i="1"/>
  <c r="N763" i="1"/>
  <c r="L764" i="1"/>
  <c r="L778" i="1"/>
  <c r="N792" i="1"/>
  <c r="L793" i="1"/>
  <c r="L807" i="1"/>
  <c r="L818" i="1"/>
  <c r="N832" i="1"/>
  <c r="L833" i="1"/>
  <c r="L845" i="1"/>
  <c r="N856" i="1"/>
  <c r="L857" i="1"/>
  <c r="N873" i="1"/>
  <c r="L874" i="1"/>
  <c r="N887" i="1"/>
  <c r="L888" i="1"/>
  <c r="N903" i="1"/>
  <c r="L904" i="1"/>
  <c r="L915" i="1"/>
  <c r="N932" i="1"/>
  <c r="L933" i="1"/>
  <c r="N948" i="1"/>
  <c r="L949" i="1"/>
  <c r="L963" i="1"/>
  <c r="N976" i="1"/>
  <c r="L978" i="1"/>
  <c r="N993" i="1"/>
  <c r="L994" i="1"/>
  <c r="N1009" i="1"/>
  <c r="L1010" i="1"/>
  <c r="N1025" i="1"/>
  <c r="L1026" i="1"/>
  <c r="L1038" i="1"/>
  <c r="N1053" i="1"/>
  <c r="L1054" i="1"/>
  <c r="N1071" i="1"/>
  <c r="L1072" i="1"/>
  <c r="L1087" i="1"/>
  <c r="N1099" i="1"/>
  <c r="L1100" i="1"/>
  <c r="N1111" i="1"/>
  <c r="L1112" i="1"/>
  <c r="N1127" i="1"/>
  <c r="L1128" i="1"/>
  <c r="N1143" i="1"/>
  <c r="L1144" i="1"/>
  <c r="N1159" i="1"/>
  <c r="L1160" i="1"/>
  <c r="N1175" i="1"/>
  <c r="L1175" i="1" s="1"/>
  <c r="L1176" i="1"/>
  <c r="N1191" i="1"/>
  <c r="L1192" i="1"/>
  <c r="N1204" i="1"/>
  <c r="L1205" i="1"/>
  <c r="L1220" i="1"/>
  <c r="N1234" i="1"/>
  <c r="L1235" i="1"/>
  <c r="L1250" i="1"/>
  <c r="L1265" i="1"/>
  <c r="L1273" i="1"/>
  <c r="L1282" i="1"/>
  <c r="L1295" i="1"/>
  <c r="L1305" i="1"/>
  <c r="L1314" i="1"/>
  <c r="L1322" i="1"/>
  <c r="L1333" i="1"/>
  <c r="L1341" i="1"/>
  <c r="L1350" i="1"/>
  <c r="L1360" i="1"/>
  <c r="L1371" i="1"/>
  <c r="L380" i="1"/>
  <c r="L395" i="1"/>
  <c r="L411" i="1"/>
  <c r="N427" i="1"/>
  <c r="L428" i="1"/>
  <c r="N444" i="1"/>
  <c r="L445" i="1"/>
  <c r="N459" i="1"/>
  <c r="L460" i="1"/>
  <c r="N475" i="1"/>
  <c r="L476" i="1"/>
  <c r="N491" i="1"/>
  <c r="L492" i="1"/>
  <c r="L507" i="1"/>
  <c r="N523" i="1"/>
  <c r="L524" i="1"/>
  <c r="N538" i="1"/>
  <c r="L539" i="1"/>
  <c r="N554" i="1"/>
  <c r="L555" i="1"/>
  <c r="L571" i="1"/>
  <c r="N587" i="1"/>
  <c r="L588" i="1"/>
  <c r="L601" i="1"/>
  <c r="N614" i="1"/>
  <c r="L615" i="1"/>
  <c r="L628" i="1"/>
  <c r="N644" i="1"/>
  <c r="L645" i="1"/>
  <c r="N662" i="1"/>
  <c r="L663" i="1"/>
  <c r="N679" i="1"/>
  <c r="L680" i="1"/>
  <c r="N697" i="1"/>
  <c r="L698" i="1"/>
  <c r="N714" i="1"/>
  <c r="L715" i="1"/>
  <c r="N731" i="1"/>
  <c r="L732" i="1"/>
  <c r="N746" i="1"/>
  <c r="L747" i="1"/>
  <c r="N765" i="1"/>
  <c r="L766" i="1"/>
  <c r="L779" i="1"/>
  <c r="N794" i="1"/>
  <c r="L795" i="1"/>
  <c r="L808" i="1"/>
  <c r="N819" i="1"/>
  <c r="L820" i="1"/>
  <c r="N834" i="1"/>
  <c r="L835" i="1"/>
  <c r="L846" i="1"/>
  <c r="N858" i="1"/>
  <c r="L859" i="1"/>
  <c r="N875" i="1"/>
  <c r="L876" i="1"/>
  <c r="N889" i="1"/>
  <c r="L890" i="1"/>
  <c r="N906" i="1"/>
  <c r="L907" i="1"/>
  <c r="L916" i="1"/>
  <c r="N934" i="1"/>
  <c r="L935" i="1"/>
  <c r="N950" i="1"/>
  <c r="L950" i="1" s="1"/>
  <c r="L951" i="1"/>
  <c r="L964" i="1"/>
  <c r="N979" i="1"/>
  <c r="L980" i="1"/>
  <c r="N995" i="1"/>
  <c r="L996" i="1"/>
  <c r="N1011" i="1"/>
  <c r="L1012" i="1"/>
  <c r="N1027" i="1"/>
  <c r="L1028" i="1"/>
  <c r="N1039" i="1"/>
  <c r="L1040" i="1"/>
  <c r="N1056" i="1"/>
  <c r="L1057" i="1"/>
  <c r="L1073" i="1"/>
  <c r="L1088" i="1"/>
  <c r="L1101" i="1"/>
  <c r="N1113" i="1"/>
  <c r="L1114" i="1"/>
  <c r="N1129" i="1"/>
  <c r="L1130" i="1"/>
  <c r="N1145" i="1"/>
  <c r="L1146" i="1"/>
  <c r="N1161" i="1"/>
  <c r="L1162" i="1"/>
  <c r="N1177" i="1"/>
  <c r="L1178" i="1"/>
  <c r="N1193" i="1"/>
  <c r="L1194" i="1"/>
  <c r="N1206" i="1"/>
  <c r="L1207" i="1"/>
  <c r="L1221" i="1"/>
  <c r="N1237" i="1"/>
  <c r="L1238" i="1"/>
  <c r="L1251" i="1"/>
  <c r="L1266" i="1"/>
  <c r="L1274" i="1"/>
  <c r="L1283" i="1"/>
  <c r="L1296" i="1"/>
  <c r="L1306" i="1"/>
  <c r="L1315" i="1"/>
  <c r="L1323" i="1"/>
  <c r="L1334" i="1"/>
  <c r="L1342" i="1"/>
  <c r="N1351" i="1"/>
  <c r="L1352" i="1"/>
  <c r="L1361" i="1"/>
  <c r="L1372" i="1"/>
  <c r="L491" i="1" l="1"/>
  <c r="E37" i="1"/>
  <c r="E11" i="1"/>
  <c r="E193" i="1"/>
  <c r="E562" i="1"/>
  <c r="E173" i="1"/>
  <c r="E137" i="1"/>
  <c r="E1292" i="1"/>
  <c r="E926" i="1"/>
  <c r="E255" i="1"/>
  <c r="L487" i="1"/>
  <c r="L1245" i="1"/>
  <c r="E1123" i="1"/>
  <c r="E959" i="1"/>
  <c r="E757" i="1"/>
  <c r="E469" i="1"/>
  <c r="E1377" i="1"/>
  <c r="E1185" i="1"/>
  <c r="E1019" i="1"/>
  <c r="E851" i="1"/>
  <c r="E1115" i="1"/>
  <c r="E966" i="1"/>
  <c r="E821" i="1"/>
  <c r="E664" i="1"/>
  <c r="E540" i="1"/>
  <c r="E412" i="1"/>
  <c r="E1007" i="1"/>
  <c r="E723" i="1"/>
  <c r="E452" i="1"/>
  <c r="E1046" i="1"/>
  <c r="E513" i="1"/>
  <c r="E648" i="1"/>
  <c r="E531" i="1"/>
  <c r="E1167" i="1"/>
  <c r="E669" i="1"/>
  <c r="E810" i="1"/>
  <c r="E792" i="1"/>
  <c r="E946" i="1"/>
  <c r="E1243" i="1"/>
  <c r="E864" i="1"/>
  <c r="E450" i="1"/>
  <c r="E695" i="1"/>
  <c r="E1149" i="1"/>
  <c r="E983" i="1"/>
  <c r="E660" i="1"/>
  <c r="E1351" i="1"/>
  <c r="E979" i="1"/>
  <c r="E731" i="1"/>
  <c r="E641" i="1"/>
  <c r="E675" i="1"/>
  <c r="E1027" i="1"/>
  <c r="E644" i="1"/>
  <c r="E187" i="1"/>
  <c r="E677" i="1"/>
  <c r="E692" i="1"/>
  <c r="E1159" i="1"/>
  <c r="E1232" i="1"/>
  <c r="E1230" i="1"/>
  <c r="E1095" i="1"/>
  <c r="E944" i="1"/>
  <c r="E608" i="1"/>
  <c r="E1169" i="1"/>
  <c r="E1003" i="1"/>
  <c r="E1239" i="1"/>
  <c r="E1075" i="1"/>
  <c r="E952" i="1"/>
  <c r="E646" i="1"/>
  <c r="E525" i="1"/>
  <c r="E901" i="1"/>
  <c r="E688" i="1"/>
  <c r="E419" i="1"/>
  <c r="E1001" i="1"/>
  <c r="E465" i="1"/>
  <c r="E542" i="1"/>
  <c r="E826" i="1"/>
  <c r="E483" i="1"/>
  <c r="E1119" i="1"/>
  <c r="E633" i="1"/>
  <c r="E769" i="1"/>
  <c r="E712" i="1"/>
  <c r="E727" i="1"/>
  <c r="E1197" i="1"/>
  <c r="E783" i="1"/>
  <c r="E920" i="1"/>
  <c r="E473" i="1"/>
  <c r="E1133" i="1"/>
  <c r="E968" i="1"/>
  <c r="E552" i="1"/>
  <c r="E1237" i="1"/>
  <c r="E950" i="1"/>
  <c r="E697" i="1"/>
  <c r="E1234" i="1"/>
  <c r="E521" i="1"/>
  <c r="E519" i="1"/>
  <c r="E995" i="1"/>
  <c r="E614" i="1"/>
  <c r="E441" i="1"/>
  <c r="E567" i="1"/>
  <c r="E1111" i="1"/>
  <c r="E1109" i="1"/>
  <c r="E1216" i="1"/>
  <c r="E725" i="1"/>
  <c r="E437" i="1"/>
  <c r="E1153" i="1"/>
  <c r="E987" i="1"/>
  <c r="E1222" i="1"/>
  <c r="E1058" i="1"/>
  <c r="E936" i="1"/>
  <c r="E767" i="1"/>
  <c r="E629" i="1"/>
  <c r="E508" i="1"/>
  <c r="E759" i="1"/>
  <c r="E653" i="1"/>
  <c r="E922" i="1"/>
  <c r="E417" i="1"/>
  <c r="E479" i="1"/>
  <c r="E467" i="1"/>
  <c r="E1080" i="1"/>
  <c r="E576" i="1"/>
  <c r="E702" i="1"/>
  <c r="E585" i="1"/>
  <c r="E487" i="1"/>
  <c r="E1151" i="1"/>
  <c r="E737" i="1"/>
  <c r="E735" i="1"/>
  <c r="E1286" i="1"/>
  <c r="E1117" i="1"/>
  <c r="E751" i="1"/>
  <c r="E457" i="1"/>
  <c r="E1206" i="1"/>
  <c r="E889" i="1"/>
  <c r="E662" i="1"/>
  <c r="E1191" i="1"/>
  <c r="E425" i="1"/>
  <c r="E934" i="1"/>
  <c r="E587" i="1"/>
  <c r="E423" i="1"/>
  <c r="E1025" i="1"/>
  <c r="E471" i="1"/>
  <c r="E1066" i="1"/>
  <c r="E899" i="1"/>
  <c r="E708" i="1"/>
  <c r="E580" i="1"/>
  <c r="E421" i="1"/>
  <c r="E1257" i="1"/>
  <c r="E1137" i="1"/>
  <c r="E957" i="1"/>
  <c r="E1208" i="1"/>
  <c r="E1041" i="1"/>
  <c r="E918" i="1"/>
  <c r="E749" i="1"/>
  <c r="E616" i="1"/>
  <c r="E493" i="1"/>
  <c r="E639" i="1"/>
  <c r="E622" i="1"/>
  <c r="E171" i="1"/>
  <c r="E800" i="1"/>
  <c r="E414" i="1"/>
  <c r="E1141" i="1"/>
  <c r="E739" i="1"/>
  <c r="E435" i="1"/>
  <c r="E985" i="1"/>
  <c r="E529" i="1"/>
  <c r="E631" i="1"/>
  <c r="E489" i="1"/>
  <c r="E1104" i="1"/>
  <c r="E686" i="1"/>
  <c r="E684" i="1"/>
  <c r="E830" i="1"/>
  <c r="E1241" i="1"/>
  <c r="E1077" i="1"/>
  <c r="E666" i="1"/>
  <c r="E1177" i="1"/>
  <c r="E858" i="1"/>
  <c r="E538" i="1"/>
  <c r="E1143" i="1"/>
  <c r="E554" i="1"/>
  <c r="E1175" i="1"/>
  <c r="E932" i="1"/>
  <c r="E1187" i="1"/>
  <c r="E1021" i="1"/>
  <c r="E869" i="1"/>
  <c r="E690" i="1"/>
  <c r="E548" i="1"/>
  <c r="E406" i="1"/>
  <c r="E1245" i="1"/>
  <c r="E1121" i="1"/>
  <c r="E942" i="1"/>
  <c r="E1179" i="1"/>
  <c r="E891" i="1"/>
  <c r="E733" i="1"/>
  <c r="E477" i="1"/>
  <c r="E503" i="1"/>
  <c r="E595" i="1"/>
  <c r="E1226" i="1"/>
  <c r="E753" i="1"/>
  <c r="E893" i="1"/>
  <c r="E1023" i="1"/>
  <c r="E706" i="1"/>
  <c r="E940" i="1"/>
  <c r="E481" i="1"/>
  <c r="E574" i="1"/>
  <c r="E1062" i="1"/>
  <c r="E620" i="1"/>
  <c r="E618" i="1"/>
  <c r="E710" i="1"/>
  <c r="E1224" i="1"/>
  <c r="E1060" i="1"/>
  <c r="E591" i="1"/>
  <c r="E1157" i="1"/>
  <c r="E1161" i="1"/>
  <c r="E834" i="1"/>
  <c r="E475" i="1"/>
  <c r="E993" i="1"/>
  <c r="E875" i="1"/>
  <c r="E523" i="1"/>
  <c r="E1127" i="1"/>
  <c r="E1097" i="1"/>
  <c r="E832" i="1"/>
  <c r="E1171" i="1"/>
  <c r="E1005" i="1"/>
  <c r="E673" i="1"/>
  <c r="E533" i="1"/>
  <c r="E1228" i="1"/>
  <c r="E1093" i="1"/>
  <c r="E924" i="1"/>
  <c r="E1163" i="1"/>
  <c r="E1013" i="1"/>
  <c r="E877" i="1"/>
  <c r="E716" i="1"/>
  <c r="E589" i="1"/>
  <c r="E461" i="1"/>
  <c r="E578" i="1"/>
  <c r="E1183" i="1"/>
  <c r="E704" i="1"/>
  <c r="E838" i="1"/>
  <c r="E657" i="1"/>
  <c r="E671" i="1"/>
  <c r="E812" i="1"/>
  <c r="E433" i="1"/>
  <c r="E510" i="1"/>
  <c r="E1017" i="1"/>
  <c r="E593" i="1"/>
  <c r="E558" i="1"/>
  <c r="E610" i="1"/>
  <c r="E1210" i="1"/>
  <c r="E1043" i="1"/>
  <c r="E527" i="1"/>
  <c r="E871" i="1"/>
  <c r="E1129" i="1"/>
  <c r="E819" i="1"/>
  <c r="E444" i="1"/>
  <c r="E948" i="1"/>
  <c r="E1145" i="1"/>
  <c r="E746" i="1"/>
  <c r="E491" i="1"/>
  <c r="E1053" i="1"/>
  <c r="E991" i="1"/>
  <c r="E729" i="1"/>
  <c r="E1155" i="1"/>
  <c r="E989" i="1"/>
  <c r="E828" i="1"/>
  <c r="E655" i="1"/>
  <c r="E517" i="1"/>
  <c r="E1214" i="1"/>
  <c r="E1082" i="1"/>
  <c r="E897" i="1"/>
  <c r="E1147" i="1"/>
  <c r="E997" i="1"/>
  <c r="E860" i="1"/>
  <c r="E700" i="1"/>
  <c r="E572" i="1"/>
  <c r="E446" i="1"/>
  <c r="E1280" i="1"/>
  <c r="E785" i="1"/>
  <c r="E546" i="1"/>
  <c r="E1135" i="1"/>
  <c r="E650" i="1"/>
  <c r="E781" i="1"/>
  <c r="E1009" i="1"/>
  <c r="E392" i="1"/>
  <c r="E635" i="1"/>
  <c r="E1255" i="1"/>
  <c r="E771" i="1"/>
  <c r="E938" i="1"/>
  <c r="E431" i="1"/>
  <c r="E1189" i="1"/>
  <c r="E544" i="1"/>
  <c r="E495" i="1"/>
  <c r="E550" i="1"/>
  <c r="E1181" i="1"/>
  <c r="E1015" i="1"/>
  <c r="E463" i="1"/>
  <c r="E582" i="1"/>
  <c r="E1039" i="1"/>
  <c r="E794" i="1"/>
  <c r="E856" i="1"/>
  <c r="E1173" i="1"/>
  <c r="E1113" i="1"/>
  <c r="E714" i="1"/>
  <c r="E459" i="1"/>
  <c r="E885" i="1"/>
  <c r="E612" i="1"/>
  <c r="E1260" i="1"/>
  <c r="E1139" i="1"/>
  <c r="E974" i="1"/>
  <c r="E788" i="1"/>
  <c r="E637" i="1"/>
  <c r="E485" i="1"/>
  <c r="E1199" i="1"/>
  <c r="E1064" i="1"/>
  <c r="E866" i="1"/>
  <c r="E1131" i="1"/>
  <c r="E981" i="1"/>
  <c r="E836" i="1"/>
  <c r="E681" i="1"/>
  <c r="E556" i="1"/>
  <c r="E429" i="1"/>
  <c r="E1125" i="1"/>
  <c r="E755" i="1"/>
  <c r="E515" i="1"/>
  <c r="E1091" i="1"/>
  <c r="E560" i="1"/>
  <c r="E719" i="1"/>
  <c r="E744" i="1"/>
  <c r="E247" i="1"/>
  <c r="E606" i="1"/>
  <c r="E1212" i="1"/>
  <c r="E721" i="1"/>
  <c r="E862" i="1"/>
  <c r="E887" i="1"/>
  <c r="E1069" i="1"/>
  <c r="E895" i="1"/>
  <c r="E498" i="1"/>
  <c r="E448" i="1"/>
  <c r="E439" i="1"/>
  <c r="E1165" i="1"/>
  <c r="E999" i="1"/>
  <c r="E873" i="1"/>
  <c r="E216" i="1"/>
  <c r="E1011" i="1"/>
  <c r="E765" i="1"/>
  <c r="E763" i="1"/>
  <c r="E1051" i="1"/>
  <c r="E1056" i="1"/>
  <c r="E679" i="1"/>
  <c r="E427" i="1"/>
  <c r="E903" i="1"/>
  <c r="E790" i="1"/>
  <c r="E1204" i="1"/>
  <c r="E905" i="1"/>
  <c r="L448" i="1"/>
  <c r="L731" i="1"/>
  <c r="E46" i="1"/>
  <c r="L879" i="1"/>
  <c r="L469" i="1"/>
  <c r="L255" i="1"/>
  <c r="L1133" i="1"/>
  <c r="L406" i="1"/>
  <c r="L1228" i="1"/>
  <c r="L946" i="1"/>
  <c r="L727" i="1"/>
  <c r="L1377" i="1"/>
  <c r="L450" i="1"/>
  <c r="L968" i="1"/>
  <c r="E218" i="1"/>
  <c r="L934" i="1"/>
  <c r="L830" i="1"/>
  <c r="L1157" i="1"/>
  <c r="L987" i="1"/>
  <c r="L841" i="1"/>
  <c r="L812" i="1"/>
  <c r="L1232" i="1"/>
  <c r="L864" i="1"/>
  <c r="L1161" i="1"/>
  <c r="M391" i="1"/>
  <c r="L940" i="1"/>
  <c r="L225" i="1"/>
  <c r="L489" i="1"/>
  <c r="E110" i="1"/>
  <c r="L901" i="1"/>
  <c r="L467" i="1"/>
  <c r="L702" i="1"/>
  <c r="L710" i="1"/>
  <c r="L794" i="1"/>
  <c r="L1123" i="1"/>
  <c r="L510" i="1"/>
  <c r="L1060" i="1"/>
  <c r="J683" i="1"/>
  <c r="J931" i="1"/>
  <c r="L37" i="1"/>
  <c r="L1177" i="1"/>
  <c r="L1027" i="1"/>
  <c r="L765" i="1"/>
  <c r="L1159" i="1"/>
  <c r="L1071" i="1"/>
  <c r="L1025" i="1"/>
  <c r="L976" i="1"/>
  <c r="L792" i="1"/>
  <c r="N694" i="1"/>
  <c r="L695" i="1"/>
  <c r="L425" i="1"/>
  <c r="L991" i="1"/>
  <c r="N512" i="1"/>
  <c r="L535" i="1"/>
  <c r="L1247" i="1"/>
  <c r="L944" i="1"/>
  <c r="L899" i="1"/>
  <c r="L853" i="1"/>
  <c r="L757" i="1"/>
  <c r="L624" i="1"/>
  <c r="L580" i="1"/>
  <c r="L533" i="1"/>
  <c r="L485" i="1"/>
  <c r="J965" i="1"/>
  <c r="L1121" i="1"/>
  <c r="L1064" i="1"/>
  <c r="L1019" i="1"/>
  <c r="L773" i="1"/>
  <c r="L635" i="1"/>
  <c r="L515" i="1"/>
  <c r="J1055" i="1"/>
  <c r="J905" i="1"/>
  <c r="L1197" i="1"/>
  <c r="N1079" i="1"/>
  <c r="L1080" i="1"/>
  <c r="L985" i="1"/>
  <c r="L895" i="1"/>
  <c r="N799" i="1"/>
  <c r="L800" i="1"/>
  <c r="L704" i="1"/>
  <c r="L593" i="1"/>
  <c r="L1129" i="1"/>
  <c r="L979" i="1"/>
  <c r="L889" i="1"/>
  <c r="L714" i="1"/>
  <c r="L475" i="1"/>
  <c r="L1111" i="1"/>
  <c r="L873" i="1"/>
  <c r="L832" i="1"/>
  <c r="L641" i="1"/>
  <c r="L552" i="1"/>
  <c r="L505" i="1"/>
  <c r="L1280" i="1"/>
  <c r="N1068" i="1"/>
  <c r="L1069" i="1"/>
  <c r="L759" i="1"/>
  <c r="L439" i="1"/>
  <c r="L1201" i="1"/>
  <c r="L1066" i="1"/>
  <c r="L1021" i="1"/>
  <c r="L708" i="1"/>
  <c r="L437" i="1"/>
  <c r="L129" i="1"/>
  <c r="J748" i="1"/>
  <c r="P391" i="1"/>
  <c r="G391" i="1"/>
  <c r="I391" i="1"/>
  <c r="K391" i="1"/>
  <c r="L1199" i="1"/>
  <c r="L924" i="1"/>
  <c r="L882" i="1"/>
  <c r="L723" i="1"/>
  <c r="L595" i="1"/>
  <c r="L373" i="1"/>
  <c r="L234" i="1"/>
  <c r="L1151" i="1"/>
  <c r="L753" i="1"/>
  <c r="L633" i="1"/>
  <c r="L544" i="1"/>
  <c r="L1206" i="1"/>
  <c r="N1055" i="1"/>
  <c r="L1056" i="1"/>
  <c r="L662" i="1"/>
  <c r="L614" i="1"/>
  <c r="L523" i="1"/>
  <c r="L427" i="1"/>
  <c r="L1234" i="1"/>
  <c r="L1191" i="1"/>
  <c r="L1009" i="1"/>
  <c r="L729" i="1"/>
  <c r="L457" i="1"/>
  <c r="L1303" i="1"/>
  <c r="L1109" i="1"/>
  <c r="L1023" i="1"/>
  <c r="L657" i="1"/>
  <c r="L610" i="1"/>
  <c r="N566" i="1"/>
  <c r="L567" i="1"/>
  <c r="L392" i="1"/>
  <c r="L1155" i="1"/>
  <c r="N973" i="1"/>
  <c r="L974" i="1"/>
  <c r="L655" i="1"/>
  <c r="N389" i="1"/>
  <c r="L390" i="1"/>
  <c r="L90" i="1"/>
  <c r="E389" i="1"/>
  <c r="F390" i="1"/>
  <c r="K390" i="1" s="1"/>
  <c r="L1346" i="1"/>
  <c r="L1153" i="1"/>
  <c r="L1106" i="1"/>
  <c r="L803" i="1"/>
  <c r="L671" i="1"/>
  <c r="L546" i="1"/>
  <c r="L419" i="1"/>
  <c r="L1226" i="1"/>
  <c r="L1104" i="1"/>
  <c r="L686" i="1"/>
  <c r="L1113" i="1"/>
  <c r="L1011" i="1"/>
  <c r="L834" i="1"/>
  <c r="L746" i="1"/>
  <c r="L1143" i="1"/>
  <c r="L1099" i="1"/>
  <c r="L1053" i="1"/>
  <c r="L677" i="1"/>
  <c r="L585" i="1"/>
  <c r="L1189" i="1"/>
  <c r="L885" i="1"/>
  <c r="L790" i="1"/>
  <c r="L519" i="1"/>
  <c r="L1230" i="1"/>
  <c r="N926" i="1"/>
  <c r="L927" i="1"/>
  <c r="L741" i="1"/>
  <c r="L608" i="1"/>
  <c r="L517" i="1"/>
  <c r="L1003" i="1"/>
  <c r="L957" i="1"/>
  <c r="L755" i="1"/>
  <c r="L622" i="1"/>
  <c r="L500" i="1"/>
  <c r="N71" i="1"/>
  <c r="L79" i="1"/>
  <c r="L1299" i="1"/>
  <c r="L1183" i="1"/>
  <c r="L1062" i="1"/>
  <c r="L1017" i="1"/>
  <c r="N965" i="1"/>
  <c r="L970" i="1"/>
  <c r="L922" i="1"/>
  <c r="L783" i="1"/>
  <c r="L737" i="1"/>
  <c r="L576" i="1"/>
  <c r="L529" i="1"/>
  <c r="L875" i="1"/>
  <c r="L697" i="1"/>
  <c r="L554" i="1"/>
  <c r="L459" i="1"/>
  <c r="L948" i="1"/>
  <c r="L903" i="1"/>
  <c r="L856" i="1"/>
  <c r="L1141" i="1"/>
  <c r="L1097" i="1"/>
  <c r="L1051" i="1"/>
  <c r="L692" i="1"/>
  <c r="L471" i="1"/>
  <c r="L423" i="1"/>
  <c r="L1187" i="1"/>
  <c r="L1095" i="1"/>
  <c r="L1048" i="1"/>
  <c r="L1005" i="1"/>
  <c r="N787" i="1"/>
  <c r="L788" i="1"/>
  <c r="L690" i="1"/>
  <c r="L421" i="1"/>
  <c r="N137" i="1"/>
  <c r="L147" i="1"/>
  <c r="L40" i="1"/>
  <c r="J1362" i="1"/>
  <c r="J1074" i="1"/>
  <c r="J443" i="1"/>
  <c r="L1185" i="1"/>
  <c r="L1093" i="1"/>
  <c r="L866" i="1"/>
  <c r="L826" i="1"/>
  <c r="L706" i="1"/>
  <c r="L578" i="1"/>
  <c r="L452" i="1"/>
  <c r="L364" i="1"/>
  <c r="N171" i="1"/>
  <c r="L172" i="1"/>
  <c r="N110" i="1"/>
  <c r="J1236" i="1"/>
  <c r="J643" i="1"/>
  <c r="L1255" i="1"/>
  <c r="L1135" i="1"/>
  <c r="L620" i="1"/>
  <c r="L481" i="1"/>
  <c r="L263" i="1"/>
  <c r="J416" i="1"/>
  <c r="N1236" i="1"/>
  <c r="L1237" i="1"/>
  <c r="L1193" i="1"/>
  <c r="L1039" i="1"/>
  <c r="N643" i="1"/>
  <c r="L644" i="1"/>
  <c r="L993" i="1"/>
  <c r="N762" i="1"/>
  <c r="L763" i="1"/>
  <c r="L712" i="1"/>
  <c r="L441" i="1"/>
  <c r="L1292" i="1"/>
  <c r="L1007" i="1"/>
  <c r="L961" i="1"/>
  <c r="L913" i="1"/>
  <c r="L639" i="1"/>
  <c r="L550" i="1"/>
  <c r="N1259" i="1"/>
  <c r="L1260" i="1"/>
  <c r="L1139" i="1"/>
  <c r="L959" i="1"/>
  <c r="N868" i="1"/>
  <c r="L869" i="1"/>
  <c r="L828" i="1"/>
  <c r="L637" i="1"/>
  <c r="L548" i="1"/>
  <c r="N173" i="1"/>
  <c r="L174" i="1"/>
  <c r="L1367" i="1"/>
  <c r="L1137" i="1"/>
  <c r="L1033" i="1"/>
  <c r="L785" i="1"/>
  <c r="N652" i="1"/>
  <c r="L653" i="1"/>
  <c r="L531" i="1"/>
  <c r="L1212" i="1"/>
  <c r="L1091" i="1"/>
  <c r="L1001" i="1"/>
  <c r="J787" i="1"/>
  <c r="E71" i="1"/>
  <c r="L1145" i="1"/>
  <c r="L995" i="1"/>
  <c r="N905" i="1"/>
  <c r="L906" i="1"/>
  <c r="L858" i="1"/>
  <c r="L819" i="1"/>
  <c r="L1127" i="1"/>
  <c r="N659" i="1"/>
  <c r="L660" i="1"/>
  <c r="L612" i="1"/>
  <c r="L569" i="1"/>
  <c r="L521" i="1"/>
  <c r="L1293" i="1"/>
  <c r="L1263" i="1"/>
  <c r="L1218" i="1"/>
  <c r="L1173" i="1"/>
  <c r="L871" i="1"/>
  <c r="L776" i="1"/>
  <c r="L503" i="1"/>
  <c r="L1330" i="1"/>
  <c r="L1216" i="1"/>
  <c r="L1084" i="1"/>
  <c r="L725" i="1"/>
  <c r="L597" i="1"/>
  <c r="L454" i="1"/>
  <c r="J917" i="1"/>
  <c r="J187" i="1"/>
  <c r="L1257" i="1"/>
  <c r="L1082" i="1"/>
  <c r="L942" i="1"/>
  <c r="L897" i="1"/>
  <c r="L739" i="1"/>
  <c r="L606" i="1"/>
  <c r="L483" i="1"/>
  <c r="L1167" i="1"/>
  <c r="N1045" i="1"/>
  <c r="L1046" i="1"/>
  <c r="L513" i="1"/>
  <c r="L465" i="1"/>
  <c r="L1351" i="1"/>
  <c r="L679" i="1"/>
  <c r="L587" i="1"/>
  <c r="L538" i="1"/>
  <c r="N443" i="1"/>
  <c r="L444" i="1"/>
  <c r="L1204" i="1"/>
  <c r="N931" i="1"/>
  <c r="L932" i="1"/>
  <c r="L887" i="1"/>
  <c r="L744" i="1"/>
  <c r="L473" i="1"/>
  <c r="L378" i="1"/>
  <c r="L1125" i="1"/>
  <c r="L1036" i="1"/>
  <c r="L675" i="1"/>
  <c r="L582" i="1"/>
  <c r="L408" i="1"/>
  <c r="L1171" i="1"/>
  <c r="L989" i="1"/>
  <c r="L673" i="1"/>
  <c r="L30" i="1"/>
  <c r="L1289" i="1"/>
  <c r="L1214" i="1"/>
  <c r="L1169" i="1"/>
  <c r="L851" i="1"/>
  <c r="L814" i="1"/>
  <c r="L688" i="1"/>
  <c r="N562" i="1"/>
  <c r="L563" i="1"/>
  <c r="L435" i="1"/>
  <c r="L1243" i="1"/>
  <c r="L1119" i="1"/>
  <c r="L650" i="1"/>
  <c r="N416" i="1"/>
  <c r="L417" i="1"/>
  <c r="J497" i="1"/>
  <c r="L920" i="1"/>
  <c r="L838" i="1"/>
  <c r="L666" i="1"/>
  <c r="L495" i="1"/>
  <c r="L76" i="1"/>
  <c r="P387" i="1"/>
  <c r="I387" i="1"/>
  <c r="G387" i="1"/>
  <c r="K387" i="1"/>
  <c r="O387" i="1"/>
  <c r="L1115" i="1"/>
  <c r="L1029" i="1"/>
  <c r="L681" i="1"/>
  <c r="L508" i="1"/>
  <c r="L65" i="1"/>
  <c r="J1045" i="1"/>
  <c r="J718" i="1"/>
  <c r="L1224" i="1"/>
  <c r="L1181" i="1"/>
  <c r="L751" i="1"/>
  <c r="L618" i="1"/>
  <c r="L574" i="1"/>
  <c r="L308" i="1"/>
  <c r="L180" i="1"/>
  <c r="J762" i="1"/>
  <c r="S386" i="1"/>
  <c r="F386" i="1"/>
  <c r="L1353" i="1"/>
  <c r="L981" i="1"/>
  <c r="L936" i="1"/>
  <c r="L891" i="1"/>
  <c r="L767" i="1"/>
  <c r="L629" i="1"/>
  <c r="L461" i="1"/>
  <c r="J799" i="1"/>
  <c r="J1285" i="1"/>
  <c r="L771" i="1"/>
  <c r="L721" i="1"/>
  <c r="N668" i="1"/>
  <c r="L669" i="1"/>
  <c r="N497" i="1"/>
  <c r="L498" i="1"/>
  <c r="J659" i="1"/>
  <c r="L1043" i="1"/>
  <c r="L999" i="1"/>
  <c r="L527" i="1"/>
  <c r="N401" i="1"/>
  <c r="L402" i="1"/>
  <c r="L211" i="1"/>
  <c r="L1239" i="1"/>
  <c r="L1147" i="1"/>
  <c r="L1058" i="1"/>
  <c r="L716" i="1"/>
  <c r="L589" i="1"/>
  <c r="L540" i="1"/>
  <c r="L412" i="1"/>
  <c r="L247" i="1"/>
  <c r="F962" i="1"/>
  <c r="M962" i="1" s="1"/>
  <c r="S962" i="1"/>
  <c r="J71" i="1"/>
  <c r="J668" i="1"/>
  <c r="L954" i="1"/>
  <c r="L862" i="1"/>
  <c r="L823" i="1"/>
  <c r="L781" i="1"/>
  <c r="L648" i="1"/>
  <c r="L479" i="1"/>
  <c r="L96" i="1"/>
  <c r="J973" i="1"/>
  <c r="L1013" i="1"/>
  <c r="L966" i="1"/>
  <c r="L664" i="1"/>
  <c r="L493" i="1"/>
  <c r="J868" i="1"/>
  <c r="J173" i="1"/>
  <c r="J11" i="1"/>
  <c r="J652" i="1"/>
  <c r="J137" i="1"/>
  <c r="J401" i="1"/>
  <c r="J218" i="1"/>
  <c r="J216" i="1"/>
  <c r="N103" i="1"/>
  <c r="N102" i="1"/>
  <c r="L104" i="1"/>
  <c r="L1210" i="1"/>
  <c r="L1165" i="1"/>
  <c r="L1077" i="1"/>
  <c r="L735" i="1"/>
  <c r="L558" i="1"/>
  <c r="L431" i="1"/>
  <c r="L1307" i="1"/>
  <c r="L1179" i="1"/>
  <c r="N917" i="1"/>
  <c r="L918" i="1"/>
  <c r="L877" i="1"/>
  <c r="L836" i="1"/>
  <c r="L796" i="1"/>
  <c r="N748" i="1"/>
  <c r="L749" i="1"/>
  <c r="L616" i="1"/>
  <c r="L446" i="1"/>
  <c r="N1285" i="1"/>
  <c r="L1286" i="1"/>
  <c r="L1117" i="1"/>
  <c r="L983" i="1"/>
  <c r="L938" i="1"/>
  <c r="L893" i="1"/>
  <c r="N683" i="1"/>
  <c r="L684" i="1"/>
  <c r="L382" i="1"/>
  <c r="L125" i="1"/>
  <c r="L1222" i="1"/>
  <c r="L1131" i="1"/>
  <c r="L1041" i="1"/>
  <c r="L700" i="1"/>
  <c r="L572" i="1"/>
  <c r="L525" i="1"/>
  <c r="J1079" i="1"/>
  <c r="J926" i="1"/>
  <c r="J584" i="1"/>
  <c r="L240" i="1"/>
  <c r="L84" i="1"/>
  <c r="J171" i="1"/>
  <c r="J103" i="1"/>
  <c r="J102" i="1"/>
  <c r="J46" i="1"/>
  <c r="N218" i="1"/>
  <c r="L219" i="1"/>
  <c r="L560" i="1"/>
  <c r="L433" i="1"/>
  <c r="J1068" i="1"/>
  <c r="J694" i="1"/>
  <c r="L1241" i="1"/>
  <c r="L810" i="1"/>
  <c r="L769" i="1"/>
  <c r="L631" i="1"/>
  <c r="L591" i="1"/>
  <c r="L463" i="1"/>
  <c r="N46" i="1"/>
  <c r="L47" i="1"/>
  <c r="N1362" i="1"/>
  <c r="L1363" i="1"/>
  <c r="L997" i="1"/>
  <c r="L952" i="1"/>
  <c r="L646" i="1"/>
  <c r="L477" i="1"/>
  <c r="J389" i="1"/>
  <c r="E1362" i="1"/>
  <c r="N187" i="1"/>
  <c r="L188" i="1"/>
  <c r="N216" i="1"/>
  <c r="L217" i="1"/>
  <c r="L249" i="1"/>
  <c r="L176" i="1"/>
  <c r="J512" i="1"/>
  <c r="L1149" i="1"/>
  <c r="L1015" i="1"/>
  <c r="N718" i="1"/>
  <c r="N699" i="1" s="1"/>
  <c r="L719" i="1"/>
  <c r="L542" i="1"/>
  <c r="L414" i="1"/>
  <c r="J566" i="1"/>
  <c r="L1252" i="1"/>
  <c r="L1208" i="1"/>
  <c r="L1163" i="1"/>
  <c r="N1074" i="1"/>
  <c r="L1075" i="1"/>
  <c r="L860" i="1"/>
  <c r="L821" i="1"/>
  <c r="L733" i="1"/>
  <c r="N584" i="1"/>
  <c r="L602" i="1"/>
  <c r="L556" i="1"/>
  <c r="L429" i="1"/>
  <c r="N193" i="1"/>
  <c r="J562" i="1"/>
  <c r="J110" i="1"/>
  <c r="E103" i="1"/>
  <c r="E102" i="1"/>
  <c r="L53" i="1"/>
  <c r="E1068" i="1" l="1"/>
  <c r="E1263" i="1"/>
  <c r="E192" i="1"/>
  <c r="E917" i="1"/>
  <c r="E1285" i="1"/>
  <c r="E109" i="1"/>
  <c r="E1259" i="1"/>
  <c r="E10" i="1"/>
  <c r="E748" i="1"/>
  <c r="E1055" i="1"/>
  <c r="E643" i="1"/>
  <c r="E762" i="1"/>
  <c r="E652" i="1"/>
  <c r="E1074" i="1"/>
  <c r="E659" i="1"/>
  <c r="E787" i="1"/>
  <c r="E931" i="1"/>
  <c r="E718" i="1"/>
  <c r="E443" i="1"/>
  <c r="E668" i="1"/>
  <c r="E566" i="1"/>
  <c r="E683" i="1"/>
  <c r="E694" i="1"/>
  <c r="E1045" i="1"/>
  <c r="E965" i="1"/>
  <c r="E512" i="1"/>
  <c r="E401" i="1"/>
  <c r="E584" i="1"/>
  <c r="E868" i="1"/>
  <c r="E497" i="1"/>
  <c r="E799" i="1"/>
  <c r="E1236" i="1"/>
  <c r="E973" i="1"/>
  <c r="E416" i="1"/>
  <c r="E1079" i="1"/>
  <c r="M390" i="1"/>
  <c r="L216" i="1"/>
  <c r="N64" i="1"/>
  <c r="E64" i="1"/>
  <c r="L173" i="1"/>
  <c r="L1259" i="1"/>
  <c r="J699" i="1"/>
  <c r="L699" i="1" s="1"/>
  <c r="N192" i="1"/>
  <c r="L218" i="1"/>
  <c r="J64" i="1"/>
  <c r="J930" i="1"/>
  <c r="L71" i="1"/>
  <c r="L973" i="1"/>
  <c r="L694" i="1"/>
  <c r="J109" i="1"/>
  <c r="L193" i="1"/>
  <c r="L584" i="1"/>
  <c r="L187" i="1"/>
  <c r="N400" i="1"/>
  <c r="L401" i="1"/>
  <c r="L443" i="1"/>
  <c r="L652" i="1"/>
  <c r="L110" i="1"/>
  <c r="P390" i="1"/>
  <c r="I390" i="1"/>
  <c r="G390" i="1"/>
  <c r="L1068" i="1"/>
  <c r="J10" i="1"/>
  <c r="L668" i="1"/>
  <c r="G386" i="1"/>
  <c r="I386" i="1"/>
  <c r="P386" i="1"/>
  <c r="K386" i="1"/>
  <c r="O386" i="1"/>
  <c r="E388" i="1"/>
  <c r="F389" i="1"/>
  <c r="O389" i="1" s="1"/>
  <c r="O390" i="1"/>
  <c r="L762" i="1"/>
  <c r="N109" i="1"/>
  <c r="L137" i="1"/>
  <c r="L566" i="1"/>
  <c r="L512" i="1"/>
  <c r="L562" i="1"/>
  <c r="L1045" i="1"/>
  <c r="L905" i="1"/>
  <c r="L718" i="1"/>
  <c r="L1362" i="1"/>
  <c r="N10" i="1"/>
  <c r="L46" i="1"/>
  <c r="N1262" i="1"/>
  <c r="L1285" i="1"/>
  <c r="I962" i="1"/>
  <c r="P962" i="1"/>
  <c r="G962" i="1"/>
  <c r="K962" i="1"/>
  <c r="O962" i="1"/>
  <c r="J1262" i="1"/>
  <c r="L171" i="1"/>
  <c r="L926" i="1"/>
  <c r="N388" i="1"/>
  <c r="L389" i="1"/>
  <c r="L1074" i="1"/>
  <c r="J388" i="1"/>
  <c r="L683" i="1"/>
  <c r="L102" i="1"/>
  <c r="L497" i="1"/>
  <c r="N930" i="1"/>
  <c r="L931" i="1"/>
  <c r="M386" i="1"/>
  <c r="L1236" i="1"/>
  <c r="L659" i="1"/>
  <c r="N761" i="1"/>
  <c r="L868" i="1"/>
  <c r="L643" i="1"/>
  <c r="L1055" i="1"/>
  <c r="L917" i="1"/>
  <c r="L103" i="1"/>
  <c r="J192" i="1"/>
  <c r="J761" i="1"/>
  <c r="L748" i="1"/>
  <c r="L416" i="1"/>
  <c r="L787" i="1"/>
  <c r="L965" i="1"/>
  <c r="L799" i="1"/>
  <c r="L1079" i="1"/>
  <c r="L11" i="1"/>
  <c r="E191" i="1" l="1"/>
  <c r="E699" i="1"/>
  <c r="E1262" i="1"/>
  <c r="E9" i="1"/>
  <c r="E377" i="1"/>
  <c r="E761" i="1"/>
  <c r="E930" i="1"/>
  <c r="E400" i="1"/>
  <c r="L64" i="1"/>
  <c r="K389" i="1"/>
  <c r="M389" i="1"/>
  <c r="J400" i="1"/>
  <c r="J399" i="1" s="1"/>
  <c r="J191" i="1"/>
  <c r="J377" i="1"/>
  <c r="G389" i="1"/>
  <c r="I389" i="1"/>
  <c r="P389" i="1"/>
  <c r="N191" i="1"/>
  <c r="L192" i="1"/>
  <c r="L930" i="1"/>
  <c r="L109" i="1"/>
  <c r="L1262" i="1"/>
  <c r="L388" i="1"/>
  <c r="N377" i="1"/>
  <c r="N9" i="1"/>
  <c r="L10" i="1"/>
  <c r="N399" i="1"/>
  <c r="J9" i="1"/>
  <c r="L761" i="1"/>
  <c r="D1380" i="1"/>
  <c r="D1379" i="1"/>
  <c r="D1378" i="1"/>
  <c r="D1376" i="1"/>
  <c r="D1374" i="1"/>
  <c r="D1373" i="1"/>
  <c r="D1372" i="1"/>
  <c r="D1371" i="1"/>
  <c r="D1370" i="1"/>
  <c r="D1369" i="1"/>
  <c r="D1368" i="1"/>
  <c r="D1366" i="1"/>
  <c r="D1365" i="1"/>
  <c r="D1364" i="1"/>
  <c r="D1361" i="1"/>
  <c r="D1360" i="1"/>
  <c r="D1359" i="1"/>
  <c r="D1357" i="1"/>
  <c r="D1355" i="1"/>
  <c r="D1350" i="1"/>
  <c r="D1349" i="1"/>
  <c r="D1348" i="1"/>
  <c r="D1347" i="1"/>
  <c r="D1327" i="1"/>
  <c r="D1326" i="1"/>
  <c r="D1325" i="1"/>
  <c r="D1324" i="1"/>
  <c r="D1323" i="1"/>
  <c r="D1297" i="1"/>
  <c r="D1290" i="1"/>
  <c r="D1288" i="1"/>
  <c r="D1283" i="1"/>
  <c r="D1282" i="1"/>
  <c r="D1279" i="1"/>
  <c r="D1278" i="1"/>
  <c r="D1277" i="1"/>
  <c r="D1276" i="1"/>
  <c r="D1261" i="1"/>
  <c r="D1258" i="1"/>
  <c r="D1256" i="1"/>
  <c r="D1254" i="1"/>
  <c r="D1253" i="1"/>
  <c r="D1246" i="1"/>
  <c r="D1244" i="1"/>
  <c r="D1242" i="1"/>
  <c r="D1240" i="1"/>
  <c r="D1238" i="1"/>
  <c r="D1233" i="1"/>
  <c r="D1231" i="1"/>
  <c r="D1227" i="1"/>
  <c r="D1223" i="1"/>
  <c r="D1221" i="1"/>
  <c r="D1220" i="1"/>
  <c r="D1217" i="1"/>
  <c r="D1215" i="1"/>
  <c r="D1213" i="1"/>
  <c r="D1211" i="1"/>
  <c r="D1209" i="1"/>
  <c r="D1207" i="1"/>
  <c r="D1203" i="1"/>
  <c r="D1200" i="1"/>
  <c r="D1198" i="1"/>
  <c r="D1192" i="1"/>
  <c r="D1190" i="1"/>
  <c r="D1188" i="1"/>
  <c r="D1182" i="1"/>
  <c r="D1180" i="1"/>
  <c r="D1178" i="1"/>
  <c r="D1176" i="1"/>
  <c r="D1174" i="1"/>
  <c r="D1172" i="1"/>
  <c r="D1170" i="1"/>
  <c r="D1168" i="1"/>
  <c r="D1166" i="1"/>
  <c r="D1164" i="1"/>
  <c r="D1162" i="1"/>
  <c r="D1160" i="1"/>
  <c r="D1158" i="1"/>
  <c r="D1156" i="1"/>
  <c r="D1154" i="1"/>
  <c r="D1150" i="1"/>
  <c r="D1148" i="1"/>
  <c r="D1146" i="1"/>
  <c r="D1142" i="1"/>
  <c r="D1140" i="1"/>
  <c r="D1138" i="1"/>
  <c r="D1134" i="1"/>
  <c r="D1132" i="1"/>
  <c r="D1130" i="1"/>
  <c r="D1126" i="1"/>
  <c r="D1124" i="1"/>
  <c r="D1122" i="1"/>
  <c r="D1118" i="1"/>
  <c r="D1116" i="1"/>
  <c r="D1114" i="1"/>
  <c r="D1110" i="1"/>
  <c r="D1105" i="1"/>
  <c r="D1098" i="1"/>
  <c r="D1094" i="1"/>
  <c r="D1078" i="1"/>
  <c r="D1076" i="1"/>
  <c r="D1073" i="1"/>
  <c r="D1067" i="1"/>
  <c r="D1065" i="1"/>
  <c r="D1059" i="1"/>
  <c r="D1057" i="1"/>
  <c r="D1052" i="1"/>
  <c r="D1042" i="1"/>
  <c r="D1040" i="1"/>
  <c r="D1037" i="1"/>
  <c r="D1035" i="1"/>
  <c r="D1032" i="1"/>
  <c r="D1031" i="1"/>
  <c r="D1030" i="1"/>
  <c r="D1024" i="1"/>
  <c r="D1022" i="1"/>
  <c r="D1020" i="1"/>
  <c r="D1016" i="1"/>
  <c r="D1014" i="1"/>
  <c r="D1012" i="1"/>
  <c r="D1010" i="1"/>
  <c r="D1006" i="1"/>
  <c r="D1004" i="1"/>
  <c r="D1002" i="1"/>
  <c r="D1000" i="1"/>
  <c r="D998" i="1"/>
  <c r="D992" i="1"/>
  <c r="D990" i="1"/>
  <c r="D988" i="1"/>
  <c r="D984" i="1"/>
  <c r="D982" i="1"/>
  <c r="D980" i="1"/>
  <c r="D978" i="1"/>
  <c r="D977" i="1"/>
  <c r="D975" i="1"/>
  <c r="D972" i="1"/>
  <c r="D971" i="1"/>
  <c r="D969" i="1"/>
  <c r="D964" i="1"/>
  <c r="D963" i="1"/>
  <c r="D960" i="1"/>
  <c r="D956" i="1"/>
  <c r="D955" i="1"/>
  <c r="D953" i="1"/>
  <c r="D949" i="1"/>
  <c r="D947" i="1"/>
  <c r="D943" i="1"/>
  <c r="D939" i="1"/>
  <c r="D937" i="1"/>
  <c r="D933" i="1"/>
  <c r="D929" i="1"/>
  <c r="D923" i="1"/>
  <c r="D919" i="1"/>
  <c r="D912" i="1"/>
  <c r="D911" i="1"/>
  <c r="D910" i="1"/>
  <c r="D909" i="1"/>
  <c r="D908" i="1"/>
  <c r="D907" i="1"/>
  <c r="D904" i="1"/>
  <c r="D902" i="1"/>
  <c r="D900" i="1"/>
  <c r="D896" i="1"/>
  <c r="D894" i="1"/>
  <c r="D892" i="1"/>
  <c r="D890" i="1"/>
  <c r="D886" i="1"/>
  <c r="D884" i="1"/>
  <c r="D883" i="1"/>
  <c r="D876" i="1"/>
  <c r="D874" i="1"/>
  <c r="D872" i="1"/>
  <c r="D870" i="1"/>
  <c r="D867" i="1"/>
  <c r="D865" i="1"/>
  <c r="D863" i="1"/>
  <c r="D861" i="1"/>
  <c r="D859" i="1"/>
  <c r="D857" i="1"/>
  <c r="D855" i="1"/>
  <c r="D854" i="1"/>
  <c r="D852" i="1"/>
  <c r="D849" i="1"/>
  <c r="D848" i="1"/>
  <c r="D847" i="1"/>
  <c r="D846" i="1"/>
  <c r="D844" i="1"/>
  <c r="D840" i="1"/>
  <c r="D839" i="1"/>
  <c r="D835" i="1"/>
  <c r="D833" i="1"/>
  <c r="D831" i="1"/>
  <c r="D829" i="1"/>
  <c r="D825" i="1"/>
  <c r="D824" i="1"/>
  <c r="D822" i="1"/>
  <c r="D820" i="1"/>
  <c r="D813" i="1"/>
  <c r="D811" i="1"/>
  <c r="D808" i="1"/>
  <c r="D806" i="1"/>
  <c r="D804" i="1"/>
  <c r="D793" i="1"/>
  <c r="D791" i="1"/>
  <c r="D789" i="1"/>
  <c r="D784" i="1"/>
  <c r="D782" i="1"/>
  <c r="D779" i="1"/>
  <c r="D777" i="1"/>
  <c r="D772" i="1"/>
  <c r="D770" i="1"/>
  <c r="D768" i="1"/>
  <c r="D766" i="1"/>
  <c r="D764" i="1"/>
  <c r="D756" i="1"/>
  <c r="D754" i="1"/>
  <c r="D752" i="1"/>
  <c r="D750" i="1"/>
  <c r="D747" i="1"/>
  <c r="D743" i="1"/>
  <c r="D742" i="1"/>
  <c r="D738" i="1"/>
  <c r="D734" i="1"/>
  <c r="D730" i="1"/>
  <c r="D726" i="1"/>
  <c r="D722" i="1"/>
  <c r="D720" i="1"/>
  <c r="D717" i="1"/>
  <c r="D711" i="1"/>
  <c r="D709" i="1"/>
  <c r="D705" i="1"/>
  <c r="D703" i="1"/>
  <c r="D701" i="1"/>
  <c r="D696" i="1"/>
  <c r="D693" i="1"/>
  <c r="D689" i="1"/>
  <c r="D687" i="1"/>
  <c r="D682" i="1"/>
  <c r="D680" i="1"/>
  <c r="D678" i="1"/>
  <c r="D674" i="1"/>
  <c r="D672" i="1"/>
  <c r="D667" i="1"/>
  <c r="D665" i="1"/>
  <c r="D663" i="1"/>
  <c r="D658" i="1"/>
  <c r="D656" i="1"/>
  <c r="D654" i="1"/>
  <c r="D642" i="1"/>
  <c r="D640" i="1"/>
  <c r="D638" i="1"/>
  <c r="D636" i="1"/>
  <c r="D634" i="1"/>
  <c r="D632" i="1"/>
  <c r="D630" i="1"/>
  <c r="D601" i="1"/>
  <c r="D600" i="1"/>
  <c r="D599" i="1"/>
  <c r="D598" i="1"/>
  <c r="D596" i="1"/>
  <c r="D594" i="1"/>
  <c r="D592" i="1"/>
  <c r="D583" i="1"/>
  <c r="D579" i="1"/>
  <c r="D575" i="1"/>
  <c r="D571" i="1"/>
  <c r="D570" i="1"/>
  <c r="D559" i="1"/>
  <c r="D555" i="1"/>
  <c r="D551" i="1"/>
  <c r="D547" i="1"/>
  <c r="D543" i="1"/>
  <c r="D539" i="1"/>
  <c r="D537" i="1"/>
  <c r="D536" i="1"/>
  <c r="D534" i="1"/>
  <c r="D532" i="1"/>
  <c r="D528" i="1"/>
  <c r="D526" i="1"/>
  <c r="D522" i="1"/>
  <c r="D520" i="1"/>
  <c r="D518" i="1"/>
  <c r="D514" i="1"/>
  <c r="D509" i="1"/>
  <c r="D507" i="1"/>
  <c r="D504" i="1"/>
  <c r="D502" i="1"/>
  <c r="D499" i="1"/>
  <c r="D496" i="1"/>
  <c r="D492" i="1"/>
  <c r="D488" i="1"/>
  <c r="D484" i="1"/>
  <c r="D480" i="1"/>
  <c r="D476" i="1"/>
  <c r="D472" i="1"/>
  <c r="D468" i="1"/>
  <c r="D464" i="1"/>
  <c r="D460" i="1"/>
  <c r="D456" i="1"/>
  <c r="D455" i="1"/>
  <c r="D451" i="1"/>
  <c r="D447" i="1"/>
  <c r="D440" i="1"/>
  <c r="D436" i="1"/>
  <c r="D434" i="1"/>
  <c r="D430" i="1"/>
  <c r="D428" i="1"/>
  <c r="D426" i="1"/>
  <c r="D424" i="1"/>
  <c r="D422" i="1"/>
  <c r="D420" i="1"/>
  <c r="D415" i="1"/>
  <c r="D413" i="1"/>
  <c r="D407" i="1"/>
  <c r="D381" i="1"/>
  <c r="D380" i="1"/>
  <c r="D379" i="1"/>
  <c r="D376" i="1"/>
  <c r="D375" i="1"/>
  <c r="D374" i="1"/>
  <c r="D310" i="1"/>
  <c r="D309" i="1"/>
  <c r="D248" i="1"/>
  <c r="D238" i="1"/>
  <c r="D237" i="1"/>
  <c r="D236" i="1"/>
  <c r="D235" i="1"/>
  <c r="D233" i="1"/>
  <c r="D232" i="1"/>
  <c r="D231" i="1"/>
  <c r="D230" i="1"/>
  <c r="D229" i="1"/>
  <c r="D228" i="1"/>
  <c r="D227" i="1"/>
  <c r="D226" i="1"/>
  <c r="D224" i="1"/>
  <c r="D223" i="1"/>
  <c r="D222" i="1"/>
  <c r="D221" i="1"/>
  <c r="D220" i="1"/>
  <c r="D215" i="1"/>
  <c r="D214" i="1"/>
  <c r="D213" i="1"/>
  <c r="D212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86" i="1"/>
  <c r="D185" i="1"/>
  <c r="D184" i="1"/>
  <c r="D183" i="1"/>
  <c r="D182" i="1"/>
  <c r="D181" i="1"/>
  <c r="D179" i="1"/>
  <c r="D178" i="1"/>
  <c r="D177" i="1"/>
  <c r="D175" i="1"/>
  <c r="D170" i="1"/>
  <c r="D169" i="1"/>
  <c r="D163" i="1"/>
  <c r="D159" i="1"/>
  <c r="D155" i="1"/>
  <c r="D151" i="1"/>
  <c r="D140" i="1"/>
  <c r="D136" i="1"/>
  <c r="D132" i="1"/>
  <c r="D121" i="1"/>
  <c r="D117" i="1"/>
  <c r="D113" i="1"/>
  <c r="D106" i="1"/>
  <c r="D99" i="1"/>
  <c r="W88" i="2" l="1"/>
  <c r="W89" i="2" s="1"/>
  <c r="C88" i="2"/>
  <c r="C89" i="2" s="1"/>
  <c r="E399" i="1"/>
  <c r="L400" i="1"/>
  <c r="D48" i="1"/>
  <c r="D52" i="1"/>
  <c r="D56" i="1"/>
  <c r="D60" i="1"/>
  <c r="F113" i="1"/>
  <c r="S113" i="1"/>
  <c r="F117" i="1"/>
  <c r="S117" i="1"/>
  <c r="F121" i="1"/>
  <c r="S121" i="1"/>
  <c r="D133" i="1"/>
  <c r="F170" i="1"/>
  <c r="S170" i="1"/>
  <c r="D174" i="1"/>
  <c r="F178" i="1"/>
  <c r="S178" i="1"/>
  <c r="F182" i="1"/>
  <c r="S182" i="1"/>
  <c r="F186" i="1"/>
  <c r="S186" i="1"/>
  <c r="F197" i="1"/>
  <c r="S197" i="1"/>
  <c r="F201" i="1"/>
  <c r="S201" i="1"/>
  <c r="F205" i="1"/>
  <c r="S205" i="1"/>
  <c r="F209" i="1"/>
  <c r="S209" i="1"/>
  <c r="F213" i="1"/>
  <c r="S213" i="1"/>
  <c r="D217" i="1"/>
  <c r="D245" i="1"/>
  <c r="D253" i="1"/>
  <c r="D261" i="1"/>
  <c r="D283" i="1"/>
  <c r="D292" i="1"/>
  <c r="D302" i="1"/>
  <c r="D372" i="1"/>
  <c r="F381" i="1"/>
  <c r="S381" i="1"/>
  <c r="D393" i="1"/>
  <c r="F456" i="1"/>
  <c r="S456" i="1"/>
  <c r="D463" i="1"/>
  <c r="F464" i="1"/>
  <c r="S464" i="1"/>
  <c r="D471" i="1"/>
  <c r="F472" i="1"/>
  <c r="S472" i="1"/>
  <c r="D479" i="1"/>
  <c r="F480" i="1"/>
  <c r="S480" i="1"/>
  <c r="D487" i="1"/>
  <c r="F488" i="1"/>
  <c r="S488" i="1"/>
  <c r="D495" i="1"/>
  <c r="F496" i="1"/>
  <c r="S496" i="1"/>
  <c r="D513" i="1"/>
  <c r="F514" i="1"/>
  <c r="S514" i="1"/>
  <c r="D521" i="1"/>
  <c r="F522" i="1"/>
  <c r="S522" i="1"/>
  <c r="D530" i="1"/>
  <c r="D605" i="1"/>
  <c r="D613" i="1"/>
  <c r="D621" i="1"/>
  <c r="D749" i="1"/>
  <c r="F750" i="1"/>
  <c r="S750" i="1"/>
  <c r="D758" i="1"/>
  <c r="D767" i="1"/>
  <c r="F768" i="1"/>
  <c r="S768" i="1"/>
  <c r="D783" i="1"/>
  <c r="F784" i="1"/>
  <c r="S784" i="1"/>
  <c r="D792" i="1"/>
  <c r="F793" i="1"/>
  <c r="S793" i="1"/>
  <c r="D810" i="1"/>
  <c r="F811" i="1"/>
  <c r="S811" i="1"/>
  <c r="D827" i="1"/>
  <c r="D834" i="1"/>
  <c r="F835" i="1"/>
  <c r="S835" i="1"/>
  <c r="D843" i="1"/>
  <c r="D851" i="1"/>
  <c r="S852" i="1"/>
  <c r="F852" i="1"/>
  <c r="F910" i="1"/>
  <c r="S910" i="1"/>
  <c r="D918" i="1"/>
  <c r="F919" i="1"/>
  <c r="S919" i="1"/>
  <c r="D928" i="1"/>
  <c r="F963" i="1"/>
  <c r="S963" i="1"/>
  <c r="D961" i="1"/>
  <c r="S972" i="1"/>
  <c r="F972" i="1"/>
  <c r="F1037" i="1"/>
  <c r="S1037" i="1"/>
  <c r="D1054" i="1"/>
  <c r="D1063" i="1"/>
  <c r="D1072" i="1"/>
  <c r="D1090" i="1"/>
  <c r="D1097" i="1"/>
  <c r="F1098" i="1"/>
  <c r="S1098" i="1"/>
  <c r="D1113" i="1"/>
  <c r="F1114" i="1"/>
  <c r="S1114" i="1"/>
  <c r="D1121" i="1"/>
  <c r="F1122" i="1"/>
  <c r="S1122" i="1"/>
  <c r="D1129" i="1"/>
  <c r="S1130" i="1"/>
  <c r="F1130" i="1"/>
  <c r="D1137" i="1"/>
  <c r="F1138" i="1"/>
  <c r="S1138" i="1"/>
  <c r="D1145" i="1"/>
  <c r="F1146" i="1"/>
  <c r="S1146" i="1"/>
  <c r="D1153" i="1"/>
  <c r="F1154" i="1"/>
  <c r="S1154" i="1"/>
  <c r="D1161" i="1"/>
  <c r="F1162" i="1"/>
  <c r="S1162" i="1"/>
  <c r="D1169" i="1"/>
  <c r="F1170" i="1"/>
  <c r="S1170" i="1"/>
  <c r="D1177" i="1"/>
  <c r="F1178" i="1"/>
  <c r="S1178" i="1"/>
  <c r="D1186" i="1"/>
  <c r="D1194" i="1"/>
  <c r="D1202" i="1"/>
  <c r="D1251" i="1"/>
  <c r="D1270" i="1"/>
  <c r="F1278" i="1"/>
  <c r="S1278" i="1"/>
  <c r="D1287" i="1"/>
  <c r="D1296" i="1"/>
  <c r="D1304" i="1"/>
  <c r="D1312" i="1"/>
  <c r="D1320" i="1"/>
  <c r="D1338" i="1"/>
  <c r="D1354" i="1"/>
  <c r="F1371" i="1"/>
  <c r="S1371" i="1"/>
  <c r="D12" i="1"/>
  <c r="D16" i="1"/>
  <c r="D20" i="1"/>
  <c r="D24" i="1"/>
  <c r="D28" i="1"/>
  <c r="D32" i="1"/>
  <c r="D36" i="1"/>
  <c r="D44" i="1"/>
  <c r="D69" i="1"/>
  <c r="D73" i="1"/>
  <c r="D77" i="1"/>
  <c r="D81" i="1"/>
  <c r="D85" i="1"/>
  <c r="D89" i="1"/>
  <c r="D93" i="1"/>
  <c r="D97" i="1"/>
  <c r="D101" i="1"/>
  <c r="D105" i="1"/>
  <c r="D138" i="1"/>
  <c r="D142" i="1"/>
  <c r="D146" i="1"/>
  <c r="D150" i="1"/>
  <c r="D154" i="1"/>
  <c r="D158" i="1"/>
  <c r="D162" i="1"/>
  <c r="D166" i="1"/>
  <c r="S222" i="1"/>
  <c r="F222" i="1"/>
  <c r="D225" i="1"/>
  <c r="F226" i="1"/>
  <c r="S226" i="1"/>
  <c r="F230" i="1"/>
  <c r="S230" i="1"/>
  <c r="S238" i="1"/>
  <c r="F238" i="1"/>
  <c r="D246" i="1"/>
  <c r="D254" i="1"/>
  <c r="D262" i="1"/>
  <c r="D284" i="1"/>
  <c r="D303" i="1"/>
  <c r="D365" i="1"/>
  <c r="D394" i="1"/>
  <c r="D406" i="1"/>
  <c r="F407" i="1"/>
  <c r="S407" i="1"/>
  <c r="D414" i="1"/>
  <c r="F415" i="1"/>
  <c r="S415" i="1"/>
  <c r="D423" i="1"/>
  <c r="F424" i="1"/>
  <c r="S424" i="1"/>
  <c r="D432" i="1"/>
  <c r="D439" i="1"/>
  <c r="F440" i="1"/>
  <c r="S440" i="1"/>
  <c r="D449" i="1"/>
  <c r="D506" i="1"/>
  <c r="D538" i="1"/>
  <c r="F539" i="1"/>
  <c r="S539" i="1"/>
  <c r="D546" i="1"/>
  <c r="F547" i="1"/>
  <c r="S547" i="1"/>
  <c r="D554" i="1"/>
  <c r="F555" i="1"/>
  <c r="S555" i="1"/>
  <c r="D564" i="1"/>
  <c r="D573" i="1"/>
  <c r="D581" i="1"/>
  <c r="D590" i="1"/>
  <c r="D597" i="1"/>
  <c r="F598" i="1"/>
  <c r="S598" i="1"/>
  <c r="D629" i="1"/>
  <c r="S630" i="1"/>
  <c r="F630" i="1"/>
  <c r="D637" i="1"/>
  <c r="F638" i="1"/>
  <c r="S638" i="1"/>
  <c r="D647" i="1"/>
  <c r="D655" i="1"/>
  <c r="F656" i="1"/>
  <c r="S656" i="1"/>
  <c r="D664" i="1"/>
  <c r="S665" i="1"/>
  <c r="F665" i="1"/>
  <c r="D673" i="1"/>
  <c r="F674" i="1"/>
  <c r="S674" i="1"/>
  <c r="D681" i="1"/>
  <c r="F682" i="1"/>
  <c r="S682" i="1"/>
  <c r="D691" i="1"/>
  <c r="D700" i="1"/>
  <c r="F701" i="1"/>
  <c r="S701" i="1"/>
  <c r="D708" i="1"/>
  <c r="F709" i="1"/>
  <c r="S709" i="1"/>
  <c r="D716" i="1"/>
  <c r="F717" i="1"/>
  <c r="S717" i="1"/>
  <c r="D725" i="1"/>
  <c r="F726" i="1"/>
  <c r="S726" i="1"/>
  <c r="D733" i="1"/>
  <c r="F734" i="1"/>
  <c r="S734" i="1"/>
  <c r="D741" i="1"/>
  <c r="F742" i="1"/>
  <c r="S742" i="1"/>
  <c r="F777" i="1"/>
  <c r="S777" i="1"/>
  <c r="S804" i="1"/>
  <c r="F804" i="1"/>
  <c r="D819" i="1"/>
  <c r="F820" i="1"/>
  <c r="S820" i="1"/>
  <c r="S844" i="1"/>
  <c r="F844" i="1"/>
  <c r="D860" i="1"/>
  <c r="F861" i="1"/>
  <c r="S861" i="1"/>
  <c r="D869" i="1"/>
  <c r="S870" i="1"/>
  <c r="F870" i="1"/>
  <c r="D878" i="1"/>
  <c r="D885" i="1"/>
  <c r="F886" i="1"/>
  <c r="S886" i="1"/>
  <c r="D893" i="1"/>
  <c r="S894" i="1"/>
  <c r="F894" i="1"/>
  <c r="D901" i="1"/>
  <c r="F902" i="1"/>
  <c r="S902" i="1"/>
  <c r="F911" i="1"/>
  <c r="S911" i="1"/>
  <c r="F929" i="1"/>
  <c r="S929" i="1"/>
  <c r="D938" i="1"/>
  <c r="F939" i="1"/>
  <c r="S939" i="1"/>
  <c r="D946" i="1"/>
  <c r="F947" i="1"/>
  <c r="S947" i="1"/>
  <c r="D954" i="1"/>
  <c r="F955" i="1"/>
  <c r="S955" i="1"/>
  <c r="F964" i="1"/>
  <c r="S964" i="1"/>
  <c r="D981" i="1"/>
  <c r="F982" i="1"/>
  <c r="S982" i="1"/>
  <c r="D989" i="1"/>
  <c r="F990" i="1"/>
  <c r="S990" i="1"/>
  <c r="D997" i="1"/>
  <c r="F998" i="1"/>
  <c r="S998" i="1"/>
  <c r="D1005" i="1"/>
  <c r="F1006" i="1"/>
  <c r="S1006" i="1"/>
  <c r="D1013" i="1"/>
  <c r="F1014" i="1"/>
  <c r="S1014" i="1"/>
  <c r="D1021" i="1"/>
  <c r="F1022" i="1"/>
  <c r="S1022" i="1"/>
  <c r="D1029" i="1"/>
  <c r="F1030" i="1"/>
  <c r="S1030" i="1"/>
  <c r="D1038" i="1"/>
  <c r="D1047" i="1"/>
  <c r="S1073" i="1"/>
  <c r="F1073" i="1"/>
  <c r="D1083" i="1"/>
  <c r="D1107" i="1"/>
  <c r="D1195" i="1"/>
  <c r="F1203" i="1"/>
  <c r="S1203" i="1"/>
  <c r="D1210" i="1"/>
  <c r="F1211" i="1"/>
  <c r="S1211" i="1"/>
  <c r="D1219" i="1"/>
  <c r="D1226" i="1"/>
  <c r="F1227" i="1"/>
  <c r="S1227" i="1"/>
  <c r="D1235" i="1"/>
  <c r="D1243" i="1"/>
  <c r="S1244" i="1"/>
  <c r="F1244" i="1"/>
  <c r="D1260" i="1"/>
  <c r="F1261" i="1"/>
  <c r="S1261" i="1"/>
  <c r="D1271" i="1"/>
  <c r="F1279" i="1"/>
  <c r="S1279" i="1"/>
  <c r="F1288" i="1"/>
  <c r="S1288" i="1"/>
  <c r="F1297" i="1"/>
  <c r="S1297" i="1"/>
  <c r="D1305" i="1"/>
  <c r="D1313" i="1"/>
  <c r="D1321" i="1"/>
  <c r="D1331" i="1"/>
  <c r="D1339" i="1"/>
  <c r="D1346" i="1"/>
  <c r="F1347" i="1"/>
  <c r="S1347" i="1"/>
  <c r="F1355" i="1"/>
  <c r="S1355" i="1"/>
  <c r="D1363" i="1"/>
  <c r="F1364" i="1"/>
  <c r="S1364" i="1"/>
  <c r="F1372" i="1"/>
  <c r="S1372" i="1"/>
  <c r="F1380" i="1"/>
  <c r="S1380" i="1"/>
  <c r="J88" i="2"/>
  <c r="J89" i="2" s="1"/>
  <c r="L9" i="1"/>
  <c r="D49" i="1"/>
  <c r="D57" i="1"/>
  <c r="D61" i="1"/>
  <c r="D114" i="1"/>
  <c r="D118" i="1"/>
  <c r="D122" i="1"/>
  <c r="D126" i="1"/>
  <c r="D130" i="1"/>
  <c r="D134" i="1"/>
  <c r="F175" i="1"/>
  <c r="S175" i="1"/>
  <c r="F179" i="1"/>
  <c r="S179" i="1"/>
  <c r="F183" i="1"/>
  <c r="S183" i="1"/>
  <c r="F194" i="1"/>
  <c r="S194" i="1"/>
  <c r="S198" i="1"/>
  <c r="F198" i="1"/>
  <c r="F202" i="1"/>
  <c r="S202" i="1"/>
  <c r="S206" i="1"/>
  <c r="F206" i="1"/>
  <c r="F210" i="1"/>
  <c r="S210" i="1"/>
  <c r="S214" i="1"/>
  <c r="F214" i="1"/>
  <c r="D285" i="1"/>
  <c r="D295" i="1"/>
  <c r="D304" i="1"/>
  <c r="D366" i="1"/>
  <c r="D373" i="1"/>
  <c r="F374" i="1"/>
  <c r="S374" i="1"/>
  <c r="D383" i="1"/>
  <c r="D395" i="1"/>
  <c r="D458" i="1"/>
  <c r="D466" i="1"/>
  <c r="D474" i="1"/>
  <c r="D482" i="1"/>
  <c r="D490" i="1"/>
  <c r="D498" i="1"/>
  <c r="F499" i="1"/>
  <c r="S499" i="1"/>
  <c r="F507" i="1"/>
  <c r="S507" i="1"/>
  <c r="D516" i="1"/>
  <c r="D524" i="1"/>
  <c r="D531" i="1"/>
  <c r="F532" i="1"/>
  <c r="S532" i="1"/>
  <c r="D565" i="1"/>
  <c r="F599" i="1"/>
  <c r="S599" i="1"/>
  <c r="D607" i="1"/>
  <c r="D615" i="1"/>
  <c r="D623" i="1"/>
  <c r="F743" i="1"/>
  <c r="S743" i="1"/>
  <c r="D751" i="1"/>
  <c r="F752" i="1"/>
  <c r="S752" i="1"/>
  <c r="D760" i="1"/>
  <c r="D769" i="1"/>
  <c r="F770" i="1"/>
  <c r="S770" i="1"/>
  <c r="D778" i="1"/>
  <c r="D786" i="1"/>
  <c r="D795" i="1"/>
  <c r="D805" i="1"/>
  <c r="D812" i="1"/>
  <c r="F813" i="1"/>
  <c r="S813" i="1"/>
  <c r="D828" i="1"/>
  <c r="F829" i="1"/>
  <c r="S829" i="1"/>
  <c r="D837" i="1"/>
  <c r="D845" i="1"/>
  <c r="D853" i="1"/>
  <c r="F854" i="1"/>
  <c r="S854" i="1"/>
  <c r="F912" i="1"/>
  <c r="S912" i="1"/>
  <c r="D921" i="1"/>
  <c r="F956" i="1"/>
  <c r="S956" i="1"/>
  <c r="D974" i="1"/>
  <c r="F975" i="1"/>
  <c r="S975" i="1"/>
  <c r="F1031" i="1"/>
  <c r="S1031" i="1"/>
  <c r="D1056" i="1"/>
  <c r="F1057" i="1"/>
  <c r="S1057" i="1"/>
  <c r="D1064" i="1"/>
  <c r="F1065" i="1"/>
  <c r="S1065" i="1"/>
  <c r="D1092" i="1"/>
  <c r="D1100" i="1"/>
  <c r="D1108" i="1"/>
  <c r="D1115" i="1"/>
  <c r="F1116" i="1"/>
  <c r="S1116" i="1"/>
  <c r="D1123" i="1"/>
  <c r="S1124" i="1"/>
  <c r="F1124" i="1"/>
  <c r="D1131" i="1"/>
  <c r="S1132" i="1"/>
  <c r="F1132" i="1"/>
  <c r="D1139" i="1"/>
  <c r="S1140" i="1"/>
  <c r="F1140" i="1"/>
  <c r="D1147" i="1"/>
  <c r="S1148" i="1"/>
  <c r="F1148" i="1"/>
  <c r="D1155" i="1"/>
  <c r="F1156" i="1"/>
  <c r="S1156" i="1"/>
  <c r="D1163" i="1"/>
  <c r="F1164" i="1"/>
  <c r="S1164" i="1"/>
  <c r="D1171" i="1"/>
  <c r="F1172" i="1"/>
  <c r="S1172" i="1"/>
  <c r="D1179" i="1"/>
  <c r="F1180" i="1"/>
  <c r="S1180" i="1"/>
  <c r="D1187" i="1"/>
  <c r="S1188" i="1"/>
  <c r="F1188" i="1"/>
  <c r="D1196" i="1"/>
  <c r="S1220" i="1"/>
  <c r="F1220" i="1"/>
  <c r="D1252" i="1"/>
  <c r="F1253" i="1"/>
  <c r="S1253" i="1"/>
  <c r="D1264" i="1"/>
  <c r="D1272" i="1"/>
  <c r="D1298" i="1"/>
  <c r="D1306" i="1"/>
  <c r="D1314" i="1"/>
  <c r="D1322" i="1"/>
  <c r="D1332" i="1"/>
  <c r="D1340" i="1"/>
  <c r="F1348" i="1"/>
  <c r="S1348" i="1"/>
  <c r="D1356" i="1"/>
  <c r="F1365" i="1"/>
  <c r="S1365" i="1"/>
  <c r="F1373" i="1"/>
  <c r="S1373" i="1"/>
  <c r="F88" i="2"/>
  <c r="F89" i="2" s="1"/>
  <c r="AD88" i="2"/>
  <c r="AD89" i="2" s="1"/>
  <c r="L377" i="1"/>
  <c r="D13" i="1"/>
  <c r="D17" i="1"/>
  <c r="D21" i="1"/>
  <c r="D25" i="1"/>
  <c r="D29" i="1"/>
  <c r="D33" i="1"/>
  <c r="D41" i="1"/>
  <c r="D45" i="1"/>
  <c r="D66" i="1"/>
  <c r="D70" i="1"/>
  <c r="D74" i="1"/>
  <c r="D78" i="1"/>
  <c r="D82" i="1"/>
  <c r="D86" i="1"/>
  <c r="D94" i="1"/>
  <c r="D98" i="1"/>
  <c r="F106" i="1"/>
  <c r="S106" i="1"/>
  <c r="D139" i="1"/>
  <c r="D143" i="1"/>
  <c r="F151" i="1"/>
  <c r="S151" i="1"/>
  <c r="F155" i="1"/>
  <c r="S155" i="1"/>
  <c r="F159" i="1"/>
  <c r="S159" i="1"/>
  <c r="F163" i="1"/>
  <c r="S163" i="1"/>
  <c r="D167" i="1"/>
  <c r="S223" i="1"/>
  <c r="F223" i="1"/>
  <c r="F227" i="1"/>
  <c r="S227" i="1"/>
  <c r="F231" i="1"/>
  <c r="S231" i="1"/>
  <c r="D234" i="1"/>
  <c r="F235" i="1"/>
  <c r="S235" i="1"/>
  <c r="D247" i="1"/>
  <c r="F248" i="1"/>
  <c r="S248" i="1"/>
  <c r="D256" i="1"/>
  <c r="D264" i="1"/>
  <c r="D296" i="1"/>
  <c r="D367" i="1"/>
  <c r="F375" i="1"/>
  <c r="S375" i="1"/>
  <c r="D384" i="1"/>
  <c r="D396" i="1"/>
  <c r="D409" i="1"/>
  <c r="D418" i="1"/>
  <c r="D425" i="1"/>
  <c r="F426" i="1"/>
  <c r="S426" i="1"/>
  <c r="D433" i="1"/>
  <c r="F434" i="1"/>
  <c r="S434" i="1"/>
  <c r="D442" i="1"/>
  <c r="D450" i="1"/>
  <c r="F451" i="1"/>
  <c r="S451" i="1"/>
  <c r="D541" i="1"/>
  <c r="D549" i="1"/>
  <c r="D557" i="1"/>
  <c r="D574" i="1"/>
  <c r="F575" i="1"/>
  <c r="S575" i="1"/>
  <c r="D582" i="1"/>
  <c r="F583" i="1"/>
  <c r="S583" i="1"/>
  <c r="D591" i="1"/>
  <c r="F592" i="1"/>
  <c r="S592" i="1"/>
  <c r="S600" i="1"/>
  <c r="F600" i="1"/>
  <c r="D631" i="1"/>
  <c r="F632" i="1"/>
  <c r="S632" i="1"/>
  <c r="D639" i="1"/>
  <c r="F640" i="1"/>
  <c r="S640" i="1"/>
  <c r="D649" i="1"/>
  <c r="D657" i="1"/>
  <c r="F658" i="1"/>
  <c r="S658" i="1"/>
  <c r="D666" i="1"/>
  <c r="F667" i="1"/>
  <c r="S667" i="1"/>
  <c r="D676" i="1"/>
  <c r="D685" i="1"/>
  <c r="D692" i="1"/>
  <c r="F693" i="1"/>
  <c r="S693" i="1"/>
  <c r="D702" i="1"/>
  <c r="S703" i="1"/>
  <c r="F703" i="1"/>
  <c r="D710" i="1"/>
  <c r="F711" i="1"/>
  <c r="S711" i="1"/>
  <c r="D719" i="1"/>
  <c r="F720" i="1"/>
  <c r="S720" i="1"/>
  <c r="D728" i="1"/>
  <c r="D736" i="1"/>
  <c r="F779" i="1"/>
  <c r="S779" i="1"/>
  <c r="F806" i="1"/>
  <c r="S806" i="1"/>
  <c r="D821" i="1"/>
  <c r="F822" i="1"/>
  <c r="S822" i="1"/>
  <c r="F846" i="1"/>
  <c r="S846" i="1"/>
  <c r="F855" i="1"/>
  <c r="S855" i="1"/>
  <c r="D862" i="1"/>
  <c r="F863" i="1"/>
  <c r="S863" i="1"/>
  <c r="D871" i="1"/>
  <c r="F872" i="1"/>
  <c r="S872" i="1"/>
  <c r="D880" i="1"/>
  <c r="D888" i="1"/>
  <c r="D895" i="1"/>
  <c r="S896" i="1"/>
  <c r="F896" i="1"/>
  <c r="D903" i="1"/>
  <c r="F904" i="1"/>
  <c r="S904" i="1"/>
  <c r="D932" i="1"/>
  <c r="S933" i="1"/>
  <c r="F933" i="1"/>
  <c r="D941" i="1"/>
  <c r="D948" i="1"/>
  <c r="F949" i="1"/>
  <c r="S949" i="1"/>
  <c r="D967" i="1"/>
  <c r="D983" i="1"/>
  <c r="F984" i="1"/>
  <c r="S984" i="1"/>
  <c r="D991" i="1"/>
  <c r="F992" i="1"/>
  <c r="S992" i="1"/>
  <c r="D999" i="1"/>
  <c r="S1000" i="1"/>
  <c r="F1000" i="1"/>
  <c r="D1008" i="1"/>
  <c r="D1015" i="1"/>
  <c r="F1016" i="1"/>
  <c r="S1016" i="1"/>
  <c r="D1023" i="1"/>
  <c r="F1024" i="1"/>
  <c r="S1024" i="1"/>
  <c r="F1032" i="1"/>
  <c r="S1032" i="1"/>
  <c r="D1039" i="1"/>
  <c r="S1040" i="1"/>
  <c r="F1040" i="1"/>
  <c r="D1049" i="1"/>
  <c r="D1075" i="1"/>
  <c r="F1076" i="1"/>
  <c r="S1076" i="1"/>
  <c r="D1085" i="1"/>
  <c r="D1101" i="1"/>
  <c r="D1205" i="1"/>
  <c r="D1212" i="1"/>
  <c r="F1213" i="1"/>
  <c r="S1213" i="1"/>
  <c r="F1221" i="1"/>
  <c r="S1221" i="1"/>
  <c r="D1229" i="1"/>
  <c r="D1237" i="1"/>
  <c r="F1238" i="1"/>
  <c r="S1238" i="1"/>
  <c r="D1245" i="1"/>
  <c r="F1246" i="1"/>
  <c r="S1246" i="1"/>
  <c r="F1254" i="1"/>
  <c r="S1254" i="1"/>
  <c r="D1265" i="1"/>
  <c r="D1273" i="1"/>
  <c r="D1281" i="1"/>
  <c r="F1290" i="1"/>
  <c r="S1290" i="1"/>
  <c r="D1315" i="1"/>
  <c r="F1323" i="1"/>
  <c r="S1323" i="1"/>
  <c r="D1333" i="1"/>
  <c r="D1341" i="1"/>
  <c r="F1349" i="1"/>
  <c r="S1349" i="1"/>
  <c r="F1357" i="1"/>
  <c r="S1357" i="1"/>
  <c r="F1366" i="1"/>
  <c r="S1366" i="1"/>
  <c r="S1374" i="1"/>
  <c r="F1374" i="1"/>
  <c r="Z88" i="2"/>
  <c r="Z89" i="2" s="1"/>
  <c r="D50" i="1"/>
  <c r="D54" i="1"/>
  <c r="D58" i="1"/>
  <c r="D62" i="1"/>
  <c r="D111" i="1"/>
  <c r="D115" i="1"/>
  <c r="D119" i="1"/>
  <c r="D123" i="1"/>
  <c r="D127" i="1"/>
  <c r="D131" i="1"/>
  <c r="D135" i="1"/>
  <c r="D172" i="1"/>
  <c r="F184" i="1"/>
  <c r="S184" i="1"/>
  <c r="D188" i="1"/>
  <c r="F195" i="1"/>
  <c r="S195" i="1"/>
  <c r="F199" i="1"/>
  <c r="S199" i="1"/>
  <c r="F203" i="1"/>
  <c r="S203" i="1"/>
  <c r="F207" i="1"/>
  <c r="S207" i="1"/>
  <c r="F215" i="1"/>
  <c r="S215" i="1"/>
  <c r="D241" i="1"/>
  <c r="D257" i="1"/>
  <c r="D265" i="1"/>
  <c r="D288" i="1"/>
  <c r="D297" i="1"/>
  <c r="D306" i="1"/>
  <c r="D368" i="1"/>
  <c r="F376" i="1"/>
  <c r="S376" i="1"/>
  <c r="D385" i="1"/>
  <c r="D410" i="1"/>
  <c r="D459" i="1"/>
  <c r="S460" i="1"/>
  <c r="F460" i="1"/>
  <c r="D467" i="1"/>
  <c r="S468" i="1"/>
  <c r="F468" i="1"/>
  <c r="D475" i="1"/>
  <c r="F476" i="1"/>
  <c r="S476" i="1"/>
  <c r="D483" i="1"/>
  <c r="F484" i="1"/>
  <c r="S484" i="1"/>
  <c r="D491" i="1"/>
  <c r="S492" i="1"/>
  <c r="F492" i="1"/>
  <c r="D501" i="1"/>
  <c r="D508" i="1"/>
  <c r="F509" i="1"/>
  <c r="S509" i="1"/>
  <c r="D517" i="1"/>
  <c r="F518" i="1"/>
  <c r="S518" i="1"/>
  <c r="D525" i="1"/>
  <c r="F526" i="1"/>
  <c r="S526" i="1"/>
  <c r="D533" i="1"/>
  <c r="F534" i="1"/>
  <c r="S534" i="1"/>
  <c r="D568" i="1"/>
  <c r="F601" i="1"/>
  <c r="S601" i="1"/>
  <c r="D609" i="1"/>
  <c r="D617" i="1"/>
  <c r="D625" i="1"/>
  <c r="D745" i="1"/>
  <c r="D753" i="1"/>
  <c r="F754" i="1"/>
  <c r="S754" i="1"/>
  <c r="D763" i="1"/>
  <c r="F764" i="1"/>
  <c r="S764" i="1"/>
  <c r="D771" i="1"/>
  <c r="F772" i="1"/>
  <c r="S772" i="1"/>
  <c r="D780" i="1"/>
  <c r="D788" i="1"/>
  <c r="F789" i="1"/>
  <c r="S789" i="1"/>
  <c r="D797" i="1"/>
  <c r="D807" i="1"/>
  <c r="D815" i="1"/>
  <c r="D830" i="1"/>
  <c r="F831" i="1"/>
  <c r="S831" i="1"/>
  <c r="D838" i="1"/>
  <c r="F839" i="1"/>
  <c r="S839" i="1"/>
  <c r="F847" i="1"/>
  <c r="S847" i="1"/>
  <c r="D881" i="1"/>
  <c r="D914" i="1"/>
  <c r="D922" i="1"/>
  <c r="F923" i="1"/>
  <c r="S923" i="1"/>
  <c r="D958" i="1"/>
  <c r="D976" i="1"/>
  <c r="F977" i="1"/>
  <c r="S977" i="1"/>
  <c r="D1050" i="1"/>
  <c r="D1058" i="1"/>
  <c r="F1059" i="1"/>
  <c r="S1059" i="1"/>
  <c r="D1066" i="1"/>
  <c r="F1067" i="1"/>
  <c r="S1067" i="1"/>
  <c r="D1086" i="1"/>
  <c r="D1093" i="1"/>
  <c r="F1094" i="1"/>
  <c r="S1094" i="1"/>
  <c r="D1102" i="1"/>
  <c r="D1109" i="1"/>
  <c r="F1110" i="1"/>
  <c r="S1110" i="1"/>
  <c r="D1117" i="1"/>
  <c r="F1118" i="1"/>
  <c r="S1118" i="1"/>
  <c r="D1125" i="1"/>
  <c r="F1126" i="1"/>
  <c r="S1126" i="1"/>
  <c r="D1133" i="1"/>
  <c r="F1134" i="1"/>
  <c r="S1134" i="1"/>
  <c r="D1141" i="1"/>
  <c r="F1142" i="1"/>
  <c r="S1142" i="1"/>
  <c r="D1149" i="1"/>
  <c r="F1150" i="1"/>
  <c r="S1150" i="1"/>
  <c r="D1157" i="1"/>
  <c r="F1158" i="1"/>
  <c r="S1158" i="1"/>
  <c r="D1165" i="1"/>
  <c r="F1166" i="1"/>
  <c r="S1166" i="1"/>
  <c r="D1173" i="1"/>
  <c r="F1174" i="1"/>
  <c r="S1174" i="1"/>
  <c r="D1181" i="1"/>
  <c r="F1182" i="1"/>
  <c r="S1182" i="1"/>
  <c r="D1189" i="1"/>
  <c r="S1190" i="1"/>
  <c r="F1190" i="1"/>
  <c r="D1197" i="1"/>
  <c r="F1198" i="1"/>
  <c r="S1198" i="1"/>
  <c r="D1266" i="1"/>
  <c r="D1274" i="1"/>
  <c r="F1282" i="1"/>
  <c r="S1282" i="1"/>
  <c r="D1291" i="1"/>
  <c r="D1300" i="1"/>
  <c r="D1308" i="1"/>
  <c r="D1316" i="1"/>
  <c r="S1324" i="1"/>
  <c r="F1324" i="1"/>
  <c r="D1334" i="1"/>
  <c r="D1342" i="1"/>
  <c r="F1350" i="1"/>
  <c r="S1350" i="1"/>
  <c r="D1358" i="1"/>
  <c r="F1376" i="1"/>
  <c r="S1376" i="1"/>
  <c r="D14" i="1"/>
  <c r="D18" i="1"/>
  <c r="D22" i="1"/>
  <c r="D26" i="1"/>
  <c r="D34" i="1"/>
  <c r="D38" i="1"/>
  <c r="D42" i="1"/>
  <c r="D67" i="1"/>
  <c r="D75" i="1"/>
  <c r="D83" i="1"/>
  <c r="D87" i="1"/>
  <c r="D91" i="1"/>
  <c r="D95" i="1"/>
  <c r="F99" i="1"/>
  <c r="S99" i="1"/>
  <c r="D107" i="1"/>
  <c r="F140" i="1"/>
  <c r="S140" i="1"/>
  <c r="D144" i="1"/>
  <c r="D148" i="1"/>
  <c r="D152" i="1"/>
  <c r="D156" i="1"/>
  <c r="D160" i="1"/>
  <c r="D164" i="1"/>
  <c r="D168" i="1"/>
  <c r="D219" i="1"/>
  <c r="F220" i="1"/>
  <c r="S220" i="1"/>
  <c r="F224" i="1"/>
  <c r="S224" i="1"/>
  <c r="F228" i="1"/>
  <c r="S228" i="1"/>
  <c r="F232" i="1"/>
  <c r="S232" i="1"/>
  <c r="F236" i="1"/>
  <c r="S236" i="1"/>
  <c r="D242" i="1"/>
  <c r="D250" i="1"/>
  <c r="D258" i="1"/>
  <c r="D266" i="1"/>
  <c r="D289" i="1"/>
  <c r="D298" i="1"/>
  <c r="D369" i="1"/>
  <c r="D403" i="1"/>
  <c r="D411" i="1"/>
  <c r="D419" i="1"/>
  <c r="S420" i="1"/>
  <c r="F420" i="1"/>
  <c r="D427" i="1"/>
  <c r="F428" i="1"/>
  <c r="S428" i="1"/>
  <c r="D435" i="1"/>
  <c r="S436" i="1"/>
  <c r="F436" i="1"/>
  <c r="D445" i="1"/>
  <c r="D453" i="1"/>
  <c r="S502" i="1"/>
  <c r="F502" i="1"/>
  <c r="D542" i="1"/>
  <c r="F543" i="1"/>
  <c r="S543" i="1"/>
  <c r="D550" i="1"/>
  <c r="F551" i="1"/>
  <c r="S551" i="1"/>
  <c r="D558" i="1"/>
  <c r="F559" i="1"/>
  <c r="S559" i="1"/>
  <c r="D577" i="1"/>
  <c r="D586" i="1"/>
  <c r="D593" i="1"/>
  <c r="F594" i="1"/>
  <c r="S594" i="1"/>
  <c r="D626" i="1"/>
  <c r="D633" i="1"/>
  <c r="F634" i="1"/>
  <c r="S634" i="1"/>
  <c r="D641" i="1"/>
  <c r="F642" i="1"/>
  <c r="S642" i="1"/>
  <c r="D651" i="1"/>
  <c r="D661" i="1"/>
  <c r="D670" i="1"/>
  <c r="D677" i="1"/>
  <c r="F678" i="1"/>
  <c r="S678" i="1"/>
  <c r="D686" i="1"/>
  <c r="S687" i="1"/>
  <c r="F687" i="1"/>
  <c r="D695" i="1"/>
  <c r="F696" i="1"/>
  <c r="S696" i="1"/>
  <c r="D704" i="1"/>
  <c r="F705" i="1"/>
  <c r="S705" i="1"/>
  <c r="D713" i="1"/>
  <c r="D721" i="1"/>
  <c r="F722" i="1"/>
  <c r="S722" i="1"/>
  <c r="D729" i="1"/>
  <c r="S730" i="1"/>
  <c r="F730" i="1"/>
  <c r="D737" i="1"/>
  <c r="F738" i="1"/>
  <c r="S738" i="1"/>
  <c r="D798" i="1"/>
  <c r="F808" i="1"/>
  <c r="S808" i="1"/>
  <c r="D816" i="1"/>
  <c r="D823" i="1"/>
  <c r="S824" i="1"/>
  <c r="F824" i="1"/>
  <c r="F840" i="1"/>
  <c r="S840" i="1"/>
  <c r="F848" i="1"/>
  <c r="S848" i="1"/>
  <c r="D856" i="1"/>
  <c r="F857" i="1"/>
  <c r="S857" i="1"/>
  <c r="D864" i="1"/>
  <c r="F865" i="1"/>
  <c r="S865" i="1"/>
  <c r="D873" i="1"/>
  <c r="F874" i="1"/>
  <c r="S874" i="1"/>
  <c r="D889" i="1"/>
  <c r="F890" i="1"/>
  <c r="S890" i="1"/>
  <c r="D898" i="1"/>
  <c r="D906" i="1"/>
  <c r="F907" i="1"/>
  <c r="S907" i="1"/>
  <c r="D915" i="1"/>
  <c r="D935" i="1"/>
  <c r="D942" i="1"/>
  <c r="F943" i="1"/>
  <c r="S943" i="1"/>
  <c r="D951" i="1"/>
  <c r="D968" i="1"/>
  <c r="S969" i="1"/>
  <c r="F969" i="1"/>
  <c r="S978" i="1"/>
  <c r="F978" i="1"/>
  <c r="D986" i="1"/>
  <c r="D994" i="1"/>
  <c r="D1001" i="1"/>
  <c r="F1002" i="1"/>
  <c r="S1002" i="1"/>
  <c r="D1009" i="1"/>
  <c r="F1010" i="1"/>
  <c r="S1010" i="1"/>
  <c r="D1018" i="1"/>
  <c r="D1026" i="1"/>
  <c r="D1034" i="1"/>
  <c r="D1041" i="1"/>
  <c r="F1042" i="1"/>
  <c r="S1042" i="1"/>
  <c r="D1077" i="1"/>
  <c r="F1078" i="1"/>
  <c r="S1078" i="1"/>
  <c r="D1087" i="1"/>
  <c r="D1103" i="1"/>
  <c r="D1206" i="1"/>
  <c r="F1207" i="1"/>
  <c r="S1207" i="1"/>
  <c r="D1214" i="1"/>
  <c r="F1215" i="1"/>
  <c r="S1215" i="1"/>
  <c r="D1222" i="1"/>
  <c r="F1223" i="1"/>
  <c r="S1223" i="1"/>
  <c r="D1230" i="1"/>
  <c r="F1231" i="1"/>
  <c r="S1231" i="1"/>
  <c r="D1239" i="1"/>
  <c r="F1240" i="1"/>
  <c r="S1240" i="1"/>
  <c r="D1248" i="1"/>
  <c r="D1255" i="1"/>
  <c r="F1256" i="1"/>
  <c r="S1256" i="1"/>
  <c r="D1267" i="1"/>
  <c r="D1275" i="1"/>
  <c r="F1283" i="1"/>
  <c r="S1283" i="1"/>
  <c r="D1301" i="1"/>
  <c r="D1309" i="1"/>
  <c r="D1317" i="1"/>
  <c r="F1325" i="1"/>
  <c r="S1325" i="1"/>
  <c r="D1335" i="1"/>
  <c r="D1343" i="1"/>
  <c r="F1359" i="1"/>
  <c r="S1359" i="1"/>
  <c r="D1367" i="1"/>
  <c r="F1368" i="1"/>
  <c r="S1368" i="1"/>
  <c r="L191" i="1"/>
  <c r="D51" i="1"/>
  <c r="D55" i="1"/>
  <c r="D59" i="1"/>
  <c r="D63" i="1"/>
  <c r="D112" i="1"/>
  <c r="D116" i="1"/>
  <c r="D120" i="1"/>
  <c r="D124" i="1"/>
  <c r="D128" i="1"/>
  <c r="F132" i="1"/>
  <c r="S132" i="1"/>
  <c r="F136" i="1"/>
  <c r="S136" i="1"/>
  <c r="D176" i="1"/>
  <c r="F177" i="1"/>
  <c r="S177" i="1"/>
  <c r="D180" i="1"/>
  <c r="F181" i="1"/>
  <c r="S181" i="1"/>
  <c r="F185" i="1"/>
  <c r="S185" i="1"/>
  <c r="F196" i="1"/>
  <c r="S196" i="1"/>
  <c r="F200" i="1"/>
  <c r="S200" i="1"/>
  <c r="F204" i="1"/>
  <c r="S204" i="1"/>
  <c r="F208" i="1"/>
  <c r="S208" i="1"/>
  <c r="D211" i="1"/>
  <c r="F212" i="1"/>
  <c r="S212" i="1"/>
  <c r="D243" i="1"/>
  <c r="D251" i="1"/>
  <c r="D259" i="1"/>
  <c r="D281" i="1"/>
  <c r="D290" i="1"/>
  <c r="D308" i="1"/>
  <c r="F309" i="1"/>
  <c r="S309" i="1"/>
  <c r="D370" i="1"/>
  <c r="D378" i="1"/>
  <c r="F379" i="1"/>
  <c r="S379" i="1"/>
  <c r="D404" i="1"/>
  <c r="D462" i="1"/>
  <c r="D470" i="1"/>
  <c r="D478" i="1"/>
  <c r="D486" i="1"/>
  <c r="D494" i="1"/>
  <c r="D511" i="1"/>
  <c r="D519" i="1"/>
  <c r="F520" i="1"/>
  <c r="S520" i="1"/>
  <c r="D527" i="1"/>
  <c r="F528" i="1"/>
  <c r="S528" i="1"/>
  <c r="D535" i="1"/>
  <c r="F536" i="1"/>
  <c r="S536" i="1"/>
  <c r="D569" i="1"/>
  <c r="S570" i="1"/>
  <c r="F570" i="1"/>
  <c r="D603" i="1"/>
  <c r="D611" i="1"/>
  <c r="D619" i="1"/>
  <c r="D627" i="1"/>
  <c r="D746" i="1"/>
  <c r="F747" i="1"/>
  <c r="S747" i="1"/>
  <c r="D755" i="1"/>
  <c r="F756" i="1"/>
  <c r="S756" i="1"/>
  <c r="D765" i="1"/>
  <c r="F766" i="1"/>
  <c r="S766" i="1"/>
  <c r="D774" i="1"/>
  <c r="D781" i="1"/>
  <c r="F782" i="1"/>
  <c r="S782" i="1"/>
  <c r="D790" i="1"/>
  <c r="F791" i="1"/>
  <c r="S791" i="1"/>
  <c r="D809" i="1"/>
  <c r="D817" i="1"/>
  <c r="F825" i="1"/>
  <c r="S825" i="1"/>
  <c r="D832" i="1"/>
  <c r="F833" i="1"/>
  <c r="S833" i="1"/>
  <c r="F849" i="1"/>
  <c r="S849" i="1"/>
  <c r="D882" i="1"/>
  <c r="F883" i="1"/>
  <c r="S883" i="1"/>
  <c r="F908" i="1"/>
  <c r="S908" i="1"/>
  <c r="D916" i="1"/>
  <c r="D925" i="1"/>
  <c r="D959" i="1"/>
  <c r="F960" i="1"/>
  <c r="S960" i="1"/>
  <c r="F1035" i="1"/>
  <c r="S1035" i="1"/>
  <c r="D1051" i="1"/>
  <c r="S1052" i="1"/>
  <c r="F1052" i="1"/>
  <c r="D1061" i="1"/>
  <c r="D1070" i="1"/>
  <c r="D1088" i="1"/>
  <c r="D1096" i="1"/>
  <c r="D1112" i="1"/>
  <c r="D1120" i="1"/>
  <c r="D1128" i="1"/>
  <c r="D1136" i="1"/>
  <c r="D1144" i="1"/>
  <c r="D1152" i="1"/>
  <c r="D1159" i="1"/>
  <c r="F1160" i="1"/>
  <c r="S1160" i="1"/>
  <c r="D1167" i="1"/>
  <c r="S1168" i="1"/>
  <c r="F1168" i="1"/>
  <c r="D1175" i="1"/>
  <c r="F1176" i="1"/>
  <c r="S1176" i="1"/>
  <c r="D1184" i="1"/>
  <c r="D1191" i="1"/>
  <c r="F1192" i="1"/>
  <c r="S1192" i="1"/>
  <c r="D1199" i="1"/>
  <c r="F1200" i="1"/>
  <c r="S1200" i="1"/>
  <c r="D1249" i="1"/>
  <c r="D1268" i="1"/>
  <c r="S1276" i="1"/>
  <c r="F1276" i="1"/>
  <c r="D1284" i="1"/>
  <c r="D1294" i="1"/>
  <c r="D1302" i="1"/>
  <c r="D1310" i="1"/>
  <c r="D1318" i="1"/>
  <c r="F1326" i="1"/>
  <c r="S1326" i="1"/>
  <c r="D1336" i="1"/>
  <c r="D1344" i="1"/>
  <c r="D1352" i="1"/>
  <c r="F1360" i="1"/>
  <c r="S1360" i="1"/>
  <c r="F1369" i="1"/>
  <c r="S1369" i="1"/>
  <c r="D1377" i="1"/>
  <c r="F1378" i="1"/>
  <c r="S1378" i="1"/>
  <c r="J398" i="1"/>
  <c r="N398" i="1"/>
  <c r="L399" i="1"/>
  <c r="D15" i="1"/>
  <c r="D19" i="1"/>
  <c r="D23" i="1"/>
  <c r="D27" i="1"/>
  <c r="D31" i="1"/>
  <c r="D35" i="1"/>
  <c r="D39" i="1"/>
  <c r="D43" i="1"/>
  <c r="D68" i="1"/>
  <c r="D72" i="1"/>
  <c r="D80" i="1"/>
  <c r="D88" i="1"/>
  <c r="D92" i="1"/>
  <c r="D100" i="1"/>
  <c r="D104" i="1"/>
  <c r="D108" i="1"/>
  <c r="D141" i="1"/>
  <c r="D145" i="1"/>
  <c r="D149" i="1"/>
  <c r="D153" i="1"/>
  <c r="D157" i="1"/>
  <c r="D161" i="1"/>
  <c r="D165" i="1"/>
  <c r="F169" i="1"/>
  <c r="S169" i="1"/>
  <c r="F221" i="1"/>
  <c r="S221" i="1"/>
  <c r="F229" i="1"/>
  <c r="S229" i="1"/>
  <c r="F233" i="1"/>
  <c r="S233" i="1"/>
  <c r="F237" i="1"/>
  <c r="S237" i="1"/>
  <c r="D244" i="1"/>
  <c r="D252" i="1"/>
  <c r="D260" i="1"/>
  <c r="D282" i="1"/>
  <c r="D291" i="1"/>
  <c r="F310" i="1"/>
  <c r="S310" i="1"/>
  <c r="D371" i="1"/>
  <c r="F380" i="1"/>
  <c r="S380" i="1"/>
  <c r="D405" i="1"/>
  <c r="D412" i="1"/>
  <c r="F413" i="1"/>
  <c r="S413" i="1"/>
  <c r="D421" i="1"/>
  <c r="F422" i="1"/>
  <c r="S422" i="1"/>
  <c r="D429" i="1"/>
  <c r="F430" i="1"/>
  <c r="S430" i="1"/>
  <c r="D438" i="1"/>
  <c r="D446" i="1"/>
  <c r="F447" i="1"/>
  <c r="S447" i="1"/>
  <c r="D454" i="1"/>
  <c r="F455" i="1"/>
  <c r="S455" i="1"/>
  <c r="D503" i="1"/>
  <c r="F504" i="1"/>
  <c r="S504" i="1"/>
  <c r="S537" i="1"/>
  <c r="F537" i="1"/>
  <c r="D545" i="1"/>
  <c r="D553" i="1"/>
  <c r="D561" i="1"/>
  <c r="F571" i="1"/>
  <c r="S571" i="1"/>
  <c r="D578" i="1"/>
  <c r="F579" i="1"/>
  <c r="S579" i="1"/>
  <c r="D588" i="1"/>
  <c r="D595" i="1"/>
  <c r="F596" i="1"/>
  <c r="S596" i="1"/>
  <c r="D604" i="1"/>
  <c r="D628" i="1"/>
  <c r="D635" i="1"/>
  <c r="F636" i="1"/>
  <c r="S636" i="1"/>
  <c r="D645" i="1"/>
  <c r="D653" i="1"/>
  <c r="F654" i="1"/>
  <c r="S654" i="1"/>
  <c r="D662" i="1"/>
  <c r="F663" i="1"/>
  <c r="S663" i="1"/>
  <c r="D671" i="1"/>
  <c r="F672" i="1"/>
  <c r="S672" i="1"/>
  <c r="D679" i="1"/>
  <c r="F680" i="1"/>
  <c r="S680" i="1"/>
  <c r="D688" i="1"/>
  <c r="S689" i="1"/>
  <c r="F689" i="1"/>
  <c r="D698" i="1"/>
  <c r="D707" i="1"/>
  <c r="D715" i="1"/>
  <c r="D724" i="1"/>
  <c r="D732" i="1"/>
  <c r="D740" i="1"/>
  <c r="D775" i="1"/>
  <c r="D801" i="1"/>
  <c r="D818" i="1"/>
  <c r="D842" i="1"/>
  <c r="D858" i="1"/>
  <c r="F859" i="1"/>
  <c r="S859" i="1"/>
  <c r="D866" i="1"/>
  <c r="F867" i="1"/>
  <c r="S867" i="1"/>
  <c r="D875" i="1"/>
  <c r="F876" i="1"/>
  <c r="S876" i="1"/>
  <c r="F884" i="1"/>
  <c r="S884" i="1"/>
  <c r="D891" i="1"/>
  <c r="F892" i="1"/>
  <c r="S892" i="1"/>
  <c r="D899" i="1"/>
  <c r="F900" i="1"/>
  <c r="S900" i="1"/>
  <c r="S909" i="1"/>
  <c r="F909" i="1"/>
  <c r="D936" i="1"/>
  <c r="F937" i="1"/>
  <c r="S937" i="1"/>
  <c r="D945" i="1"/>
  <c r="D952" i="1"/>
  <c r="F953" i="1"/>
  <c r="S953" i="1"/>
  <c r="D970" i="1"/>
  <c r="F971" i="1"/>
  <c r="S971" i="1"/>
  <c r="D979" i="1"/>
  <c r="F980" i="1"/>
  <c r="S980" i="1"/>
  <c r="D987" i="1"/>
  <c r="S988" i="1"/>
  <c r="F988" i="1"/>
  <c r="D996" i="1"/>
  <c r="D1003" i="1"/>
  <c r="S1004" i="1"/>
  <c r="F1004" i="1"/>
  <c r="D1011" i="1"/>
  <c r="S1012" i="1"/>
  <c r="F1012" i="1"/>
  <c r="D1019" i="1"/>
  <c r="F1020" i="1"/>
  <c r="S1020" i="1"/>
  <c r="D1028" i="1"/>
  <c r="D1044" i="1"/>
  <c r="D1081" i="1"/>
  <c r="D1089" i="1"/>
  <c r="D1104" i="1"/>
  <c r="F1105" i="1"/>
  <c r="S1105" i="1"/>
  <c r="D1208" i="1"/>
  <c r="F1209" i="1"/>
  <c r="S1209" i="1"/>
  <c r="D1216" i="1"/>
  <c r="F1217" i="1"/>
  <c r="S1217" i="1"/>
  <c r="D1225" i="1"/>
  <c r="D1232" i="1"/>
  <c r="F1233" i="1"/>
  <c r="S1233" i="1"/>
  <c r="D1241" i="1"/>
  <c r="F1242" i="1"/>
  <c r="S1242" i="1"/>
  <c r="D1250" i="1"/>
  <c r="D1257" i="1"/>
  <c r="F1258" i="1"/>
  <c r="S1258" i="1"/>
  <c r="D1269" i="1"/>
  <c r="F1277" i="1"/>
  <c r="S1277" i="1"/>
  <c r="D1295" i="1"/>
  <c r="D1311" i="1"/>
  <c r="D1319" i="1"/>
  <c r="F1327" i="1"/>
  <c r="S1327" i="1"/>
  <c r="D1337" i="1"/>
  <c r="D1345" i="1"/>
  <c r="F1361" i="1"/>
  <c r="S1361" i="1"/>
  <c r="F1370" i="1"/>
  <c r="S1370" i="1"/>
  <c r="F1379" i="1"/>
  <c r="S1379" i="1"/>
  <c r="E398" i="1" l="1"/>
  <c r="D1289" i="1"/>
  <c r="D1036" i="1"/>
  <c r="D776" i="1"/>
  <c r="P1370" i="1"/>
  <c r="G1370" i="1"/>
  <c r="I1370" i="1"/>
  <c r="K1370" i="1"/>
  <c r="O1370" i="1"/>
  <c r="M1370" i="1"/>
  <c r="K1327" i="1"/>
  <c r="I1327" i="1"/>
  <c r="P1327" i="1"/>
  <c r="G1327" i="1"/>
  <c r="O1327" i="1"/>
  <c r="M1327" i="1"/>
  <c r="I1277" i="1"/>
  <c r="P1277" i="1"/>
  <c r="G1277" i="1"/>
  <c r="K1277" i="1"/>
  <c r="O1277" i="1"/>
  <c r="M1277" i="1"/>
  <c r="S1104" i="1"/>
  <c r="F1104" i="1"/>
  <c r="I980" i="1"/>
  <c r="G980" i="1"/>
  <c r="P980" i="1"/>
  <c r="O980" i="1"/>
  <c r="K980" i="1"/>
  <c r="M980" i="1"/>
  <c r="D944" i="1"/>
  <c r="F945" i="1"/>
  <c r="S945" i="1"/>
  <c r="P900" i="1"/>
  <c r="G900" i="1"/>
  <c r="I900" i="1"/>
  <c r="K900" i="1"/>
  <c r="O900" i="1"/>
  <c r="M900" i="1"/>
  <c r="I876" i="1"/>
  <c r="P876" i="1"/>
  <c r="G876" i="1"/>
  <c r="K876" i="1"/>
  <c r="O876" i="1"/>
  <c r="M876" i="1"/>
  <c r="D841" i="1"/>
  <c r="S842" i="1"/>
  <c r="F842" i="1"/>
  <c r="D739" i="1"/>
  <c r="F740" i="1"/>
  <c r="S740" i="1"/>
  <c r="D706" i="1"/>
  <c r="F707" i="1"/>
  <c r="S707" i="1"/>
  <c r="K680" i="1"/>
  <c r="G680" i="1"/>
  <c r="P680" i="1"/>
  <c r="I680" i="1"/>
  <c r="O680" i="1"/>
  <c r="M680" i="1"/>
  <c r="S628" i="1"/>
  <c r="F628" i="1"/>
  <c r="D552" i="1"/>
  <c r="F553" i="1"/>
  <c r="S553" i="1"/>
  <c r="S503" i="1"/>
  <c r="F503" i="1"/>
  <c r="G413" i="1"/>
  <c r="P413" i="1"/>
  <c r="I413" i="1"/>
  <c r="O413" i="1"/>
  <c r="K413" i="1"/>
  <c r="M413" i="1"/>
  <c r="F252" i="1"/>
  <c r="S252" i="1"/>
  <c r="F161" i="1"/>
  <c r="S161" i="1"/>
  <c r="F145" i="1"/>
  <c r="S145" i="1"/>
  <c r="F100" i="1"/>
  <c r="S100" i="1"/>
  <c r="F72" i="1"/>
  <c r="S72" i="1"/>
  <c r="F35" i="1"/>
  <c r="S35" i="1"/>
  <c r="F19" i="1"/>
  <c r="S19" i="1"/>
  <c r="J397" i="1"/>
  <c r="D1351" i="1"/>
  <c r="F1352" i="1"/>
  <c r="S1352" i="1"/>
  <c r="F1318" i="1"/>
  <c r="S1318" i="1"/>
  <c r="F1284" i="1"/>
  <c r="S1284" i="1"/>
  <c r="F1159" i="1"/>
  <c r="S1159" i="1"/>
  <c r="I747" i="1"/>
  <c r="P747" i="1"/>
  <c r="G747" i="1"/>
  <c r="K747" i="1"/>
  <c r="O747" i="1"/>
  <c r="M747" i="1"/>
  <c r="D602" i="1"/>
  <c r="F603" i="1"/>
  <c r="S603" i="1"/>
  <c r="D493" i="1"/>
  <c r="F494" i="1"/>
  <c r="S494" i="1"/>
  <c r="D461" i="1"/>
  <c r="F462" i="1"/>
  <c r="S462" i="1"/>
  <c r="F281" i="1"/>
  <c r="S281" i="1"/>
  <c r="P200" i="1"/>
  <c r="I200" i="1"/>
  <c r="G200" i="1"/>
  <c r="K200" i="1"/>
  <c r="O200" i="1"/>
  <c r="M200" i="1"/>
  <c r="F1317" i="1"/>
  <c r="S1317" i="1"/>
  <c r="S1275" i="1"/>
  <c r="F1275" i="1"/>
  <c r="I1223" i="1"/>
  <c r="G1223" i="1"/>
  <c r="P1223" i="1"/>
  <c r="O1223" i="1"/>
  <c r="K1223" i="1"/>
  <c r="M1223" i="1"/>
  <c r="F1103" i="1"/>
  <c r="S1103" i="1"/>
  <c r="K1042" i="1"/>
  <c r="I1042" i="1"/>
  <c r="P1042" i="1"/>
  <c r="G1042" i="1"/>
  <c r="O1042" i="1"/>
  <c r="M1042" i="1"/>
  <c r="D985" i="1"/>
  <c r="F986" i="1"/>
  <c r="S986" i="1"/>
  <c r="F856" i="1"/>
  <c r="S856" i="1"/>
  <c r="F816" i="1"/>
  <c r="S816" i="1"/>
  <c r="S737" i="1"/>
  <c r="F737" i="1"/>
  <c r="F633" i="1"/>
  <c r="S633" i="1"/>
  <c r="D576" i="1"/>
  <c r="S577" i="1"/>
  <c r="F577" i="1"/>
  <c r="F298" i="1"/>
  <c r="S298" i="1"/>
  <c r="D249" i="1"/>
  <c r="F250" i="1"/>
  <c r="S250" i="1"/>
  <c r="P1376" i="1"/>
  <c r="G1376" i="1"/>
  <c r="I1376" i="1"/>
  <c r="K1376" i="1"/>
  <c r="O1376" i="1"/>
  <c r="M1376" i="1"/>
  <c r="K1182" i="1"/>
  <c r="P1182" i="1"/>
  <c r="I1182" i="1"/>
  <c r="G1182" i="1"/>
  <c r="O1182" i="1"/>
  <c r="M1182" i="1"/>
  <c r="S1141" i="1"/>
  <c r="F1141" i="1"/>
  <c r="I1118" i="1"/>
  <c r="P1118" i="1"/>
  <c r="G1118" i="1"/>
  <c r="O1118" i="1"/>
  <c r="K1118" i="1"/>
  <c r="M1118" i="1"/>
  <c r="O1094" i="1"/>
  <c r="G1094" i="1"/>
  <c r="P1094" i="1"/>
  <c r="I1094" i="1"/>
  <c r="K1094" i="1"/>
  <c r="M1094" i="1"/>
  <c r="P1059" i="1"/>
  <c r="G1059" i="1"/>
  <c r="I1059" i="1"/>
  <c r="O1059" i="1"/>
  <c r="K1059" i="1"/>
  <c r="M1059" i="1"/>
  <c r="D814" i="1"/>
  <c r="F815" i="1"/>
  <c r="S815" i="1"/>
  <c r="F788" i="1"/>
  <c r="S788" i="1"/>
  <c r="F763" i="1"/>
  <c r="S763" i="1"/>
  <c r="D616" i="1"/>
  <c r="F617" i="1"/>
  <c r="S617" i="1"/>
  <c r="S517" i="1"/>
  <c r="F517" i="1"/>
  <c r="S491" i="1"/>
  <c r="F491" i="1"/>
  <c r="P199" i="1"/>
  <c r="I199" i="1"/>
  <c r="G199" i="1"/>
  <c r="K199" i="1"/>
  <c r="O199" i="1"/>
  <c r="M199" i="1"/>
  <c r="F1333" i="1"/>
  <c r="S1333" i="1"/>
  <c r="K1254" i="1"/>
  <c r="I1254" i="1"/>
  <c r="G1254" i="1"/>
  <c r="P1254" i="1"/>
  <c r="O1254" i="1"/>
  <c r="M1254" i="1"/>
  <c r="S1101" i="1"/>
  <c r="F1101" i="1"/>
  <c r="F1023" i="1"/>
  <c r="S1023" i="1"/>
  <c r="F999" i="1"/>
  <c r="S999" i="1"/>
  <c r="F932" i="1"/>
  <c r="S932" i="1"/>
  <c r="S862" i="1"/>
  <c r="F862" i="1"/>
  <c r="F702" i="1"/>
  <c r="S702" i="1"/>
  <c r="S574" i="1"/>
  <c r="F574" i="1"/>
  <c r="G451" i="1"/>
  <c r="I451" i="1"/>
  <c r="P451" i="1"/>
  <c r="K451" i="1"/>
  <c r="O451" i="1"/>
  <c r="M451" i="1"/>
  <c r="I426" i="1"/>
  <c r="G426" i="1"/>
  <c r="P426" i="1"/>
  <c r="K426" i="1"/>
  <c r="O426" i="1"/>
  <c r="M426" i="1"/>
  <c r="F384" i="1"/>
  <c r="S384" i="1"/>
  <c r="F296" i="1"/>
  <c r="S296" i="1"/>
  <c r="S247" i="1"/>
  <c r="F247" i="1"/>
  <c r="K223" i="1"/>
  <c r="G223" i="1"/>
  <c r="P223" i="1"/>
  <c r="I223" i="1"/>
  <c r="O223" i="1"/>
  <c r="M223" i="1"/>
  <c r="F82" i="1"/>
  <c r="S82" i="1"/>
  <c r="D65" i="1"/>
  <c r="F66" i="1"/>
  <c r="S66" i="1"/>
  <c r="F29" i="1"/>
  <c r="S29" i="1"/>
  <c r="F13" i="1"/>
  <c r="S13" i="1"/>
  <c r="F1340" i="1"/>
  <c r="S1340" i="1"/>
  <c r="F1306" i="1"/>
  <c r="S1306" i="1"/>
  <c r="S1147" i="1"/>
  <c r="F1147" i="1"/>
  <c r="S1056" i="1"/>
  <c r="F1056" i="1"/>
  <c r="D920" i="1"/>
  <c r="F921" i="1"/>
  <c r="S921" i="1"/>
  <c r="S812" i="1"/>
  <c r="F812" i="1"/>
  <c r="S751" i="1"/>
  <c r="F751" i="1"/>
  <c r="D523" i="1"/>
  <c r="F524" i="1"/>
  <c r="S524" i="1"/>
  <c r="S498" i="1"/>
  <c r="F498" i="1"/>
  <c r="G374" i="1"/>
  <c r="P374" i="1"/>
  <c r="I374" i="1"/>
  <c r="K374" i="1"/>
  <c r="O374" i="1"/>
  <c r="M374" i="1"/>
  <c r="F285" i="1"/>
  <c r="S285" i="1"/>
  <c r="D125" i="1"/>
  <c r="F126" i="1"/>
  <c r="S126" i="1"/>
  <c r="F61" i="1"/>
  <c r="S61" i="1"/>
  <c r="D1362" i="1"/>
  <c r="S1363" i="1"/>
  <c r="F1363" i="1"/>
  <c r="D1330" i="1"/>
  <c r="S1331" i="1"/>
  <c r="F1331" i="1"/>
  <c r="O1073" i="1"/>
  <c r="G1073" i="1"/>
  <c r="I1073" i="1"/>
  <c r="P1073" i="1"/>
  <c r="K1073" i="1"/>
  <c r="M1073" i="1"/>
  <c r="S1029" i="1"/>
  <c r="F1029" i="1"/>
  <c r="P1006" i="1"/>
  <c r="I1006" i="1"/>
  <c r="G1006" i="1"/>
  <c r="K1006" i="1"/>
  <c r="O1006" i="1"/>
  <c r="M1006" i="1"/>
  <c r="I804" i="1"/>
  <c r="P804" i="1"/>
  <c r="G804" i="1"/>
  <c r="K804" i="1"/>
  <c r="O804" i="1"/>
  <c r="M804" i="1"/>
  <c r="F741" i="1"/>
  <c r="S741" i="1"/>
  <c r="G717" i="1"/>
  <c r="P717" i="1"/>
  <c r="I717" i="1"/>
  <c r="O717" i="1"/>
  <c r="K717" i="1"/>
  <c r="M717" i="1"/>
  <c r="D690" i="1"/>
  <c r="F691" i="1"/>
  <c r="S691" i="1"/>
  <c r="K665" i="1"/>
  <c r="G665" i="1"/>
  <c r="P665" i="1"/>
  <c r="I665" i="1"/>
  <c r="O665" i="1"/>
  <c r="M665" i="1"/>
  <c r="F597" i="1"/>
  <c r="S597" i="1"/>
  <c r="G539" i="1"/>
  <c r="P539" i="1"/>
  <c r="I539" i="1"/>
  <c r="O539" i="1"/>
  <c r="K539" i="1"/>
  <c r="M539" i="1"/>
  <c r="S439" i="1"/>
  <c r="F439" i="1"/>
  <c r="F414" i="1"/>
  <c r="S414" i="1"/>
  <c r="F303" i="1"/>
  <c r="S303" i="1"/>
  <c r="S246" i="1"/>
  <c r="F246" i="1"/>
  <c r="F225" i="1"/>
  <c r="S225" i="1"/>
  <c r="G1162" i="1"/>
  <c r="P1162" i="1"/>
  <c r="I1162" i="1"/>
  <c r="K1162" i="1"/>
  <c r="O1162" i="1"/>
  <c r="M1162" i="1"/>
  <c r="S1121" i="1"/>
  <c r="F1121" i="1"/>
  <c r="I1037" i="1"/>
  <c r="G1037" i="1"/>
  <c r="P1037" i="1"/>
  <c r="K1037" i="1"/>
  <c r="O1037" i="1"/>
  <c r="M1037" i="1"/>
  <c r="S851" i="1"/>
  <c r="F851" i="1"/>
  <c r="F783" i="1"/>
  <c r="S783" i="1"/>
  <c r="S749" i="1"/>
  <c r="F749" i="1"/>
  <c r="I496" i="1"/>
  <c r="P496" i="1"/>
  <c r="G496" i="1"/>
  <c r="O496" i="1"/>
  <c r="K496" i="1"/>
  <c r="M496" i="1"/>
  <c r="D392" i="1"/>
  <c r="S393" i="1"/>
  <c r="F393" i="1"/>
  <c r="F292" i="1"/>
  <c r="S292" i="1"/>
  <c r="F245" i="1"/>
  <c r="S245" i="1"/>
  <c r="F133" i="1"/>
  <c r="S133" i="1"/>
  <c r="F60" i="1"/>
  <c r="S60" i="1"/>
  <c r="F1319" i="1"/>
  <c r="S1319" i="1"/>
  <c r="F1269" i="1"/>
  <c r="S1269" i="1"/>
  <c r="G1242" i="1"/>
  <c r="P1242" i="1"/>
  <c r="I1242" i="1"/>
  <c r="K1242" i="1"/>
  <c r="O1242" i="1"/>
  <c r="M1242" i="1"/>
  <c r="K1217" i="1"/>
  <c r="P1217" i="1"/>
  <c r="G1217" i="1"/>
  <c r="I1217" i="1"/>
  <c r="O1217" i="1"/>
  <c r="M1217" i="1"/>
  <c r="F1089" i="1"/>
  <c r="S1089" i="1"/>
  <c r="S1003" i="1"/>
  <c r="F1003" i="1"/>
  <c r="S979" i="1"/>
  <c r="F979" i="1"/>
  <c r="S899" i="1"/>
  <c r="F899" i="1"/>
  <c r="S875" i="1"/>
  <c r="F875" i="1"/>
  <c r="S679" i="1"/>
  <c r="F679" i="1"/>
  <c r="K654" i="1"/>
  <c r="P654" i="1"/>
  <c r="I654" i="1"/>
  <c r="G654" i="1"/>
  <c r="O654" i="1"/>
  <c r="M654" i="1"/>
  <c r="S412" i="1"/>
  <c r="F412" i="1"/>
  <c r="G310" i="1"/>
  <c r="P310" i="1"/>
  <c r="I310" i="1"/>
  <c r="K310" i="1"/>
  <c r="O310" i="1"/>
  <c r="M310" i="1"/>
  <c r="G229" i="1"/>
  <c r="P229" i="1"/>
  <c r="I229" i="1"/>
  <c r="O229" i="1"/>
  <c r="K229" i="1"/>
  <c r="M229" i="1"/>
  <c r="O1200" i="1"/>
  <c r="G1200" i="1"/>
  <c r="P1200" i="1"/>
  <c r="I1200" i="1"/>
  <c r="K1200" i="1"/>
  <c r="M1200" i="1"/>
  <c r="K1176" i="1"/>
  <c r="G1176" i="1"/>
  <c r="P1176" i="1"/>
  <c r="I1176" i="1"/>
  <c r="O1176" i="1"/>
  <c r="M1176" i="1"/>
  <c r="D1151" i="1"/>
  <c r="F1152" i="1"/>
  <c r="S1152" i="1"/>
  <c r="D1119" i="1"/>
  <c r="F1120" i="1"/>
  <c r="S1120" i="1"/>
  <c r="D1069" i="1"/>
  <c r="F1070" i="1"/>
  <c r="S1070" i="1"/>
  <c r="K1035" i="1"/>
  <c r="I1035" i="1"/>
  <c r="P1035" i="1"/>
  <c r="G1035" i="1"/>
  <c r="O1035" i="1"/>
  <c r="M1035" i="1"/>
  <c r="P833" i="1"/>
  <c r="I833" i="1"/>
  <c r="G833" i="1"/>
  <c r="K833" i="1"/>
  <c r="O833" i="1"/>
  <c r="M833" i="1"/>
  <c r="S746" i="1"/>
  <c r="F746" i="1"/>
  <c r="P528" i="1"/>
  <c r="I528" i="1"/>
  <c r="G528" i="1"/>
  <c r="K528" i="1"/>
  <c r="O528" i="1"/>
  <c r="M528" i="1"/>
  <c r="G212" i="1"/>
  <c r="P212" i="1"/>
  <c r="I212" i="1"/>
  <c r="K212" i="1"/>
  <c r="O212" i="1"/>
  <c r="M212" i="1"/>
  <c r="G177" i="1"/>
  <c r="I177" i="1"/>
  <c r="P177" i="1"/>
  <c r="K177" i="1"/>
  <c r="O177" i="1"/>
  <c r="M177" i="1"/>
  <c r="F124" i="1"/>
  <c r="S124" i="1"/>
  <c r="F63" i="1"/>
  <c r="S63" i="1"/>
  <c r="I1359" i="1"/>
  <c r="P1359" i="1"/>
  <c r="G1359" i="1"/>
  <c r="K1359" i="1"/>
  <c r="O1359" i="1"/>
  <c r="M1359" i="1"/>
  <c r="F1222" i="1"/>
  <c r="S1222" i="1"/>
  <c r="F1041" i="1"/>
  <c r="S1041" i="1"/>
  <c r="O1010" i="1"/>
  <c r="I1010" i="1"/>
  <c r="G1010" i="1"/>
  <c r="P1010" i="1"/>
  <c r="K1010" i="1"/>
  <c r="M1010" i="1"/>
  <c r="P907" i="1"/>
  <c r="I907" i="1"/>
  <c r="G907" i="1"/>
  <c r="K907" i="1"/>
  <c r="O907" i="1"/>
  <c r="M907" i="1"/>
  <c r="O874" i="1"/>
  <c r="I874" i="1"/>
  <c r="P874" i="1"/>
  <c r="G874" i="1"/>
  <c r="K874" i="1"/>
  <c r="M874" i="1"/>
  <c r="P730" i="1"/>
  <c r="G730" i="1"/>
  <c r="I730" i="1"/>
  <c r="K730" i="1"/>
  <c r="O730" i="1"/>
  <c r="M730" i="1"/>
  <c r="F686" i="1"/>
  <c r="S686" i="1"/>
  <c r="D650" i="1"/>
  <c r="F651" i="1"/>
  <c r="S651" i="1"/>
  <c r="F626" i="1"/>
  <c r="S626" i="1"/>
  <c r="P543" i="1"/>
  <c r="G543" i="1"/>
  <c r="I543" i="1"/>
  <c r="O543" i="1"/>
  <c r="K543" i="1"/>
  <c r="M543" i="1"/>
  <c r="G436" i="1"/>
  <c r="I436" i="1"/>
  <c r="P436" i="1"/>
  <c r="K436" i="1"/>
  <c r="O436" i="1"/>
  <c r="M436" i="1"/>
  <c r="F419" i="1"/>
  <c r="S419" i="1"/>
  <c r="G228" i="1"/>
  <c r="I228" i="1"/>
  <c r="P228" i="1"/>
  <c r="O228" i="1"/>
  <c r="K228" i="1"/>
  <c r="M228" i="1"/>
  <c r="F164" i="1"/>
  <c r="S164" i="1"/>
  <c r="D147" i="1"/>
  <c r="F148" i="1"/>
  <c r="S148" i="1"/>
  <c r="F83" i="1"/>
  <c r="S83" i="1"/>
  <c r="F38" i="1"/>
  <c r="S38" i="1"/>
  <c r="F18" i="1"/>
  <c r="S18" i="1"/>
  <c r="S1358" i="1"/>
  <c r="F1358" i="1"/>
  <c r="K1324" i="1"/>
  <c r="I1324" i="1"/>
  <c r="P1324" i="1"/>
  <c r="G1324" i="1"/>
  <c r="O1324" i="1"/>
  <c r="M1324" i="1"/>
  <c r="F1291" i="1"/>
  <c r="S1291" i="1"/>
  <c r="S1181" i="1"/>
  <c r="F1181" i="1"/>
  <c r="G1158" i="1"/>
  <c r="I1158" i="1"/>
  <c r="P1158" i="1"/>
  <c r="K1158" i="1"/>
  <c r="O1158" i="1"/>
  <c r="M1158" i="1"/>
  <c r="S1117" i="1"/>
  <c r="F1117" i="1"/>
  <c r="S1093" i="1"/>
  <c r="F1093" i="1"/>
  <c r="S1058" i="1"/>
  <c r="F1058" i="1"/>
  <c r="K847" i="1"/>
  <c r="G847" i="1"/>
  <c r="P847" i="1"/>
  <c r="I847" i="1"/>
  <c r="O847" i="1"/>
  <c r="M847" i="1"/>
  <c r="F780" i="1"/>
  <c r="S780" i="1"/>
  <c r="G534" i="1"/>
  <c r="I534" i="1"/>
  <c r="P534" i="1"/>
  <c r="K534" i="1"/>
  <c r="O534" i="1"/>
  <c r="M534" i="1"/>
  <c r="S467" i="1"/>
  <c r="F467" i="1"/>
  <c r="F288" i="1"/>
  <c r="S288" i="1"/>
  <c r="F135" i="1"/>
  <c r="S135" i="1"/>
  <c r="F119" i="1"/>
  <c r="S119" i="1"/>
  <c r="F58" i="1"/>
  <c r="S58" i="1"/>
  <c r="I1366" i="1"/>
  <c r="G1366" i="1"/>
  <c r="P1366" i="1"/>
  <c r="K1366" i="1"/>
  <c r="O1366" i="1"/>
  <c r="M1366" i="1"/>
  <c r="D1280" i="1"/>
  <c r="F1281" i="1"/>
  <c r="S1281" i="1"/>
  <c r="G1040" i="1"/>
  <c r="P1040" i="1"/>
  <c r="I1040" i="1"/>
  <c r="O1040" i="1"/>
  <c r="K1040" i="1"/>
  <c r="M1040" i="1"/>
  <c r="D879" i="1"/>
  <c r="F880" i="1"/>
  <c r="S880" i="1"/>
  <c r="I806" i="1"/>
  <c r="G806" i="1"/>
  <c r="P806" i="1"/>
  <c r="K806" i="1"/>
  <c r="O806" i="1"/>
  <c r="M806" i="1"/>
  <c r="P720" i="1"/>
  <c r="G720" i="1"/>
  <c r="I720" i="1"/>
  <c r="K720" i="1"/>
  <c r="O720" i="1"/>
  <c r="M720" i="1"/>
  <c r="P667" i="1"/>
  <c r="I667" i="1"/>
  <c r="G667" i="1"/>
  <c r="O667" i="1"/>
  <c r="K667" i="1"/>
  <c r="M667" i="1"/>
  <c r="I640" i="1"/>
  <c r="P640" i="1"/>
  <c r="G640" i="1"/>
  <c r="K640" i="1"/>
  <c r="O640" i="1"/>
  <c r="M640" i="1"/>
  <c r="I592" i="1"/>
  <c r="G592" i="1"/>
  <c r="P592" i="1"/>
  <c r="K592" i="1"/>
  <c r="O592" i="1"/>
  <c r="M592" i="1"/>
  <c r="D556" i="1"/>
  <c r="F557" i="1"/>
  <c r="S557" i="1"/>
  <c r="S450" i="1"/>
  <c r="F450" i="1"/>
  <c r="S425" i="1"/>
  <c r="F425" i="1"/>
  <c r="P155" i="1"/>
  <c r="G155" i="1"/>
  <c r="I155" i="1"/>
  <c r="K155" i="1"/>
  <c r="O155" i="1"/>
  <c r="M155" i="1"/>
  <c r="O106" i="1"/>
  <c r="P106" i="1"/>
  <c r="I106" i="1"/>
  <c r="G106" i="1"/>
  <c r="K106" i="1"/>
  <c r="M106" i="1"/>
  <c r="P1373" i="1"/>
  <c r="G1373" i="1"/>
  <c r="I1373" i="1"/>
  <c r="O1373" i="1"/>
  <c r="K1373" i="1"/>
  <c r="M1373" i="1"/>
  <c r="I1253" i="1"/>
  <c r="G1253" i="1"/>
  <c r="P1253" i="1"/>
  <c r="O1253" i="1"/>
  <c r="K1253" i="1"/>
  <c r="M1253" i="1"/>
  <c r="S1187" i="1"/>
  <c r="F1187" i="1"/>
  <c r="I1164" i="1"/>
  <c r="G1164" i="1"/>
  <c r="P1164" i="1"/>
  <c r="O1164" i="1"/>
  <c r="K1164" i="1"/>
  <c r="M1164" i="1"/>
  <c r="P1140" i="1"/>
  <c r="I1140" i="1"/>
  <c r="G1140" i="1"/>
  <c r="K1140" i="1"/>
  <c r="O1140" i="1"/>
  <c r="M1140" i="1"/>
  <c r="S1123" i="1"/>
  <c r="F1123" i="1"/>
  <c r="D1091" i="1"/>
  <c r="S1092" i="1"/>
  <c r="F1092" i="1"/>
  <c r="D836" i="1"/>
  <c r="F837" i="1"/>
  <c r="S837" i="1"/>
  <c r="F805" i="1"/>
  <c r="S805" i="1"/>
  <c r="D489" i="1"/>
  <c r="F490" i="1"/>
  <c r="S490" i="1"/>
  <c r="D457" i="1"/>
  <c r="F458" i="1"/>
  <c r="S458" i="1"/>
  <c r="S373" i="1"/>
  <c r="F373" i="1"/>
  <c r="P202" i="1"/>
  <c r="I202" i="1"/>
  <c r="G202" i="1"/>
  <c r="O202" i="1"/>
  <c r="K202" i="1"/>
  <c r="M202" i="1"/>
  <c r="G179" i="1"/>
  <c r="P179" i="1"/>
  <c r="I179" i="1"/>
  <c r="O179" i="1"/>
  <c r="K179" i="1"/>
  <c r="M179" i="1"/>
  <c r="P1297" i="1"/>
  <c r="I1297" i="1"/>
  <c r="G1297" i="1"/>
  <c r="O1297" i="1"/>
  <c r="K1297" i="1"/>
  <c r="M1297" i="1"/>
  <c r="G1261" i="1"/>
  <c r="P1261" i="1"/>
  <c r="I1261" i="1"/>
  <c r="K1261" i="1"/>
  <c r="O1261" i="1"/>
  <c r="M1261" i="1"/>
  <c r="P1227" i="1"/>
  <c r="I1227" i="1"/>
  <c r="G1227" i="1"/>
  <c r="K1227" i="1"/>
  <c r="O1227" i="1"/>
  <c r="M1227" i="1"/>
  <c r="I1203" i="1"/>
  <c r="G1203" i="1"/>
  <c r="P1203" i="1"/>
  <c r="K1203" i="1"/>
  <c r="O1203" i="1"/>
  <c r="M1203" i="1"/>
  <c r="S1005" i="1"/>
  <c r="F1005" i="1"/>
  <c r="P982" i="1"/>
  <c r="I982" i="1"/>
  <c r="G982" i="1"/>
  <c r="O982" i="1"/>
  <c r="K982" i="1"/>
  <c r="M982" i="1"/>
  <c r="P947" i="1"/>
  <c r="G947" i="1"/>
  <c r="I947" i="1"/>
  <c r="K947" i="1"/>
  <c r="O947" i="1"/>
  <c r="M947" i="1"/>
  <c r="I911" i="1"/>
  <c r="P911" i="1"/>
  <c r="G911" i="1"/>
  <c r="K911" i="1"/>
  <c r="O911" i="1"/>
  <c r="M911" i="1"/>
  <c r="G886" i="1"/>
  <c r="I886" i="1"/>
  <c r="P886" i="1"/>
  <c r="K886" i="1"/>
  <c r="O886" i="1"/>
  <c r="M886" i="1"/>
  <c r="I861" i="1"/>
  <c r="P861" i="1"/>
  <c r="G861" i="1"/>
  <c r="O861" i="1"/>
  <c r="K861" i="1"/>
  <c r="M861" i="1"/>
  <c r="S716" i="1"/>
  <c r="F716" i="1"/>
  <c r="G638" i="1"/>
  <c r="P638" i="1"/>
  <c r="I638" i="1"/>
  <c r="K638" i="1"/>
  <c r="O638" i="1"/>
  <c r="M638" i="1"/>
  <c r="D589" i="1"/>
  <c r="F590" i="1"/>
  <c r="S590" i="1"/>
  <c r="S538" i="1"/>
  <c r="F538" i="1"/>
  <c r="D431" i="1"/>
  <c r="F432" i="1"/>
  <c r="S432" i="1"/>
  <c r="I222" i="1"/>
  <c r="P222" i="1"/>
  <c r="G222" i="1"/>
  <c r="O222" i="1"/>
  <c r="K222" i="1"/>
  <c r="M222" i="1"/>
  <c r="F154" i="1"/>
  <c r="S154" i="1"/>
  <c r="F138" i="1"/>
  <c r="S138" i="1"/>
  <c r="F93" i="1"/>
  <c r="S93" i="1"/>
  <c r="D76" i="1"/>
  <c r="S77" i="1"/>
  <c r="F77" i="1"/>
  <c r="F36" i="1"/>
  <c r="S36" i="1"/>
  <c r="F20" i="1"/>
  <c r="S20" i="1"/>
  <c r="F1338" i="1"/>
  <c r="S1338" i="1"/>
  <c r="F1296" i="1"/>
  <c r="S1296" i="1"/>
  <c r="F1251" i="1"/>
  <c r="S1251" i="1"/>
  <c r="S1161" i="1"/>
  <c r="F1161" i="1"/>
  <c r="G1138" i="1"/>
  <c r="I1138" i="1"/>
  <c r="P1138" i="1"/>
  <c r="K1138" i="1"/>
  <c r="O1138" i="1"/>
  <c r="M1138" i="1"/>
  <c r="D1071" i="1"/>
  <c r="F1072" i="1"/>
  <c r="S1072" i="1"/>
  <c r="F843" i="1"/>
  <c r="S843" i="1"/>
  <c r="K811" i="1"/>
  <c r="I811" i="1"/>
  <c r="P811" i="1"/>
  <c r="G811" i="1"/>
  <c r="O811" i="1"/>
  <c r="M811" i="1"/>
  <c r="D620" i="1"/>
  <c r="F621" i="1"/>
  <c r="S621" i="1"/>
  <c r="F495" i="1"/>
  <c r="S495" i="1"/>
  <c r="K472" i="1"/>
  <c r="G472" i="1"/>
  <c r="I472" i="1"/>
  <c r="P472" i="1"/>
  <c r="O472" i="1"/>
  <c r="M472" i="1"/>
  <c r="I205" i="1"/>
  <c r="G205" i="1"/>
  <c r="P205" i="1"/>
  <c r="K205" i="1"/>
  <c r="O205" i="1"/>
  <c r="M205" i="1"/>
  <c r="G182" i="1"/>
  <c r="P182" i="1"/>
  <c r="I182" i="1"/>
  <c r="K182" i="1"/>
  <c r="O182" i="1"/>
  <c r="M182" i="1"/>
  <c r="P1361" i="1"/>
  <c r="I1361" i="1"/>
  <c r="G1361" i="1"/>
  <c r="K1361" i="1"/>
  <c r="O1361" i="1"/>
  <c r="M1361" i="1"/>
  <c r="S1241" i="1"/>
  <c r="F1241" i="1"/>
  <c r="S1216" i="1"/>
  <c r="F1216" i="1"/>
  <c r="G1020" i="1"/>
  <c r="P1020" i="1"/>
  <c r="I1020" i="1"/>
  <c r="K1020" i="1"/>
  <c r="O1020" i="1"/>
  <c r="M1020" i="1"/>
  <c r="D995" i="1"/>
  <c r="S996" i="1"/>
  <c r="F996" i="1"/>
  <c r="F818" i="1"/>
  <c r="S818" i="1"/>
  <c r="D731" i="1"/>
  <c r="F732" i="1"/>
  <c r="S732" i="1"/>
  <c r="D697" i="1"/>
  <c r="F698" i="1"/>
  <c r="S698" i="1"/>
  <c r="D652" i="1"/>
  <c r="S653" i="1"/>
  <c r="F653" i="1"/>
  <c r="F604" i="1"/>
  <c r="S604" i="1"/>
  <c r="G579" i="1"/>
  <c r="P579" i="1"/>
  <c r="I579" i="1"/>
  <c r="K579" i="1"/>
  <c r="O579" i="1"/>
  <c r="M579" i="1"/>
  <c r="D544" i="1"/>
  <c r="F545" i="1"/>
  <c r="S545" i="1"/>
  <c r="K455" i="1"/>
  <c r="G455" i="1"/>
  <c r="P455" i="1"/>
  <c r="I455" i="1"/>
  <c r="O455" i="1"/>
  <c r="M455" i="1"/>
  <c r="K430" i="1"/>
  <c r="G430" i="1"/>
  <c r="I430" i="1"/>
  <c r="P430" i="1"/>
  <c r="O430" i="1"/>
  <c r="M430" i="1"/>
  <c r="F405" i="1"/>
  <c r="S405" i="1"/>
  <c r="F291" i="1"/>
  <c r="S291" i="1"/>
  <c r="F244" i="1"/>
  <c r="S244" i="1"/>
  <c r="F157" i="1"/>
  <c r="S157" i="1"/>
  <c r="F141" i="1"/>
  <c r="S141" i="1"/>
  <c r="F92" i="1"/>
  <c r="S92" i="1"/>
  <c r="F68" i="1"/>
  <c r="S68" i="1"/>
  <c r="D30" i="1"/>
  <c r="F31" i="1"/>
  <c r="S31" i="1"/>
  <c r="S15" i="1"/>
  <c r="F15" i="1"/>
  <c r="P1378" i="1"/>
  <c r="I1378" i="1"/>
  <c r="G1378" i="1"/>
  <c r="K1378" i="1"/>
  <c r="O1378" i="1"/>
  <c r="M1378" i="1"/>
  <c r="F1344" i="1"/>
  <c r="S1344" i="1"/>
  <c r="F1310" i="1"/>
  <c r="S1310" i="1"/>
  <c r="I1276" i="1"/>
  <c r="P1276" i="1"/>
  <c r="G1276" i="1"/>
  <c r="O1276" i="1"/>
  <c r="K1276" i="1"/>
  <c r="M1276" i="1"/>
  <c r="F1199" i="1"/>
  <c r="S1199" i="1"/>
  <c r="S1175" i="1"/>
  <c r="F1175" i="1"/>
  <c r="I908" i="1"/>
  <c r="P908" i="1"/>
  <c r="G908" i="1"/>
  <c r="O908" i="1"/>
  <c r="K908" i="1"/>
  <c r="M908" i="1"/>
  <c r="S832" i="1"/>
  <c r="F832" i="1"/>
  <c r="O791" i="1"/>
  <c r="P791" i="1"/>
  <c r="I791" i="1"/>
  <c r="G791" i="1"/>
  <c r="K791" i="1"/>
  <c r="M791" i="1"/>
  <c r="I766" i="1"/>
  <c r="P766" i="1"/>
  <c r="G766" i="1"/>
  <c r="K766" i="1"/>
  <c r="O766" i="1"/>
  <c r="M766" i="1"/>
  <c r="F627" i="1"/>
  <c r="S627" i="1"/>
  <c r="I570" i="1"/>
  <c r="P570" i="1"/>
  <c r="G570" i="1"/>
  <c r="K570" i="1"/>
  <c r="O570" i="1"/>
  <c r="M570" i="1"/>
  <c r="S527" i="1"/>
  <c r="F527" i="1"/>
  <c r="D485" i="1"/>
  <c r="F486" i="1"/>
  <c r="S486" i="1"/>
  <c r="F404" i="1"/>
  <c r="S404" i="1"/>
  <c r="G309" i="1"/>
  <c r="P309" i="1"/>
  <c r="I309" i="1"/>
  <c r="O309" i="1"/>
  <c r="K309" i="1"/>
  <c r="M309" i="1"/>
  <c r="F259" i="1"/>
  <c r="S259" i="1"/>
  <c r="D193" i="1"/>
  <c r="S211" i="1"/>
  <c r="F211" i="1"/>
  <c r="P196" i="1"/>
  <c r="I196" i="1"/>
  <c r="G196" i="1"/>
  <c r="O196" i="1"/>
  <c r="K196" i="1"/>
  <c r="M196" i="1"/>
  <c r="F176" i="1"/>
  <c r="S176" i="1"/>
  <c r="F1343" i="1"/>
  <c r="S1343" i="1"/>
  <c r="F1309" i="1"/>
  <c r="S1309" i="1"/>
  <c r="F1267" i="1"/>
  <c r="S1267" i="1"/>
  <c r="I1240" i="1"/>
  <c r="G1240" i="1"/>
  <c r="P1240" i="1"/>
  <c r="O1240" i="1"/>
  <c r="K1240" i="1"/>
  <c r="M1240" i="1"/>
  <c r="F1087" i="1"/>
  <c r="S1087" i="1"/>
  <c r="D1033" i="1"/>
  <c r="F1034" i="1"/>
  <c r="S1034" i="1"/>
  <c r="F1009" i="1"/>
  <c r="S1009" i="1"/>
  <c r="I978" i="1"/>
  <c r="P978" i="1"/>
  <c r="G978" i="1"/>
  <c r="K978" i="1"/>
  <c r="O978" i="1"/>
  <c r="M978" i="1"/>
  <c r="I943" i="1"/>
  <c r="P943" i="1"/>
  <c r="G943" i="1"/>
  <c r="K943" i="1"/>
  <c r="O943" i="1"/>
  <c r="M943" i="1"/>
  <c r="F906" i="1"/>
  <c r="S906" i="1"/>
  <c r="S873" i="1"/>
  <c r="F873" i="1"/>
  <c r="K848" i="1"/>
  <c r="I848" i="1"/>
  <c r="G848" i="1"/>
  <c r="P848" i="1"/>
  <c r="O848" i="1"/>
  <c r="M848" i="1"/>
  <c r="G705" i="1"/>
  <c r="P705" i="1"/>
  <c r="I705" i="1"/>
  <c r="K705" i="1"/>
  <c r="O705" i="1"/>
  <c r="M705" i="1"/>
  <c r="S542" i="1"/>
  <c r="F542" i="1"/>
  <c r="F411" i="1"/>
  <c r="S411" i="1"/>
  <c r="F289" i="1"/>
  <c r="S289" i="1"/>
  <c r="F242" i="1"/>
  <c r="S242" i="1"/>
  <c r="K99" i="1"/>
  <c r="G99" i="1"/>
  <c r="P99" i="1"/>
  <c r="I99" i="1"/>
  <c r="O99" i="1"/>
  <c r="M99" i="1"/>
  <c r="K1198" i="1"/>
  <c r="I1198" i="1"/>
  <c r="G1198" i="1"/>
  <c r="P1198" i="1"/>
  <c r="O1198" i="1"/>
  <c r="M1198" i="1"/>
  <c r="S1157" i="1"/>
  <c r="F1157" i="1"/>
  <c r="G1134" i="1"/>
  <c r="I1134" i="1"/>
  <c r="P1134" i="1"/>
  <c r="K1134" i="1"/>
  <c r="O1134" i="1"/>
  <c r="M1134" i="1"/>
  <c r="F1086" i="1"/>
  <c r="S1086" i="1"/>
  <c r="F1050" i="1"/>
  <c r="S1050" i="1"/>
  <c r="I923" i="1"/>
  <c r="P923" i="1"/>
  <c r="G923" i="1"/>
  <c r="K923" i="1"/>
  <c r="O923" i="1"/>
  <c r="M923" i="1"/>
  <c r="F807" i="1"/>
  <c r="S807" i="1"/>
  <c r="I754" i="1"/>
  <c r="P754" i="1"/>
  <c r="G754" i="1"/>
  <c r="K754" i="1"/>
  <c r="O754" i="1"/>
  <c r="M754" i="1"/>
  <c r="D608" i="1"/>
  <c r="F609" i="1"/>
  <c r="S609" i="1"/>
  <c r="S533" i="1"/>
  <c r="F533" i="1"/>
  <c r="I509" i="1"/>
  <c r="P509" i="1"/>
  <c r="G509" i="1"/>
  <c r="O509" i="1"/>
  <c r="K509" i="1"/>
  <c r="M509" i="1"/>
  <c r="P484" i="1"/>
  <c r="I484" i="1"/>
  <c r="G484" i="1"/>
  <c r="K484" i="1"/>
  <c r="O484" i="1"/>
  <c r="M484" i="1"/>
  <c r="P460" i="1"/>
  <c r="G460" i="1"/>
  <c r="I460" i="1"/>
  <c r="K460" i="1"/>
  <c r="O460" i="1"/>
  <c r="M460" i="1"/>
  <c r="I376" i="1"/>
  <c r="G376" i="1"/>
  <c r="P376" i="1"/>
  <c r="K376" i="1"/>
  <c r="O376" i="1"/>
  <c r="M376" i="1"/>
  <c r="G215" i="1"/>
  <c r="I215" i="1"/>
  <c r="P215" i="1"/>
  <c r="K215" i="1"/>
  <c r="O215" i="1"/>
  <c r="M215" i="1"/>
  <c r="I195" i="1"/>
  <c r="G195" i="1"/>
  <c r="P195" i="1"/>
  <c r="K195" i="1"/>
  <c r="O195" i="1"/>
  <c r="M195" i="1"/>
  <c r="K1246" i="1"/>
  <c r="P1246" i="1"/>
  <c r="I1246" i="1"/>
  <c r="G1246" i="1"/>
  <c r="O1246" i="1"/>
  <c r="M1246" i="1"/>
  <c r="G1221" i="1"/>
  <c r="P1221" i="1"/>
  <c r="I1221" i="1"/>
  <c r="O1221" i="1"/>
  <c r="K1221" i="1"/>
  <c r="M1221" i="1"/>
  <c r="D1084" i="1"/>
  <c r="F1085" i="1"/>
  <c r="S1085" i="1"/>
  <c r="K1016" i="1"/>
  <c r="G1016" i="1"/>
  <c r="P1016" i="1"/>
  <c r="I1016" i="1"/>
  <c r="O1016" i="1"/>
  <c r="M1016" i="1"/>
  <c r="P992" i="1"/>
  <c r="G992" i="1"/>
  <c r="I992" i="1"/>
  <c r="K992" i="1"/>
  <c r="O992" i="1"/>
  <c r="M992" i="1"/>
  <c r="O949" i="1"/>
  <c r="I949" i="1"/>
  <c r="G949" i="1"/>
  <c r="P949" i="1"/>
  <c r="K949" i="1"/>
  <c r="M949" i="1"/>
  <c r="K904" i="1"/>
  <c r="I904" i="1"/>
  <c r="G904" i="1"/>
  <c r="P904" i="1"/>
  <c r="O904" i="1"/>
  <c r="M904" i="1"/>
  <c r="I855" i="1"/>
  <c r="G855" i="1"/>
  <c r="P855" i="1"/>
  <c r="K855" i="1"/>
  <c r="O855" i="1"/>
  <c r="M855" i="1"/>
  <c r="S719" i="1"/>
  <c r="F719" i="1"/>
  <c r="G693" i="1"/>
  <c r="I693" i="1"/>
  <c r="P693" i="1"/>
  <c r="K693" i="1"/>
  <c r="O693" i="1"/>
  <c r="M693" i="1"/>
  <c r="S666" i="1"/>
  <c r="F666" i="1"/>
  <c r="F639" i="1"/>
  <c r="S639" i="1"/>
  <c r="S591" i="1"/>
  <c r="F591" i="1"/>
  <c r="D441" i="1"/>
  <c r="F442" i="1"/>
  <c r="S442" i="1"/>
  <c r="D417" i="1"/>
  <c r="F418" i="1"/>
  <c r="S418" i="1"/>
  <c r="D263" i="1"/>
  <c r="F264" i="1"/>
  <c r="S264" i="1"/>
  <c r="O235" i="1"/>
  <c r="P235" i="1"/>
  <c r="G235" i="1"/>
  <c r="I235" i="1"/>
  <c r="K235" i="1"/>
  <c r="M235" i="1"/>
  <c r="F167" i="1"/>
  <c r="S167" i="1"/>
  <c r="F98" i="1"/>
  <c r="S98" i="1"/>
  <c r="S78" i="1"/>
  <c r="F78" i="1"/>
  <c r="F45" i="1"/>
  <c r="S45" i="1"/>
  <c r="F25" i="1"/>
  <c r="S25" i="1"/>
  <c r="F1332" i="1"/>
  <c r="S1332" i="1"/>
  <c r="F1298" i="1"/>
  <c r="S1298" i="1"/>
  <c r="S1252" i="1"/>
  <c r="F1252" i="1"/>
  <c r="S1163" i="1"/>
  <c r="F1163" i="1"/>
  <c r="P1031" i="1"/>
  <c r="G1031" i="1"/>
  <c r="I1031" i="1"/>
  <c r="K1031" i="1"/>
  <c r="O1031" i="1"/>
  <c r="M1031" i="1"/>
  <c r="I770" i="1"/>
  <c r="G770" i="1"/>
  <c r="P770" i="1"/>
  <c r="O770" i="1"/>
  <c r="K770" i="1"/>
  <c r="M770" i="1"/>
  <c r="P743" i="1"/>
  <c r="G743" i="1"/>
  <c r="I743" i="1"/>
  <c r="K743" i="1"/>
  <c r="O743" i="1"/>
  <c r="M743" i="1"/>
  <c r="K599" i="1"/>
  <c r="G599" i="1"/>
  <c r="P599" i="1"/>
  <c r="I599" i="1"/>
  <c r="O599" i="1"/>
  <c r="M599" i="1"/>
  <c r="D515" i="1"/>
  <c r="S516" i="1"/>
  <c r="F516" i="1"/>
  <c r="F366" i="1"/>
  <c r="S366" i="1"/>
  <c r="G214" i="1"/>
  <c r="I214" i="1"/>
  <c r="P214" i="1"/>
  <c r="K214" i="1"/>
  <c r="O214" i="1"/>
  <c r="M214" i="1"/>
  <c r="P198" i="1"/>
  <c r="I198" i="1"/>
  <c r="G198" i="1"/>
  <c r="K198" i="1"/>
  <c r="O198" i="1"/>
  <c r="M198" i="1"/>
  <c r="F122" i="1"/>
  <c r="S122" i="1"/>
  <c r="F57" i="1"/>
  <c r="S57" i="1"/>
  <c r="I1355" i="1"/>
  <c r="P1355" i="1"/>
  <c r="G1355" i="1"/>
  <c r="O1355" i="1"/>
  <c r="K1355" i="1"/>
  <c r="M1355" i="1"/>
  <c r="F1321" i="1"/>
  <c r="S1321" i="1"/>
  <c r="D1259" i="1"/>
  <c r="S1260" i="1"/>
  <c r="F1260" i="1"/>
  <c r="S1226" i="1"/>
  <c r="F1226" i="1"/>
  <c r="F1195" i="1"/>
  <c r="S1195" i="1"/>
  <c r="D1046" i="1"/>
  <c r="F1047" i="1"/>
  <c r="S1047" i="1"/>
  <c r="G1022" i="1"/>
  <c r="I1022" i="1"/>
  <c r="P1022" i="1"/>
  <c r="K1022" i="1"/>
  <c r="O1022" i="1"/>
  <c r="M1022" i="1"/>
  <c r="S981" i="1"/>
  <c r="F981" i="1"/>
  <c r="F946" i="1"/>
  <c r="S946" i="1"/>
  <c r="S885" i="1"/>
  <c r="F885" i="1"/>
  <c r="S860" i="1"/>
  <c r="F860" i="1"/>
  <c r="D803" i="1"/>
  <c r="I734" i="1"/>
  <c r="G734" i="1"/>
  <c r="P734" i="1"/>
  <c r="O734" i="1"/>
  <c r="K734" i="1"/>
  <c r="M734" i="1"/>
  <c r="F664" i="1"/>
  <c r="S664" i="1"/>
  <c r="F637" i="1"/>
  <c r="S637" i="1"/>
  <c r="G555" i="1"/>
  <c r="I555" i="1"/>
  <c r="P555" i="1"/>
  <c r="K555" i="1"/>
  <c r="O555" i="1"/>
  <c r="M555" i="1"/>
  <c r="D505" i="1"/>
  <c r="F506" i="1"/>
  <c r="S506" i="1"/>
  <c r="I407" i="1"/>
  <c r="P407" i="1"/>
  <c r="G407" i="1"/>
  <c r="K407" i="1"/>
  <c r="O407" i="1"/>
  <c r="M407" i="1"/>
  <c r="F284" i="1"/>
  <c r="S284" i="1"/>
  <c r="I238" i="1"/>
  <c r="G238" i="1"/>
  <c r="P238" i="1"/>
  <c r="O238" i="1"/>
  <c r="K238" i="1"/>
  <c r="M238" i="1"/>
  <c r="G1178" i="1"/>
  <c r="P1178" i="1"/>
  <c r="I1178" i="1"/>
  <c r="O1178" i="1"/>
  <c r="K1178" i="1"/>
  <c r="M1178" i="1"/>
  <c r="S1137" i="1"/>
  <c r="F1137" i="1"/>
  <c r="O1114" i="1"/>
  <c r="I1114" i="1"/>
  <c r="P1114" i="1"/>
  <c r="G1114" i="1"/>
  <c r="K1114" i="1"/>
  <c r="M1114" i="1"/>
  <c r="P972" i="1"/>
  <c r="I972" i="1"/>
  <c r="G972" i="1"/>
  <c r="K972" i="1"/>
  <c r="O972" i="1"/>
  <c r="M972" i="1"/>
  <c r="I919" i="1"/>
  <c r="G919" i="1"/>
  <c r="P919" i="1"/>
  <c r="O919" i="1"/>
  <c r="K919" i="1"/>
  <c r="M919" i="1"/>
  <c r="S810" i="1"/>
  <c r="F810" i="1"/>
  <c r="I768" i="1"/>
  <c r="P768" i="1"/>
  <c r="G768" i="1"/>
  <c r="O768" i="1"/>
  <c r="K768" i="1"/>
  <c r="M768" i="1"/>
  <c r="G522" i="1"/>
  <c r="P522" i="1"/>
  <c r="I522" i="1"/>
  <c r="K522" i="1"/>
  <c r="O522" i="1"/>
  <c r="M522" i="1"/>
  <c r="S471" i="1"/>
  <c r="F471" i="1"/>
  <c r="F283" i="1"/>
  <c r="S283" i="1"/>
  <c r="D216" i="1"/>
  <c r="F217" i="1"/>
  <c r="S217" i="1"/>
  <c r="F56" i="1"/>
  <c r="S56" i="1"/>
  <c r="F1345" i="1"/>
  <c r="S1345" i="1"/>
  <c r="F1311" i="1"/>
  <c r="S1311" i="1"/>
  <c r="D1080" i="1"/>
  <c r="F1081" i="1"/>
  <c r="S1081" i="1"/>
  <c r="S1019" i="1"/>
  <c r="F1019" i="1"/>
  <c r="P971" i="1"/>
  <c r="G971" i="1"/>
  <c r="I971" i="1"/>
  <c r="K971" i="1"/>
  <c r="O971" i="1"/>
  <c r="M971" i="1"/>
  <c r="G937" i="1"/>
  <c r="P937" i="1"/>
  <c r="I937" i="1"/>
  <c r="O937" i="1"/>
  <c r="K937" i="1"/>
  <c r="M937" i="1"/>
  <c r="I892" i="1"/>
  <c r="P892" i="1"/>
  <c r="G892" i="1"/>
  <c r="O892" i="1"/>
  <c r="K892" i="1"/>
  <c r="M892" i="1"/>
  <c r="K867" i="1"/>
  <c r="I867" i="1"/>
  <c r="P867" i="1"/>
  <c r="G867" i="1"/>
  <c r="O867" i="1"/>
  <c r="M867" i="1"/>
  <c r="I672" i="1"/>
  <c r="P672" i="1"/>
  <c r="G672" i="1"/>
  <c r="K672" i="1"/>
  <c r="O672" i="1"/>
  <c r="M672" i="1"/>
  <c r="D644" i="1"/>
  <c r="F645" i="1"/>
  <c r="S645" i="1"/>
  <c r="F578" i="1"/>
  <c r="S578" i="1"/>
  <c r="F454" i="1"/>
  <c r="S454" i="1"/>
  <c r="S429" i="1"/>
  <c r="F429" i="1"/>
  <c r="K221" i="1"/>
  <c r="I221" i="1"/>
  <c r="G221" i="1"/>
  <c r="P221" i="1"/>
  <c r="O221" i="1"/>
  <c r="M221" i="1"/>
  <c r="S1377" i="1"/>
  <c r="F1377" i="1"/>
  <c r="I1168" i="1"/>
  <c r="G1168" i="1"/>
  <c r="P1168" i="1"/>
  <c r="K1168" i="1"/>
  <c r="O1168" i="1"/>
  <c r="M1168" i="1"/>
  <c r="D1143" i="1"/>
  <c r="F1144" i="1"/>
  <c r="S1144" i="1"/>
  <c r="D1111" i="1"/>
  <c r="S1112" i="1"/>
  <c r="F1112" i="1"/>
  <c r="D1060" i="1"/>
  <c r="F1061" i="1"/>
  <c r="S1061" i="1"/>
  <c r="I960" i="1"/>
  <c r="P960" i="1"/>
  <c r="G960" i="1"/>
  <c r="K960" i="1"/>
  <c r="O960" i="1"/>
  <c r="M960" i="1"/>
  <c r="S790" i="1"/>
  <c r="F790" i="1"/>
  <c r="S765" i="1"/>
  <c r="F765" i="1"/>
  <c r="F308" i="1"/>
  <c r="S308" i="1"/>
  <c r="F120" i="1"/>
  <c r="S120" i="1"/>
  <c r="F59" i="1"/>
  <c r="S59" i="1"/>
  <c r="S1239" i="1"/>
  <c r="F1239" i="1"/>
  <c r="G1215" i="1"/>
  <c r="P1215" i="1"/>
  <c r="I1215" i="1"/>
  <c r="K1215" i="1"/>
  <c r="O1215" i="1"/>
  <c r="M1215" i="1"/>
  <c r="S942" i="1"/>
  <c r="F942" i="1"/>
  <c r="D897" i="1"/>
  <c r="F898" i="1"/>
  <c r="S898" i="1"/>
  <c r="I808" i="1"/>
  <c r="P808" i="1"/>
  <c r="G808" i="1"/>
  <c r="O808" i="1"/>
  <c r="K808" i="1"/>
  <c r="M808" i="1"/>
  <c r="F729" i="1"/>
  <c r="S729" i="1"/>
  <c r="F704" i="1"/>
  <c r="S704" i="1"/>
  <c r="G678" i="1"/>
  <c r="P678" i="1"/>
  <c r="I678" i="1"/>
  <c r="K678" i="1"/>
  <c r="O678" i="1"/>
  <c r="M678" i="1"/>
  <c r="G559" i="1"/>
  <c r="P559" i="1"/>
  <c r="I559" i="1"/>
  <c r="O559" i="1"/>
  <c r="K559" i="1"/>
  <c r="M559" i="1"/>
  <c r="P502" i="1"/>
  <c r="G502" i="1"/>
  <c r="I502" i="1"/>
  <c r="K502" i="1"/>
  <c r="O502" i="1"/>
  <c r="M502" i="1"/>
  <c r="F435" i="1"/>
  <c r="S435" i="1"/>
  <c r="P224" i="1"/>
  <c r="I224" i="1"/>
  <c r="G224" i="1"/>
  <c r="K224" i="1"/>
  <c r="O224" i="1"/>
  <c r="M224" i="1"/>
  <c r="F160" i="1"/>
  <c r="S160" i="1"/>
  <c r="F144" i="1"/>
  <c r="S144" i="1"/>
  <c r="F95" i="1"/>
  <c r="S95" i="1"/>
  <c r="F75" i="1"/>
  <c r="S75" i="1"/>
  <c r="F34" i="1"/>
  <c r="S34" i="1"/>
  <c r="F14" i="1"/>
  <c r="S14" i="1"/>
  <c r="S1316" i="1"/>
  <c r="F1316" i="1"/>
  <c r="S1197" i="1"/>
  <c r="F1197" i="1"/>
  <c r="G1174" i="1"/>
  <c r="P1174" i="1"/>
  <c r="I1174" i="1"/>
  <c r="K1174" i="1"/>
  <c r="O1174" i="1"/>
  <c r="M1174" i="1"/>
  <c r="S1133" i="1"/>
  <c r="F1133" i="1"/>
  <c r="G1110" i="1"/>
  <c r="I1110" i="1"/>
  <c r="P1110" i="1"/>
  <c r="K1110" i="1"/>
  <c r="O1110" i="1"/>
  <c r="M1110" i="1"/>
  <c r="S922" i="1"/>
  <c r="F922" i="1"/>
  <c r="P839" i="1"/>
  <c r="I839" i="1"/>
  <c r="G839" i="1"/>
  <c r="O839" i="1"/>
  <c r="K839" i="1"/>
  <c r="M839" i="1"/>
  <c r="S753" i="1"/>
  <c r="F753" i="1"/>
  <c r="F508" i="1"/>
  <c r="S508" i="1"/>
  <c r="F483" i="1"/>
  <c r="S483" i="1"/>
  <c r="F368" i="1"/>
  <c r="S368" i="1"/>
  <c r="F265" i="1"/>
  <c r="S265" i="1"/>
  <c r="D187" i="1"/>
  <c r="F188" i="1"/>
  <c r="S188" i="1"/>
  <c r="F131" i="1"/>
  <c r="S131" i="1"/>
  <c r="F115" i="1"/>
  <c r="S115" i="1"/>
  <c r="D53" i="1"/>
  <c r="F54" i="1"/>
  <c r="S54" i="1"/>
  <c r="I1357" i="1"/>
  <c r="P1357" i="1"/>
  <c r="G1357" i="1"/>
  <c r="K1357" i="1"/>
  <c r="O1357" i="1"/>
  <c r="M1357" i="1"/>
  <c r="I1323" i="1"/>
  <c r="P1323" i="1"/>
  <c r="G1323" i="1"/>
  <c r="K1323" i="1"/>
  <c r="O1323" i="1"/>
  <c r="M1323" i="1"/>
  <c r="F1273" i="1"/>
  <c r="S1273" i="1"/>
  <c r="S1245" i="1"/>
  <c r="F1245" i="1"/>
  <c r="F1039" i="1"/>
  <c r="S1039" i="1"/>
  <c r="F1015" i="1"/>
  <c r="S1015" i="1"/>
  <c r="S991" i="1"/>
  <c r="F991" i="1"/>
  <c r="F948" i="1"/>
  <c r="S948" i="1"/>
  <c r="S903" i="1"/>
  <c r="F903" i="1"/>
  <c r="G779" i="1"/>
  <c r="P779" i="1"/>
  <c r="I779" i="1"/>
  <c r="K779" i="1"/>
  <c r="O779" i="1"/>
  <c r="M779" i="1"/>
  <c r="S692" i="1"/>
  <c r="F692" i="1"/>
  <c r="D548" i="1"/>
  <c r="F549" i="1"/>
  <c r="S549" i="1"/>
  <c r="P375" i="1"/>
  <c r="I375" i="1"/>
  <c r="G375" i="1"/>
  <c r="K375" i="1"/>
  <c r="O375" i="1"/>
  <c r="M375" i="1"/>
  <c r="S234" i="1"/>
  <c r="F234" i="1"/>
  <c r="G151" i="1"/>
  <c r="P151" i="1"/>
  <c r="I151" i="1"/>
  <c r="O151" i="1"/>
  <c r="K151" i="1"/>
  <c r="M151" i="1"/>
  <c r="AB88" i="2"/>
  <c r="AB89" i="2" s="1"/>
  <c r="I1365" i="1"/>
  <c r="G1365" i="1"/>
  <c r="P1365" i="1"/>
  <c r="O1365" i="1"/>
  <c r="K1365" i="1"/>
  <c r="M1365" i="1"/>
  <c r="P1220" i="1"/>
  <c r="G1220" i="1"/>
  <c r="I1220" i="1"/>
  <c r="K1220" i="1"/>
  <c r="O1220" i="1"/>
  <c r="M1220" i="1"/>
  <c r="P1180" i="1"/>
  <c r="G1180" i="1"/>
  <c r="I1180" i="1"/>
  <c r="O1180" i="1"/>
  <c r="K1180" i="1"/>
  <c r="M1180" i="1"/>
  <c r="F1139" i="1"/>
  <c r="S1139" i="1"/>
  <c r="G1116" i="1"/>
  <c r="P1116" i="1"/>
  <c r="I1116" i="1"/>
  <c r="O1116" i="1"/>
  <c r="K1116" i="1"/>
  <c r="M1116" i="1"/>
  <c r="I912" i="1"/>
  <c r="P912" i="1"/>
  <c r="G912" i="1"/>
  <c r="K912" i="1"/>
  <c r="O912" i="1"/>
  <c r="M912" i="1"/>
  <c r="D794" i="1"/>
  <c r="F795" i="1"/>
  <c r="S795" i="1"/>
  <c r="S769" i="1"/>
  <c r="F769" i="1"/>
  <c r="D622" i="1"/>
  <c r="F623" i="1"/>
  <c r="S623" i="1"/>
  <c r="F565" i="1"/>
  <c r="S565" i="1"/>
  <c r="D481" i="1"/>
  <c r="S482" i="1"/>
  <c r="F482" i="1"/>
  <c r="F395" i="1"/>
  <c r="S395" i="1"/>
  <c r="G175" i="1"/>
  <c r="P175" i="1"/>
  <c r="I175" i="1"/>
  <c r="O175" i="1"/>
  <c r="K175" i="1"/>
  <c r="M175" i="1"/>
  <c r="K1380" i="1"/>
  <c r="P1380" i="1"/>
  <c r="G1380" i="1"/>
  <c r="I1380" i="1"/>
  <c r="O1380" i="1"/>
  <c r="M1380" i="1"/>
  <c r="I1288" i="1"/>
  <c r="G1288" i="1"/>
  <c r="P1288" i="1"/>
  <c r="K1288" i="1"/>
  <c r="O1288" i="1"/>
  <c r="M1288" i="1"/>
  <c r="P1244" i="1"/>
  <c r="G1244" i="1"/>
  <c r="I1244" i="1"/>
  <c r="K1244" i="1"/>
  <c r="O1244" i="1"/>
  <c r="M1244" i="1"/>
  <c r="D1218" i="1"/>
  <c r="F1219" i="1"/>
  <c r="S1219" i="1"/>
  <c r="F1021" i="1"/>
  <c r="S1021" i="1"/>
  <c r="K998" i="1"/>
  <c r="I998" i="1"/>
  <c r="G998" i="1"/>
  <c r="P998" i="1"/>
  <c r="O998" i="1"/>
  <c r="M998" i="1"/>
  <c r="I902" i="1"/>
  <c r="P902" i="1"/>
  <c r="G902" i="1"/>
  <c r="K902" i="1"/>
  <c r="O902" i="1"/>
  <c r="M902" i="1"/>
  <c r="D877" i="1"/>
  <c r="F878" i="1"/>
  <c r="S878" i="1"/>
  <c r="I844" i="1"/>
  <c r="P844" i="1"/>
  <c r="G844" i="1"/>
  <c r="K844" i="1"/>
  <c r="O844" i="1"/>
  <c r="M844" i="1"/>
  <c r="F733" i="1"/>
  <c r="S733" i="1"/>
  <c r="K709" i="1"/>
  <c r="P709" i="1"/>
  <c r="G709" i="1"/>
  <c r="I709" i="1"/>
  <c r="O709" i="1"/>
  <c r="M709" i="1"/>
  <c r="P682" i="1"/>
  <c r="I682" i="1"/>
  <c r="G682" i="1"/>
  <c r="O682" i="1"/>
  <c r="K682" i="1"/>
  <c r="M682" i="1"/>
  <c r="G630" i="1"/>
  <c r="I630" i="1"/>
  <c r="P630" i="1"/>
  <c r="O630" i="1"/>
  <c r="K630" i="1"/>
  <c r="M630" i="1"/>
  <c r="D580" i="1"/>
  <c r="F581" i="1"/>
  <c r="S581" i="1"/>
  <c r="S554" i="1"/>
  <c r="F554" i="1"/>
  <c r="F406" i="1"/>
  <c r="S406" i="1"/>
  <c r="F166" i="1"/>
  <c r="S166" i="1"/>
  <c r="F150" i="1"/>
  <c r="S150" i="1"/>
  <c r="F105" i="1"/>
  <c r="S105" i="1"/>
  <c r="F89" i="1"/>
  <c r="S89" i="1"/>
  <c r="F73" i="1"/>
  <c r="S73" i="1"/>
  <c r="F32" i="1"/>
  <c r="S32" i="1"/>
  <c r="F16" i="1"/>
  <c r="S16" i="1"/>
  <c r="F1320" i="1"/>
  <c r="S1320" i="1"/>
  <c r="D1286" i="1"/>
  <c r="F1287" i="1"/>
  <c r="S1287" i="1"/>
  <c r="D1201" i="1"/>
  <c r="F1202" i="1"/>
  <c r="S1202" i="1"/>
  <c r="F1177" i="1"/>
  <c r="S1177" i="1"/>
  <c r="I1154" i="1"/>
  <c r="G1154" i="1"/>
  <c r="P1154" i="1"/>
  <c r="K1154" i="1"/>
  <c r="O1154" i="1"/>
  <c r="M1154" i="1"/>
  <c r="P1130" i="1"/>
  <c r="G1130" i="1"/>
  <c r="I1130" i="1"/>
  <c r="O1130" i="1"/>
  <c r="K1130" i="1"/>
  <c r="M1130" i="1"/>
  <c r="S1113" i="1"/>
  <c r="F1113" i="1"/>
  <c r="D1062" i="1"/>
  <c r="F1063" i="1"/>
  <c r="S1063" i="1"/>
  <c r="S918" i="1"/>
  <c r="F918" i="1"/>
  <c r="S767" i="1"/>
  <c r="F767" i="1"/>
  <c r="D612" i="1"/>
  <c r="F613" i="1"/>
  <c r="S613" i="1"/>
  <c r="F521" i="1"/>
  <c r="S521" i="1"/>
  <c r="K488" i="1"/>
  <c r="G488" i="1"/>
  <c r="I488" i="1"/>
  <c r="P488" i="1"/>
  <c r="O488" i="1"/>
  <c r="M488" i="1"/>
  <c r="K381" i="1"/>
  <c r="G381" i="1"/>
  <c r="I381" i="1"/>
  <c r="P381" i="1"/>
  <c r="O381" i="1"/>
  <c r="M381" i="1"/>
  <c r="I201" i="1"/>
  <c r="G201" i="1"/>
  <c r="P201" i="1"/>
  <c r="O201" i="1"/>
  <c r="K201" i="1"/>
  <c r="M201" i="1"/>
  <c r="G178" i="1"/>
  <c r="I178" i="1"/>
  <c r="P178" i="1"/>
  <c r="O178" i="1"/>
  <c r="K178" i="1"/>
  <c r="M178" i="1"/>
  <c r="K121" i="1"/>
  <c r="I121" i="1"/>
  <c r="P121" i="1"/>
  <c r="G121" i="1"/>
  <c r="O121" i="1"/>
  <c r="M121" i="1"/>
  <c r="G1258" i="1"/>
  <c r="I1258" i="1"/>
  <c r="P1258" i="1"/>
  <c r="K1258" i="1"/>
  <c r="O1258" i="1"/>
  <c r="M1258" i="1"/>
  <c r="I1233" i="1"/>
  <c r="P1233" i="1"/>
  <c r="G1233" i="1"/>
  <c r="K1233" i="1"/>
  <c r="O1233" i="1"/>
  <c r="M1233" i="1"/>
  <c r="O1209" i="1"/>
  <c r="P1209" i="1"/>
  <c r="I1209" i="1"/>
  <c r="G1209" i="1"/>
  <c r="K1209" i="1"/>
  <c r="M1209" i="1"/>
  <c r="I1012" i="1"/>
  <c r="P1012" i="1"/>
  <c r="G1012" i="1"/>
  <c r="K1012" i="1"/>
  <c r="O1012" i="1"/>
  <c r="M1012" i="1"/>
  <c r="G988" i="1"/>
  <c r="P988" i="1"/>
  <c r="I988" i="1"/>
  <c r="K988" i="1"/>
  <c r="O988" i="1"/>
  <c r="M988" i="1"/>
  <c r="S970" i="1"/>
  <c r="F970" i="1"/>
  <c r="S936" i="1"/>
  <c r="F936" i="1"/>
  <c r="S891" i="1"/>
  <c r="F891" i="1"/>
  <c r="F866" i="1"/>
  <c r="S866" i="1"/>
  <c r="D800" i="1"/>
  <c r="F801" i="1"/>
  <c r="S801" i="1"/>
  <c r="D723" i="1"/>
  <c r="F724" i="1"/>
  <c r="S724" i="1"/>
  <c r="I689" i="1"/>
  <c r="P689" i="1"/>
  <c r="G689" i="1"/>
  <c r="K689" i="1"/>
  <c r="O689" i="1"/>
  <c r="M689" i="1"/>
  <c r="S671" i="1"/>
  <c r="F671" i="1"/>
  <c r="P537" i="1"/>
  <c r="I537" i="1"/>
  <c r="G537" i="1"/>
  <c r="K537" i="1"/>
  <c r="O537" i="1"/>
  <c r="M537" i="1"/>
  <c r="F282" i="1"/>
  <c r="S282" i="1"/>
  <c r="F153" i="1"/>
  <c r="S153" i="1"/>
  <c r="F108" i="1"/>
  <c r="S108" i="1"/>
  <c r="F88" i="1"/>
  <c r="S88" i="1"/>
  <c r="F43" i="1"/>
  <c r="S43" i="1"/>
  <c r="F27" i="1"/>
  <c r="S27" i="1"/>
  <c r="F1336" i="1"/>
  <c r="S1336" i="1"/>
  <c r="F1302" i="1"/>
  <c r="S1302" i="1"/>
  <c r="F1268" i="1"/>
  <c r="S1268" i="1"/>
  <c r="P1192" i="1"/>
  <c r="G1192" i="1"/>
  <c r="I1192" i="1"/>
  <c r="K1192" i="1"/>
  <c r="O1192" i="1"/>
  <c r="M1192" i="1"/>
  <c r="F959" i="1"/>
  <c r="S959" i="1"/>
  <c r="K883" i="1"/>
  <c r="G883" i="1"/>
  <c r="I883" i="1"/>
  <c r="P883" i="1"/>
  <c r="O883" i="1"/>
  <c r="M883" i="1"/>
  <c r="K825" i="1"/>
  <c r="I825" i="1"/>
  <c r="P825" i="1"/>
  <c r="G825" i="1"/>
  <c r="O825" i="1"/>
  <c r="M825" i="1"/>
  <c r="D618" i="1"/>
  <c r="F619" i="1"/>
  <c r="S619" i="1"/>
  <c r="S569" i="1"/>
  <c r="F569" i="1"/>
  <c r="P520" i="1"/>
  <c r="I520" i="1"/>
  <c r="G520" i="1"/>
  <c r="K520" i="1"/>
  <c r="O520" i="1"/>
  <c r="M520" i="1"/>
  <c r="D477" i="1"/>
  <c r="F478" i="1"/>
  <c r="S478" i="1"/>
  <c r="F251" i="1"/>
  <c r="S251" i="1"/>
  <c r="P208" i="1"/>
  <c r="I208" i="1"/>
  <c r="G208" i="1"/>
  <c r="O208" i="1"/>
  <c r="K208" i="1"/>
  <c r="M208" i="1"/>
  <c r="P185" i="1"/>
  <c r="I185" i="1"/>
  <c r="G185" i="1"/>
  <c r="K185" i="1"/>
  <c r="O185" i="1"/>
  <c r="M185" i="1"/>
  <c r="G136" i="1"/>
  <c r="I136" i="1"/>
  <c r="P136" i="1"/>
  <c r="K136" i="1"/>
  <c r="O136" i="1"/>
  <c r="M136" i="1"/>
  <c r="F1335" i="1"/>
  <c r="S1335" i="1"/>
  <c r="F1301" i="1"/>
  <c r="S1301" i="1"/>
  <c r="S1214" i="1"/>
  <c r="F1214" i="1"/>
  <c r="D1025" i="1"/>
  <c r="F1026" i="1"/>
  <c r="S1026" i="1"/>
  <c r="O1002" i="1"/>
  <c r="G1002" i="1"/>
  <c r="P1002" i="1"/>
  <c r="I1002" i="1"/>
  <c r="K1002" i="1"/>
  <c r="M1002" i="1"/>
  <c r="G969" i="1"/>
  <c r="I969" i="1"/>
  <c r="P969" i="1"/>
  <c r="O969" i="1"/>
  <c r="K969" i="1"/>
  <c r="M969" i="1"/>
  <c r="D934" i="1"/>
  <c r="F935" i="1"/>
  <c r="S935" i="1"/>
  <c r="P865" i="1"/>
  <c r="G865" i="1"/>
  <c r="I865" i="1"/>
  <c r="K865" i="1"/>
  <c r="O865" i="1"/>
  <c r="M865" i="1"/>
  <c r="P840" i="1"/>
  <c r="I840" i="1"/>
  <c r="G840" i="1"/>
  <c r="K840" i="1"/>
  <c r="O840" i="1"/>
  <c r="M840" i="1"/>
  <c r="F798" i="1"/>
  <c r="S798" i="1"/>
  <c r="S677" i="1"/>
  <c r="F677" i="1"/>
  <c r="I642" i="1"/>
  <c r="P642" i="1"/>
  <c r="G642" i="1"/>
  <c r="O642" i="1"/>
  <c r="K642" i="1"/>
  <c r="M642" i="1"/>
  <c r="G594" i="1"/>
  <c r="P594" i="1"/>
  <c r="I594" i="1"/>
  <c r="O594" i="1"/>
  <c r="K594" i="1"/>
  <c r="M594" i="1"/>
  <c r="F558" i="1"/>
  <c r="S558" i="1"/>
  <c r="D402" i="1"/>
  <c r="F403" i="1"/>
  <c r="S403" i="1"/>
  <c r="F266" i="1"/>
  <c r="S266" i="1"/>
  <c r="G1350" i="1"/>
  <c r="I1350" i="1"/>
  <c r="P1350" i="1"/>
  <c r="K1350" i="1"/>
  <c r="O1350" i="1"/>
  <c r="M1350" i="1"/>
  <c r="G1282" i="1"/>
  <c r="I1282" i="1"/>
  <c r="P1282" i="1"/>
  <c r="K1282" i="1"/>
  <c r="O1282" i="1"/>
  <c r="M1282" i="1"/>
  <c r="G1190" i="1"/>
  <c r="I1190" i="1"/>
  <c r="P1190" i="1"/>
  <c r="K1190" i="1"/>
  <c r="O1190" i="1"/>
  <c r="M1190" i="1"/>
  <c r="S1173" i="1"/>
  <c r="F1173" i="1"/>
  <c r="I1150" i="1"/>
  <c r="P1150" i="1"/>
  <c r="G1150" i="1"/>
  <c r="K1150" i="1"/>
  <c r="O1150" i="1"/>
  <c r="M1150" i="1"/>
  <c r="S1109" i="1"/>
  <c r="F1109" i="1"/>
  <c r="D913" i="1"/>
  <c r="F914" i="1"/>
  <c r="S914" i="1"/>
  <c r="S838" i="1"/>
  <c r="F838" i="1"/>
  <c r="D796" i="1"/>
  <c r="S797" i="1"/>
  <c r="F797" i="1"/>
  <c r="G772" i="1"/>
  <c r="P772" i="1"/>
  <c r="I772" i="1"/>
  <c r="K772" i="1"/>
  <c r="O772" i="1"/>
  <c r="M772" i="1"/>
  <c r="D744" i="1"/>
  <c r="S745" i="1"/>
  <c r="F745" i="1"/>
  <c r="I526" i="1"/>
  <c r="G526" i="1"/>
  <c r="P526" i="1"/>
  <c r="O526" i="1"/>
  <c r="K526" i="1"/>
  <c r="M526" i="1"/>
  <c r="D500" i="1"/>
  <c r="F501" i="1"/>
  <c r="S501" i="1"/>
  <c r="S459" i="1"/>
  <c r="F459" i="1"/>
  <c r="I207" i="1"/>
  <c r="G207" i="1"/>
  <c r="P207" i="1"/>
  <c r="K207" i="1"/>
  <c r="O207" i="1"/>
  <c r="M207" i="1"/>
  <c r="F1315" i="1"/>
  <c r="S1315" i="1"/>
  <c r="K1213" i="1"/>
  <c r="P1213" i="1"/>
  <c r="I1213" i="1"/>
  <c r="G1213" i="1"/>
  <c r="O1213" i="1"/>
  <c r="M1213" i="1"/>
  <c r="D1007" i="1"/>
  <c r="F1008" i="1"/>
  <c r="S1008" i="1"/>
  <c r="D940" i="1"/>
  <c r="F941" i="1"/>
  <c r="S941" i="1"/>
  <c r="P896" i="1"/>
  <c r="I896" i="1"/>
  <c r="G896" i="1"/>
  <c r="K896" i="1"/>
  <c r="O896" i="1"/>
  <c r="M896" i="1"/>
  <c r="K872" i="1"/>
  <c r="P872" i="1"/>
  <c r="I872" i="1"/>
  <c r="G872" i="1"/>
  <c r="O872" i="1"/>
  <c r="M872" i="1"/>
  <c r="G846" i="1"/>
  <c r="P846" i="1"/>
  <c r="I846" i="1"/>
  <c r="O846" i="1"/>
  <c r="K846" i="1"/>
  <c r="M846" i="1"/>
  <c r="D735" i="1"/>
  <c r="F736" i="1"/>
  <c r="S736" i="1"/>
  <c r="I711" i="1"/>
  <c r="G711" i="1"/>
  <c r="P711" i="1"/>
  <c r="K711" i="1"/>
  <c r="O711" i="1"/>
  <c r="M711" i="1"/>
  <c r="D684" i="1"/>
  <c r="F685" i="1"/>
  <c r="S685" i="1"/>
  <c r="G658" i="1"/>
  <c r="I658" i="1"/>
  <c r="P658" i="1"/>
  <c r="K658" i="1"/>
  <c r="O658" i="1"/>
  <c r="M658" i="1"/>
  <c r="I632" i="1"/>
  <c r="G632" i="1"/>
  <c r="P632" i="1"/>
  <c r="O632" i="1"/>
  <c r="K632" i="1"/>
  <c r="M632" i="1"/>
  <c r="K583" i="1"/>
  <c r="G583" i="1"/>
  <c r="P583" i="1"/>
  <c r="I583" i="1"/>
  <c r="O583" i="1"/>
  <c r="M583" i="1"/>
  <c r="D408" i="1"/>
  <c r="F409" i="1"/>
  <c r="S409" i="1"/>
  <c r="F367" i="1"/>
  <c r="S367" i="1"/>
  <c r="F256" i="1"/>
  <c r="S256" i="1"/>
  <c r="S143" i="1"/>
  <c r="F143" i="1"/>
  <c r="S94" i="1"/>
  <c r="F94" i="1"/>
  <c r="S74" i="1"/>
  <c r="F74" i="1"/>
  <c r="D40" i="1"/>
  <c r="F41" i="1"/>
  <c r="S41" i="1"/>
  <c r="F21" i="1"/>
  <c r="S21" i="1"/>
  <c r="F1356" i="1"/>
  <c r="S1356" i="1"/>
  <c r="F1322" i="1"/>
  <c r="S1322" i="1"/>
  <c r="F1272" i="1"/>
  <c r="S1272" i="1"/>
  <c r="S1179" i="1"/>
  <c r="F1179" i="1"/>
  <c r="P1156" i="1"/>
  <c r="I1156" i="1"/>
  <c r="G1156" i="1"/>
  <c r="K1156" i="1"/>
  <c r="O1156" i="1"/>
  <c r="M1156" i="1"/>
  <c r="P1132" i="1"/>
  <c r="I1132" i="1"/>
  <c r="G1132" i="1"/>
  <c r="O1132" i="1"/>
  <c r="K1132" i="1"/>
  <c r="M1132" i="1"/>
  <c r="S1115" i="1"/>
  <c r="F1115" i="1"/>
  <c r="O1065" i="1"/>
  <c r="I1065" i="1"/>
  <c r="G1065" i="1"/>
  <c r="P1065" i="1"/>
  <c r="K1065" i="1"/>
  <c r="M1065" i="1"/>
  <c r="P975" i="1"/>
  <c r="I975" i="1"/>
  <c r="G975" i="1"/>
  <c r="K975" i="1"/>
  <c r="O975" i="1"/>
  <c r="M975" i="1"/>
  <c r="I829" i="1"/>
  <c r="G829" i="1"/>
  <c r="P829" i="1"/>
  <c r="K829" i="1"/>
  <c r="O829" i="1"/>
  <c r="M829" i="1"/>
  <c r="D759" i="1"/>
  <c r="F760" i="1"/>
  <c r="S760" i="1"/>
  <c r="F304" i="1"/>
  <c r="S304" i="1"/>
  <c r="F134" i="1"/>
  <c r="S134" i="1"/>
  <c r="F118" i="1"/>
  <c r="S118" i="1"/>
  <c r="F49" i="1"/>
  <c r="S49" i="1"/>
  <c r="G1347" i="1"/>
  <c r="I1347" i="1"/>
  <c r="P1347" i="1"/>
  <c r="K1347" i="1"/>
  <c r="O1347" i="1"/>
  <c r="M1347" i="1"/>
  <c r="F1313" i="1"/>
  <c r="S1313" i="1"/>
  <c r="D1106" i="1"/>
  <c r="F1107" i="1"/>
  <c r="S1107" i="1"/>
  <c r="F1038" i="1"/>
  <c r="S1038" i="1"/>
  <c r="S997" i="1"/>
  <c r="F997" i="1"/>
  <c r="I964" i="1"/>
  <c r="G964" i="1"/>
  <c r="P964" i="1"/>
  <c r="K964" i="1"/>
  <c r="O964" i="1"/>
  <c r="M964" i="1"/>
  <c r="O939" i="1"/>
  <c r="P939" i="1"/>
  <c r="G939" i="1"/>
  <c r="I939" i="1"/>
  <c r="K939" i="1"/>
  <c r="M939" i="1"/>
  <c r="S901" i="1"/>
  <c r="F901" i="1"/>
  <c r="P777" i="1"/>
  <c r="I777" i="1"/>
  <c r="G777" i="1"/>
  <c r="K777" i="1"/>
  <c r="O777" i="1"/>
  <c r="M777" i="1"/>
  <c r="S708" i="1"/>
  <c r="F708" i="1"/>
  <c r="S681" i="1"/>
  <c r="F681" i="1"/>
  <c r="G656" i="1"/>
  <c r="I656" i="1"/>
  <c r="P656" i="1"/>
  <c r="K656" i="1"/>
  <c r="O656" i="1"/>
  <c r="M656" i="1"/>
  <c r="D448" i="1"/>
  <c r="F449" i="1"/>
  <c r="S449" i="1"/>
  <c r="K424" i="1"/>
  <c r="P424" i="1"/>
  <c r="I424" i="1"/>
  <c r="G424" i="1"/>
  <c r="O424" i="1"/>
  <c r="M424" i="1"/>
  <c r="F394" i="1"/>
  <c r="S394" i="1"/>
  <c r="S262" i="1"/>
  <c r="F262" i="1"/>
  <c r="S1153" i="1"/>
  <c r="F1153" i="1"/>
  <c r="F961" i="1"/>
  <c r="S961" i="1"/>
  <c r="I835" i="1"/>
  <c r="P835" i="1"/>
  <c r="G835" i="1"/>
  <c r="K835" i="1"/>
  <c r="O835" i="1"/>
  <c r="M835" i="1"/>
  <c r="I793" i="1"/>
  <c r="P793" i="1"/>
  <c r="G793" i="1"/>
  <c r="K793" i="1"/>
  <c r="O793" i="1"/>
  <c r="M793" i="1"/>
  <c r="D757" i="1"/>
  <c r="S758" i="1"/>
  <c r="F758" i="1"/>
  <c r="S487" i="1"/>
  <c r="F487" i="1"/>
  <c r="I464" i="1"/>
  <c r="P464" i="1"/>
  <c r="G464" i="1"/>
  <c r="K464" i="1"/>
  <c r="O464" i="1"/>
  <c r="M464" i="1"/>
  <c r="F372" i="1"/>
  <c r="S372" i="1"/>
  <c r="F261" i="1"/>
  <c r="S261" i="1"/>
  <c r="D173" i="1"/>
  <c r="S174" i="1"/>
  <c r="F174" i="1"/>
  <c r="F52" i="1"/>
  <c r="S52" i="1"/>
  <c r="F1337" i="1"/>
  <c r="S1337" i="1"/>
  <c r="F1295" i="1"/>
  <c r="S1295" i="1"/>
  <c r="S1257" i="1"/>
  <c r="F1257" i="1"/>
  <c r="F1232" i="1"/>
  <c r="S1232" i="1"/>
  <c r="S1208" i="1"/>
  <c r="F1208" i="1"/>
  <c r="D1043" i="1"/>
  <c r="F1044" i="1"/>
  <c r="S1044" i="1"/>
  <c r="I909" i="1"/>
  <c r="P909" i="1"/>
  <c r="G909" i="1"/>
  <c r="K909" i="1"/>
  <c r="O909" i="1"/>
  <c r="M909" i="1"/>
  <c r="I596" i="1"/>
  <c r="P596" i="1"/>
  <c r="G596" i="1"/>
  <c r="K596" i="1"/>
  <c r="O596" i="1"/>
  <c r="M596" i="1"/>
  <c r="G571" i="1"/>
  <c r="P571" i="1"/>
  <c r="I571" i="1"/>
  <c r="K571" i="1"/>
  <c r="O571" i="1"/>
  <c r="M571" i="1"/>
  <c r="P447" i="1"/>
  <c r="G447" i="1"/>
  <c r="I447" i="1"/>
  <c r="O447" i="1"/>
  <c r="K447" i="1"/>
  <c r="M447" i="1"/>
  <c r="P422" i="1"/>
  <c r="G422" i="1"/>
  <c r="I422" i="1"/>
  <c r="K422" i="1"/>
  <c r="O422" i="1"/>
  <c r="M422" i="1"/>
  <c r="P380" i="1"/>
  <c r="G380" i="1"/>
  <c r="I380" i="1"/>
  <c r="O380" i="1"/>
  <c r="K380" i="1"/>
  <c r="M380" i="1"/>
  <c r="O237" i="1"/>
  <c r="I237" i="1"/>
  <c r="P237" i="1"/>
  <c r="G237" i="1"/>
  <c r="K237" i="1"/>
  <c r="M237" i="1"/>
  <c r="G169" i="1"/>
  <c r="I169" i="1"/>
  <c r="P169" i="1"/>
  <c r="K169" i="1"/>
  <c r="O169" i="1"/>
  <c r="M169" i="1"/>
  <c r="N397" i="1"/>
  <c r="L398" i="1"/>
  <c r="P1369" i="1"/>
  <c r="G1369" i="1"/>
  <c r="I1369" i="1"/>
  <c r="K1369" i="1"/>
  <c r="O1369" i="1"/>
  <c r="M1369" i="1"/>
  <c r="S1191" i="1"/>
  <c r="F1191" i="1"/>
  <c r="F1167" i="1"/>
  <c r="S1167" i="1"/>
  <c r="D1135" i="1"/>
  <c r="F1136" i="1"/>
  <c r="S1136" i="1"/>
  <c r="D1095" i="1"/>
  <c r="F1096" i="1"/>
  <c r="S1096" i="1"/>
  <c r="K1052" i="1"/>
  <c r="G1052" i="1"/>
  <c r="P1052" i="1"/>
  <c r="I1052" i="1"/>
  <c r="O1052" i="1"/>
  <c r="M1052" i="1"/>
  <c r="D924" i="1"/>
  <c r="S925" i="1"/>
  <c r="F925" i="1"/>
  <c r="F882" i="1"/>
  <c r="S882" i="1"/>
  <c r="F817" i="1"/>
  <c r="S817" i="1"/>
  <c r="P782" i="1"/>
  <c r="I782" i="1"/>
  <c r="G782" i="1"/>
  <c r="K782" i="1"/>
  <c r="O782" i="1"/>
  <c r="M782" i="1"/>
  <c r="I756" i="1"/>
  <c r="P756" i="1"/>
  <c r="G756" i="1"/>
  <c r="K756" i="1"/>
  <c r="O756" i="1"/>
  <c r="M756" i="1"/>
  <c r="S519" i="1"/>
  <c r="F519" i="1"/>
  <c r="P379" i="1"/>
  <c r="I379" i="1"/>
  <c r="G379" i="1"/>
  <c r="K379" i="1"/>
  <c r="O379" i="1"/>
  <c r="M379" i="1"/>
  <c r="F116" i="1"/>
  <c r="S116" i="1"/>
  <c r="F55" i="1"/>
  <c r="S55" i="1"/>
  <c r="P1256" i="1"/>
  <c r="I1256" i="1"/>
  <c r="G1256" i="1"/>
  <c r="K1256" i="1"/>
  <c r="O1256" i="1"/>
  <c r="M1256" i="1"/>
  <c r="K1231" i="1"/>
  <c r="I1231" i="1"/>
  <c r="P1231" i="1"/>
  <c r="G1231" i="1"/>
  <c r="O1231" i="1"/>
  <c r="M1231" i="1"/>
  <c r="I1078" i="1"/>
  <c r="P1078" i="1"/>
  <c r="G1078" i="1"/>
  <c r="K1078" i="1"/>
  <c r="O1078" i="1"/>
  <c r="M1078" i="1"/>
  <c r="F1001" i="1"/>
  <c r="S1001" i="1"/>
  <c r="F864" i="1"/>
  <c r="S864" i="1"/>
  <c r="P824" i="1"/>
  <c r="G824" i="1"/>
  <c r="I824" i="1"/>
  <c r="K824" i="1"/>
  <c r="O824" i="1"/>
  <c r="M824" i="1"/>
  <c r="O722" i="1"/>
  <c r="I722" i="1"/>
  <c r="P722" i="1"/>
  <c r="G722" i="1"/>
  <c r="K722" i="1"/>
  <c r="M722" i="1"/>
  <c r="P696" i="1"/>
  <c r="G696" i="1"/>
  <c r="I696" i="1"/>
  <c r="K696" i="1"/>
  <c r="O696" i="1"/>
  <c r="M696" i="1"/>
  <c r="D669" i="1"/>
  <c r="F670" i="1"/>
  <c r="S670" i="1"/>
  <c r="F641" i="1"/>
  <c r="S641" i="1"/>
  <c r="F593" i="1"/>
  <c r="S593" i="1"/>
  <c r="D452" i="1"/>
  <c r="F453" i="1"/>
  <c r="S453" i="1"/>
  <c r="G428" i="1"/>
  <c r="P428" i="1"/>
  <c r="I428" i="1"/>
  <c r="K428" i="1"/>
  <c r="O428" i="1"/>
  <c r="M428" i="1"/>
  <c r="O236" i="1"/>
  <c r="P236" i="1"/>
  <c r="G236" i="1"/>
  <c r="I236" i="1"/>
  <c r="K236" i="1"/>
  <c r="M236" i="1"/>
  <c r="G220" i="1"/>
  <c r="P220" i="1"/>
  <c r="I220" i="1"/>
  <c r="O220" i="1"/>
  <c r="K220" i="1"/>
  <c r="M220" i="1"/>
  <c r="F156" i="1"/>
  <c r="S156" i="1"/>
  <c r="D90" i="1"/>
  <c r="F91" i="1"/>
  <c r="S91" i="1"/>
  <c r="S67" i="1"/>
  <c r="F67" i="1"/>
  <c r="F26" i="1"/>
  <c r="S26" i="1"/>
  <c r="F1342" i="1"/>
  <c r="S1342" i="1"/>
  <c r="D1307" i="1"/>
  <c r="S1308" i="1"/>
  <c r="F1308" i="1"/>
  <c r="F1274" i="1"/>
  <c r="S1274" i="1"/>
  <c r="S1149" i="1"/>
  <c r="F1149" i="1"/>
  <c r="G1126" i="1"/>
  <c r="P1126" i="1"/>
  <c r="I1126" i="1"/>
  <c r="K1126" i="1"/>
  <c r="O1126" i="1"/>
  <c r="M1126" i="1"/>
  <c r="F1102" i="1"/>
  <c r="S1102" i="1"/>
  <c r="P1067" i="1"/>
  <c r="I1067" i="1"/>
  <c r="G1067" i="1"/>
  <c r="K1067" i="1"/>
  <c r="O1067" i="1"/>
  <c r="M1067" i="1"/>
  <c r="I977" i="1"/>
  <c r="P977" i="1"/>
  <c r="G977" i="1"/>
  <c r="K977" i="1"/>
  <c r="O977" i="1"/>
  <c r="M977" i="1"/>
  <c r="F771" i="1"/>
  <c r="S771" i="1"/>
  <c r="K601" i="1"/>
  <c r="G601" i="1"/>
  <c r="P601" i="1"/>
  <c r="I601" i="1"/>
  <c r="O601" i="1"/>
  <c r="M601" i="1"/>
  <c r="F525" i="1"/>
  <c r="S525" i="1"/>
  <c r="O476" i="1"/>
  <c r="I476" i="1"/>
  <c r="P476" i="1"/>
  <c r="G476" i="1"/>
  <c r="K476" i="1"/>
  <c r="M476" i="1"/>
  <c r="F410" i="1"/>
  <c r="S410" i="1"/>
  <c r="F306" i="1"/>
  <c r="S306" i="1"/>
  <c r="F257" i="1"/>
  <c r="S257" i="1"/>
  <c r="F127" i="1"/>
  <c r="S127" i="1"/>
  <c r="F111" i="1"/>
  <c r="S111" i="1"/>
  <c r="F50" i="1"/>
  <c r="S50" i="1"/>
  <c r="G1349" i="1"/>
  <c r="I1349" i="1"/>
  <c r="P1349" i="1"/>
  <c r="K1349" i="1"/>
  <c r="O1349" i="1"/>
  <c r="M1349" i="1"/>
  <c r="F1265" i="1"/>
  <c r="S1265" i="1"/>
  <c r="I1238" i="1"/>
  <c r="G1238" i="1"/>
  <c r="P1238" i="1"/>
  <c r="K1238" i="1"/>
  <c r="O1238" i="1"/>
  <c r="M1238" i="1"/>
  <c r="S1212" i="1"/>
  <c r="F1212" i="1"/>
  <c r="G1076" i="1"/>
  <c r="I1076" i="1"/>
  <c r="P1076" i="1"/>
  <c r="O1076" i="1"/>
  <c r="K1076" i="1"/>
  <c r="M1076" i="1"/>
  <c r="I1032" i="1"/>
  <c r="P1032" i="1"/>
  <c r="G1032" i="1"/>
  <c r="K1032" i="1"/>
  <c r="O1032" i="1"/>
  <c r="M1032" i="1"/>
  <c r="K984" i="1"/>
  <c r="G984" i="1"/>
  <c r="P984" i="1"/>
  <c r="I984" i="1"/>
  <c r="O984" i="1"/>
  <c r="M984" i="1"/>
  <c r="S871" i="1"/>
  <c r="F871" i="1"/>
  <c r="S710" i="1"/>
  <c r="F710" i="1"/>
  <c r="F657" i="1"/>
  <c r="S657" i="1"/>
  <c r="F631" i="1"/>
  <c r="S631" i="1"/>
  <c r="S582" i="1"/>
  <c r="F582" i="1"/>
  <c r="D540" i="1"/>
  <c r="F541" i="1"/>
  <c r="S541" i="1"/>
  <c r="G434" i="1"/>
  <c r="P434" i="1"/>
  <c r="I434" i="1"/>
  <c r="K434" i="1"/>
  <c r="O434" i="1"/>
  <c r="M434" i="1"/>
  <c r="G231" i="1"/>
  <c r="I231" i="1"/>
  <c r="P231" i="1"/>
  <c r="O231" i="1"/>
  <c r="K231" i="1"/>
  <c r="M231" i="1"/>
  <c r="G163" i="1"/>
  <c r="I163" i="1"/>
  <c r="P163" i="1"/>
  <c r="K163" i="1"/>
  <c r="O163" i="1"/>
  <c r="M163" i="1"/>
  <c r="S1196" i="1"/>
  <c r="F1196" i="1"/>
  <c r="S1155" i="1"/>
  <c r="F1155" i="1"/>
  <c r="S1108" i="1"/>
  <c r="F1108" i="1"/>
  <c r="S1064" i="1"/>
  <c r="F1064" i="1"/>
  <c r="S974" i="1"/>
  <c r="F974" i="1"/>
  <c r="I854" i="1"/>
  <c r="P854" i="1"/>
  <c r="G854" i="1"/>
  <c r="K854" i="1"/>
  <c r="O854" i="1"/>
  <c r="M854" i="1"/>
  <c r="S828" i="1"/>
  <c r="F828" i="1"/>
  <c r="D785" i="1"/>
  <c r="F786" i="1"/>
  <c r="S786" i="1"/>
  <c r="D614" i="1"/>
  <c r="F615" i="1"/>
  <c r="S615" i="1"/>
  <c r="K507" i="1"/>
  <c r="P507" i="1"/>
  <c r="G507" i="1"/>
  <c r="I507" i="1"/>
  <c r="O507" i="1"/>
  <c r="M507" i="1"/>
  <c r="D473" i="1"/>
  <c r="F474" i="1"/>
  <c r="S474" i="1"/>
  <c r="D382" i="1"/>
  <c r="S383" i="1"/>
  <c r="F383" i="1"/>
  <c r="P210" i="1"/>
  <c r="I210" i="1"/>
  <c r="G210" i="1"/>
  <c r="O210" i="1"/>
  <c r="K210" i="1"/>
  <c r="M210" i="1"/>
  <c r="P194" i="1"/>
  <c r="I194" i="1"/>
  <c r="G194" i="1"/>
  <c r="O194" i="1"/>
  <c r="K194" i="1"/>
  <c r="M194" i="1"/>
  <c r="P1372" i="1"/>
  <c r="G1372" i="1"/>
  <c r="I1372" i="1"/>
  <c r="K1372" i="1"/>
  <c r="O1372" i="1"/>
  <c r="M1372" i="1"/>
  <c r="S1346" i="1"/>
  <c r="F1346" i="1"/>
  <c r="K1279" i="1"/>
  <c r="G1279" i="1"/>
  <c r="P1279" i="1"/>
  <c r="I1279" i="1"/>
  <c r="O1279" i="1"/>
  <c r="M1279" i="1"/>
  <c r="S1243" i="1"/>
  <c r="F1243" i="1"/>
  <c r="I1014" i="1"/>
  <c r="P1014" i="1"/>
  <c r="G1014" i="1"/>
  <c r="O1014" i="1"/>
  <c r="K1014" i="1"/>
  <c r="M1014" i="1"/>
  <c r="F938" i="1"/>
  <c r="S938" i="1"/>
  <c r="I894" i="1"/>
  <c r="G894" i="1"/>
  <c r="P894" i="1"/>
  <c r="K894" i="1"/>
  <c r="O894" i="1"/>
  <c r="M894" i="1"/>
  <c r="G870" i="1"/>
  <c r="P870" i="1"/>
  <c r="I870" i="1"/>
  <c r="K870" i="1"/>
  <c r="O870" i="1"/>
  <c r="M870" i="1"/>
  <c r="I726" i="1"/>
  <c r="G726" i="1"/>
  <c r="P726" i="1"/>
  <c r="K726" i="1"/>
  <c r="O726" i="1"/>
  <c r="M726" i="1"/>
  <c r="F655" i="1"/>
  <c r="S655" i="1"/>
  <c r="F629" i="1"/>
  <c r="S629" i="1"/>
  <c r="D572" i="1"/>
  <c r="F573" i="1"/>
  <c r="S573" i="1"/>
  <c r="G547" i="1"/>
  <c r="I547" i="1"/>
  <c r="P547" i="1"/>
  <c r="K547" i="1"/>
  <c r="O547" i="1"/>
  <c r="M547" i="1"/>
  <c r="S423" i="1"/>
  <c r="F423" i="1"/>
  <c r="G230" i="1"/>
  <c r="P230" i="1"/>
  <c r="I230" i="1"/>
  <c r="O230" i="1"/>
  <c r="K230" i="1"/>
  <c r="M230" i="1"/>
  <c r="F162" i="1"/>
  <c r="S162" i="1"/>
  <c r="F146" i="1"/>
  <c r="S146" i="1"/>
  <c r="F101" i="1"/>
  <c r="S101" i="1"/>
  <c r="D84" i="1"/>
  <c r="F85" i="1"/>
  <c r="S85" i="1"/>
  <c r="F69" i="1"/>
  <c r="S69" i="1"/>
  <c r="F28" i="1"/>
  <c r="S28" i="1"/>
  <c r="F12" i="1"/>
  <c r="S12" i="1"/>
  <c r="F1312" i="1"/>
  <c r="S1312" i="1"/>
  <c r="D1193" i="1"/>
  <c r="F1194" i="1"/>
  <c r="S1194" i="1"/>
  <c r="K1170" i="1"/>
  <c r="G1170" i="1"/>
  <c r="I1170" i="1"/>
  <c r="P1170" i="1"/>
  <c r="O1170" i="1"/>
  <c r="M1170" i="1"/>
  <c r="F1129" i="1"/>
  <c r="S1129" i="1"/>
  <c r="O1098" i="1"/>
  <c r="I1098" i="1"/>
  <c r="P1098" i="1"/>
  <c r="G1098" i="1"/>
  <c r="K1098" i="1"/>
  <c r="M1098" i="1"/>
  <c r="D1053" i="1"/>
  <c r="S1054" i="1"/>
  <c r="F1054" i="1"/>
  <c r="I910" i="1"/>
  <c r="P910" i="1"/>
  <c r="G910" i="1"/>
  <c r="K910" i="1"/>
  <c r="O910" i="1"/>
  <c r="M910" i="1"/>
  <c r="S834" i="1"/>
  <c r="F834" i="1"/>
  <c r="S792" i="1"/>
  <c r="F792" i="1"/>
  <c r="F605" i="1"/>
  <c r="S605" i="1"/>
  <c r="I514" i="1"/>
  <c r="P514" i="1"/>
  <c r="G514" i="1"/>
  <c r="K514" i="1"/>
  <c r="O514" i="1"/>
  <c r="M514" i="1"/>
  <c r="S463" i="1"/>
  <c r="F463" i="1"/>
  <c r="G213" i="1"/>
  <c r="P213" i="1"/>
  <c r="I213" i="1"/>
  <c r="K213" i="1"/>
  <c r="O213" i="1"/>
  <c r="M213" i="1"/>
  <c r="P197" i="1"/>
  <c r="I197" i="1"/>
  <c r="G197" i="1"/>
  <c r="K197" i="1"/>
  <c r="O197" i="1"/>
  <c r="M197" i="1"/>
  <c r="K117" i="1"/>
  <c r="P117" i="1"/>
  <c r="I117" i="1"/>
  <c r="G117" i="1"/>
  <c r="O117" i="1"/>
  <c r="M117" i="1"/>
  <c r="K1379" i="1"/>
  <c r="P1379" i="1"/>
  <c r="G1379" i="1"/>
  <c r="I1379" i="1"/>
  <c r="O1379" i="1"/>
  <c r="M1379" i="1"/>
  <c r="F1250" i="1"/>
  <c r="S1250" i="1"/>
  <c r="D1224" i="1"/>
  <c r="F1225" i="1"/>
  <c r="S1225" i="1"/>
  <c r="S1011" i="1"/>
  <c r="F1011" i="1"/>
  <c r="S987" i="1"/>
  <c r="F987" i="1"/>
  <c r="I953" i="1"/>
  <c r="P953" i="1"/>
  <c r="G953" i="1"/>
  <c r="O953" i="1"/>
  <c r="K953" i="1"/>
  <c r="M953" i="1"/>
  <c r="G884" i="1"/>
  <c r="I884" i="1"/>
  <c r="P884" i="1"/>
  <c r="K884" i="1"/>
  <c r="O884" i="1"/>
  <c r="M884" i="1"/>
  <c r="O859" i="1"/>
  <c r="G859" i="1"/>
  <c r="I859" i="1"/>
  <c r="P859" i="1"/>
  <c r="K859" i="1"/>
  <c r="M859" i="1"/>
  <c r="F775" i="1"/>
  <c r="S775" i="1"/>
  <c r="D714" i="1"/>
  <c r="S715" i="1"/>
  <c r="F715" i="1"/>
  <c r="F688" i="1"/>
  <c r="S688" i="1"/>
  <c r="P663" i="1"/>
  <c r="G663" i="1"/>
  <c r="I663" i="1"/>
  <c r="K663" i="1"/>
  <c r="O663" i="1"/>
  <c r="M663" i="1"/>
  <c r="P636" i="1"/>
  <c r="I636" i="1"/>
  <c r="G636" i="1"/>
  <c r="K636" i="1"/>
  <c r="O636" i="1"/>
  <c r="M636" i="1"/>
  <c r="F595" i="1"/>
  <c r="S595" i="1"/>
  <c r="D560" i="1"/>
  <c r="F561" i="1"/>
  <c r="S561" i="1"/>
  <c r="F446" i="1"/>
  <c r="S446" i="1"/>
  <c r="S421" i="1"/>
  <c r="F421" i="1"/>
  <c r="F371" i="1"/>
  <c r="S371" i="1"/>
  <c r="F260" i="1"/>
  <c r="S260" i="1"/>
  <c r="F165" i="1"/>
  <c r="S165" i="1"/>
  <c r="F149" i="1"/>
  <c r="S149" i="1"/>
  <c r="D103" i="1"/>
  <c r="D102" i="1"/>
  <c r="F104" i="1"/>
  <c r="S104" i="1"/>
  <c r="D79" i="1"/>
  <c r="F80" i="1"/>
  <c r="S80" i="1"/>
  <c r="F39" i="1"/>
  <c r="S39" i="1"/>
  <c r="F23" i="1"/>
  <c r="S23" i="1"/>
  <c r="D1293" i="1"/>
  <c r="F1294" i="1"/>
  <c r="S1294" i="1"/>
  <c r="F1249" i="1"/>
  <c r="S1249" i="1"/>
  <c r="D1183" i="1"/>
  <c r="F1184" i="1"/>
  <c r="S1184" i="1"/>
  <c r="S781" i="1"/>
  <c r="F781" i="1"/>
  <c r="S755" i="1"/>
  <c r="F755" i="1"/>
  <c r="D610" i="1"/>
  <c r="F611" i="1"/>
  <c r="S611" i="1"/>
  <c r="I536" i="1"/>
  <c r="G536" i="1"/>
  <c r="P536" i="1"/>
  <c r="K536" i="1"/>
  <c r="O536" i="1"/>
  <c r="M536" i="1"/>
  <c r="D510" i="1"/>
  <c r="F511" i="1"/>
  <c r="S511" i="1"/>
  <c r="D469" i="1"/>
  <c r="F470" i="1"/>
  <c r="S470" i="1"/>
  <c r="S378" i="1"/>
  <c r="F378" i="1"/>
  <c r="F290" i="1"/>
  <c r="S290" i="1"/>
  <c r="F243" i="1"/>
  <c r="S243" i="1"/>
  <c r="P204" i="1"/>
  <c r="G204" i="1"/>
  <c r="I204" i="1"/>
  <c r="K204" i="1"/>
  <c r="O204" i="1"/>
  <c r="M204" i="1"/>
  <c r="G181" i="1"/>
  <c r="I181" i="1"/>
  <c r="P181" i="1"/>
  <c r="O181" i="1"/>
  <c r="K181" i="1"/>
  <c r="M181" i="1"/>
  <c r="G132" i="1"/>
  <c r="P132" i="1"/>
  <c r="I132" i="1"/>
  <c r="O132" i="1"/>
  <c r="K132" i="1"/>
  <c r="M132" i="1"/>
  <c r="P1368" i="1"/>
  <c r="G1368" i="1"/>
  <c r="I1368" i="1"/>
  <c r="K1368" i="1"/>
  <c r="O1368" i="1"/>
  <c r="M1368" i="1"/>
  <c r="S1255" i="1"/>
  <c r="F1255" i="1"/>
  <c r="S1230" i="1"/>
  <c r="F1230" i="1"/>
  <c r="P1207" i="1"/>
  <c r="G1207" i="1"/>
  <c r="I1207" i="1"/>
  <c r="K1207" i="1"/>
  <c r="O1207" i="1"/>
  <c r="M1207" i="1"/>
  <c r="S1077" i="1"/>
  <c r="F1077" i="1"/>
  <c r="D1017" i="1"/>
  <c r="F1018" i="1"/>
  <c r="S1018" i="1"/>
  <c r="D993" i="1"/>
  <c r="S994" i="1"/>
  <c r="F994" i="1"/>
  <c r="S968" i="1"/>
  <c r="F968" i="1"/>
  <c r="F915" i="1"/>
  <c r="S915" i="1"/>
  <c r="K890" i="1"/>
  <c r="G890" i="1"/>
  <c r="I890" i="1"/>
  <c r="P890" i="1"/>
  <c r="O890" i="1"/>
  <c r="M890" i="1"/>
  <c r="S721" i="1"/>
  <c r="F721" i="1"/>
  <c r="F695" i="1"/>
  <c r="S695" i="1"/>
  <c r="D585" i="1"/>
  <c r="F586" i="1"/>
  <c r="S586" i="1"/>
  <c r="K551" i="1"/>
  <c r="G551" i="1"/>
  <c r="P551" i="1"/>
  <c r="I551" i="1"/>
  <c r="O551" i="1"/>
  <c r="M551" i="1"/>
  <c r="F427" i="1"/>
  <c r="S427" i="1"/>
  <c r="F369" i="1"/>
  <c r="S369" i="1"/>
  <c r="S258" i="1"/>
  <c r="F258" i="1"/>
  <c r="D218" i="1"/>
  <c r="S219" i="1"/>
  <c r="F219" i="1"/>
  <c r="K140" i="1"/>
  <c r="G140" i="1"/>
  <c r="I140" i="1"/>
  <c r="P140" i="1"/>
  <c r="O140" i="1"/>
  <c r="M140" i="1"/>
  <c r="F1189" i="1"/>
  <c r="S1189" i="1"/>
  <c r="K1166" i="1"/>
  <c r="G1166" i="1"/>
  <c r="I1166" i="1"/>
  <c r="P1166" i="1"/>
  <c r="O1166" i="1"/>
  <c r="M1166" i="1"/>
  <c r="S1125" i="1"/>
  <c r="F1125" i="1"/>
  <c r="F1066" i="1"/>
  <c r="S1066" i="1"/>
  <c r="F976" i="1"/>
  <c r="S976" i="1"/>
  <c r="F881" i="1"/>
  <c r="S881" i="1"/>
  <c r="I831" i="1"/>
  <c r="G831" i="1"/>
  <c r="P831" i="1"/>
  <c r="K831" i="1"/>
  <c r="O831" i="1"/>
  <c r="M831" i="1"/>
  <c r="D624" i="1"/>
  <c r="F625" i="1"/>
  <c r="S625" i="1"/>
  <c r="D567" i="1"/>
  <c r="S568" i="1"/>
  <c r="F568" i="1"/>
  <c r="K492" i="1"/>
  <c r="P492" i="1"/>
  <c r="I492" i="1"/>
  <c r="G492" i="1"/>
  <c r="O492" i="1"/>
  <c r="M492" i="1"/>
  <c r="S475" i="1"/>
  <c r="F475" i="1"/>
  <c r="P203" i="1"/>
  <c r="I203" i="1"/>
  <c r="G203" i="1"/>
  <c r="K203" i="1"/>
  <c r="O203" i="1"/>
  <c r="M203" i="1"/>
  <c r="G184" i="1"/>
  <c r="P184" i="1"/>
  <c r="I184" i="1"/>
  <c r="K184" i="1"/>
  <c r="O184" i="1"/>
  <c r="M184" i="1"/>
  <c r="P1374" i="1"/>
  <c r="G1374" i="1"/>
  <c r="I1374" i="1"/>
  <c r="K1374" i="1"/>
  <c r="O1374" i="1"/>
  <c r="M1374" i="1"/>
  <c r="F1341" i="1"/>
  <c r="S1341" i="1"/>
  <c r="S1237" i="1"/>
  <c r="F1237" i="1"/>
  <c r="D1204" i="1"/>
  <c r="F1205" i="1"/>
  <c r="S1205" i="1"/>
  <c r="D1074" i="1"/>
  <c r="S1075" i="1"/>
  <c r="F1075" i="1"/>
  <c r="K1000" i="1"/>
  <c r="I1000" i="1"/>
  <c r="G1000" i="1"/>
  <c r="P1000" i="1"/>
  <c r="O1000" i="1"/>
  <c r="M1000" i="1"/>
  <c r="S983" i="1"/>
  <c r="F983" i="1"/>
  <c r="K933" i="1"/>
  <c r="G933" i="1"/>
  <c r="I933" i="1"/>
  <c r="P933" i="1"/>
  <c r="O933" i="1"/>
  <c r="M933" i="1"/>
  <c r="F895" i="1"/>
  <c r="S895" i="1"/>
  <c r="P822" i="1"/>
  <c r="I822" i="1"/>
  <c r="G822" i="1"/>
  <c r="O822" i="1"/>
  <c r="K822" i="1"/>
  <c r="M822" i="1"/>
  <c r="D727" i="1"/>
  <c r="F728" i="1"/>
  <c r="S728" i="1"/>
  <c r="I703" i="1"/>
  <c r="P703" i="1"/>
  <c r="G703" i="1"/>
  <c r="K703" i="1"/>
  <c r="O703" i="1"/>
  <c r="M703" i="1"/>
  <c r="D675" i="1"/>
  <c r="F676" i="1"/>
  <c r="S676" i="1"/>
  <c r="D648" i="1"/>
  <c r="F649" i="1"/>
  <c r="S649" i="1"/>
  <c r="K600" i="1"/>
  <c r="G600" i="1"/>
  <c r="P600" i="1"/>
  <c r="I600" i="1"/>
  <c r="O600" i="1"/>
  <c r="M600" i="1"/>
  <c r="F433" i="1"/>
  <c r="S433" i="1"/>
  <c r="S396" i="1"/>
  <c r="F396" i="1"/>
  <c r="F139" i="1"/>
  <c r="S139" i="1"/>
  <c r="F86" i="1"/>
  <c r="S86" i="1"/>
  <c r="F70" i="1"/>
  <c r="S70" i="1"/>
  <c r="F33" i="1"/>
  <c r="S33" i="1"/>
  <c r="F17" i="1"/>
  <c r="S17" i="1"/>
  <c r="F1314" i="1"/>
  <c r="S1314" i="1"/>
  <c r="F1264" i="1"/>
  <c r="S1264" i="1"/>
  <c r="P1172" i="1"/>
  <c r="I1172" i="1"/>
  <c r="G1172" i="1"/>
  <c r="K1172" i="1"/>
  <c r="O1172" i="1"/>
  <c r="M1172" i="1"/>
  <c r="I1148" i="1"/>
  <c r="P1148" i="1"/>
  <c r="G1148" i="1"/>
  <c r="O1148" i="1"/>
  <c r="K1148" i="1"/>
  <c r="M1148" i="1"/>
  <c r="F1131" i="1"/>
  <c r="S1131" i="1"/>
  <c r="F853" i="1"/>
  <c r="S853" i="1"/>
  <c r="G532" i="1"/>
  <c r="I532" i="1"/>
  <c r="P532" i="1"/>
  <c r="K532" i="1"/>
  <c r="O532" i="1"/>
  <c r="M532" i="1"/>
  <c r="F295" i="1"/>
  <c r="S295" i="1"/>
  <c r="P206" i="1"/>
  <c r="I206" i="1"/>
  <c r="G206" i="1"/>
  <c r="K206" i="1"/>
  <c r="O206" i="1"/>
  <c r="M206" i="1"/>
  <c r="D129" i="1"/>
  <c r="F130" i="1"/>
  <c r="S130" i="1"/>
  <c r="F114" i="1"/>
  <c r="S114" i="1"/>
  <c r="F1339" i="1"/>
  <c r="S1339" i="1"/>
  <c r="F1305" i="1"/>
  <c r="S1305" i="1"/>
  <c r="F1271" i="1"/>
  <c r="S1271" i="1"/>
  <c r="D1234" i="1"/>
  <c r="F1235" i="1"/>
  <c r="S1235" i="1"/>
  <c r="I1211" i="1"/>
  <c r="P1211" i="1"/>
  <c r="G1211" i="1"/>
  <c r="O1211" i="1"/>
  <c r="K1211" i="1"/>
  <c r="M1211" i="1"/>
  <c r="D1082" i="1"/>
  <c r="S1083" i="1"/>
  <c r="F1083" i="1"/>
  <c r="F1013" i="1"/>
  <c r="S1013" i="1"/>
  <c r="K990" i="1"/>
  <c r="P990" i="1"/>
  <c r="G990" i="1"/>
  <c r="I990" i="1"/>
  <c r="O990" i="1"/>
  <c r="M990" i="1"/>
  <c r="K955" i="1"/>
  <c r="G955" i="1"/>
  <c r="P955" i="1"/>
  <c r="I955" i="1"/>
  <c r="O955" i="1"/>
  <c r="M955" i="1"/>
  <c r="I820" i="1"/>
  <c r="G820" i="1"/>
  <c r="P820" i="1"/>
  <c r="O820" i="1"/>
  <c r="K820" i="1"/>
  <c r="M820" i="1"/>
  <c r="S725" i="1"/>
  <c r="F725" i="1"/>
  <c r="G701" i="1"/>
  <c r="P701" i="1"/>
  <c r="I701" i="1"/>
  <c r="O701" i="1"/>
  <c r="K701" i="1"/>
  <c r="M701" i="1"/>
  <c r="G674" i="1"/>
  <c r="P674" i="1"/>
  <c r="I674" i="1"/>
  <c r="K674" i="1"/>
  <c r="O674" i="1"/>
  <c r="M674" i="1"/>
  <c r="D646" i="1"/>
  <c r="F647" i="1"/>
  <c r="S647" i="1"/>
  <c r="S546" i="1"/>
  <c r="F546" i="1"/>
  <c r="D364" i="1"/>
  <c r="F365" i="1"/>
  <c r="S365" i="1"/>
  <c r="S254" i="1"/>
  <c r="F254" i="1"/>
  <c r="P1371" i="1"/>
  <c r="G1371" i="1"/>
  <c r="I1371" i="1"/>
  <c r="K1371" i="1"/>
  <c r="O1371" i="1"/>
  <c r="M1371" i="1"/>
  <c r="P1278" i="1"/>
  <c r="G1278" i="1"/>
  <c r="I1278" i="1"/>
  <c r="K1278" i="1"/>
  <c r="O1278" i="1"/>
  <c r="M1278" i="1"/>
  <c r="S1169" i="1"/>
  <c r="F1169" i="1"/>
  <c r="I1146" i="1"/>
  <c r="G1146" i="1"/>
  <c r="P1146" i="1"/>
  <c r="K1146" i="1"/>
  <c r="O1146" i="1"/>
  <c r="M1146" i="1"/>
  <c r="S1097" i="1"/>
  <c r="F1097" i="1"/>
  <c r="I963" i="1"/>
  <c r="G963" i="1"/>
  <c r="P963" i="1"/>
  <c r="K963" i="1"/>
  <c r="O963" i="1"/>
  <c r="M963" i="1"/>
  <c r="I852" i="1"/>
  <c r="G852" i="1"/>
  <c r="P852" i="1"/>
  <c r="K852" i="1"/>
  <c r="O852" i="1"/>
  <c r="M852" i="1"/>
  <c r="D826" i="1"/>
  <c r="F827" i="1"/>
  <c r="S827" i="1"/>
  <c r="S513" i="1"/>
  <c r="F513" i="1"/>
  <c r="P480" i="1"/>
  <c r="G480" i="1"/>
  <c r="I480" i="1"/>
  <c r="K480" i="1"/>
  <c r="O480" i="1"/>
  <c r="M480" i="1"/>
  <c r="S302" i="1"/>
  <c r="F302" i="1"/>
  <c r="F253" i="1"/>
  <c r="S253" i="1"/>
  <c r="D47" i="1"/>
  <c r="F48" i="1"/>
  <c r="S48" i="1"/>
  <c r="I1105" i="1"/>
  <c r="G1105" i="1"/>
  <c r="P1105" i="1"/>
  <c r="K1105" i="1"/>
  <c r="O1105" i="1"/>
  <c r="M1105" i="1"/>
  <c r="D1027" i="1"/>
  <c r="S1028" i="1"/>
  <c r="F1028" i="1"/>
  <c r="G1004" i="1"/>
  <c r="P1004" i="1"/>
  <c r="I1004" i="1"/>
  <c r="K1004" i="1"/>
  <c r="O1004" i="1"/>
  <c r="M1004" i="1"/>
  <c r="F952" i="1"/>
  <c r="S952" i="1"/>
  <c r="F858" i="1"/>
  <c r="S858" i="1"/>
  <c r="S662" i="1"/>
  <c r="F662" i="1"/>
  <c r="S635" i="1"/>
  <c r="F635" i="1"/>
  <c r="D587" i="1"/>
  <c r="F588" i="1"/>
  <c r="S588" i="1"/>
  <c r="G504" i="1"/>
  <c r="I504" i="1"/>
  <c r="P504" i="1"/>
  <c r="K504" i="1"/>
  <c r="O504" i="1"/>
  <c r="M504" i="1"/>
  <c r="D437" i="1"/>
  <c r="F438" i="1"/>
  <c r="S438" i="1"/>
  <c r="G233" i="1"/>
  <c r="P233" i="1"/>
  <c r="I233" i="1"/>
  <c r="O233" i="1"/>
  <c r="K233" i="1"/>
  <c r="M233" i="1"/>
  <c r="I1360" i="1"/>
  <c r="P1360" i="1"/>
  <c r="G1360" i="1"/>
  <c r="K1360" i="1"/>
  <c r="O1360" i="1"/>
  <c r="M1360" i="1"/>
  <c r="K1326" i="1"/>
  <c r="I1326" i="1"/>
  <c r="P1326" i="1"/>
  <c r="G1326" i="1"/>
  <c r="O1326" i="1"/>
  <c r="M1326" i="1"/>
  <c r="K1160" i="1"/>
  <c r="P1160" i="1"/>
  <c r="G1160" i="1"/>
  <c r="I1160" i="1"/>
  <c r="O1160" i="1"/>
  <c r="M1160" i="1"/>
  <c r="D1127" i="1"/>
  <c r="F1128" i="1"/>
  <c r="S1128" i="1"/>
  <c r="F1088" i="1"/>
  <c r="S1088" i="1"/>
  <c r="S1051" i="1"/>
  <c r="F1051" i="1"/>
  <c r="F916" i="1"/>
  <c r="S916" i="1"/>
  <c r="P849" i="1"/>
  <c r="I849" i="1"/>
  <c r="G849" i="1"/>
  <c r="K849" i="1"/>
  <c r="O849" i="1"/>
  <c r="M849" i="1"/>
  <c r="F809" i="1"/>
  <c r="S809" i="1"/>
  <c r="D773" i="1"/>
  <c r="F774" i="1"/>
  <c r="S774" i="1"/>
  <c r="S535" i="1"/>
  <c r="F535" i="1"/>
  <c r="F370" i="1"/>
  <c r="S370" i="1"/>
  <c r="F180" i="1"/>
  <c r="S180" i="1"/>
  <c r="F128" i="1"/>
  <c r="S128" i="1"/>
  <c r="F112" i="1"/>
  <c r="S112" i="1"/>
  <c r="F51" i="1"/>
  <c r="S51" i="1"/>
  <c r="S1367" i="1"/>
  <c r="F1367" i="1"/>
  <c r="P1325" i="1"/>
  <c r="I1325" i="1"/>
  <c r="G1325" i="1"/>
  <c r="K1325" i="1"/>
  <c r="O1325" i="1"/>
  <c r="M1325" i="1"/>
  <c r="G1283" i="1"/>
  <c r="P1283" i="1"/>
  <c r="I1283" i="1"/>
  <c r="K1283" i="1"/>
  <c r="O1283" i="1"/>
  <c r="M1283" i="1"/>
  <c r="D1247" i="1"/>
  <c r="S1248" i="1"/>
  <c r="F1248" i="1"/>
  <c r="S1206" i="1"/>
  <c r="F1206" i="1"/>
  <c r="D950" i="1"/>
  <c r="F951" i="1"/>
  <c r="S951" i="1"/>
  <c r="S889" i="1"/>
  <c r="F889" i="1"/>
  <c r="K857" i="1"/>
  <c r="I857" i="1"/>
  <c r="P857" i="1"/>
  <c r="G857" i="1"/>
  <c r="O857" i="1"/>
  <c r="M857" i="1"/>
  <c r="F823" i="1"/>
  <c r="S823" i="1"/>
  <c r="I738" i="1"/>
  <c r="P738" i="1"/>
  <c r="G738" i="1"/>
  <c r="O738" i="1"/>
  <c r="K738" i="1"/>
  <c r="M738" i="1"/>
  <c r="D712" i="1"/>
  <c r="F713" i="1"/>
  <c r="S713" i="1"/>
  <c r="G687" i="1"/>
  <c r="I687" i="1"/>
  <c r="P687" i="1"/>
  <c r="O687" i="1"/>
  <c r="K687" i="1"/>
  <c r="M687" i="1"/>
  <c r="D660" i="1"/>
  <c r="F661" i="1"/>
  <c r="S661" i="1"/>
  <c r="G634" i="1"/>
  <c r="P634" i="1"/>
  <c r="I634" i="1"/>
  <c r="K634" i="1"/>
  <c r="O634" i="1"/>
  <c r="M634" i="1"/>
  <c r="S550" i="1"/>
  <c r="F550" i="1"/>
  <c r="D444" i="1"/>
  <c r="F445" i="1"/>
  <c r="S445" i="1"/>
  <c r="P420" i="1"/>
  <c r="G420" i="1"/>
  <c r="I420" i="1"/>
  <c r="K420" i="1"/>
  <c r="O420" i="1"/>
  <c r="M420" i="1"/>
  <c r="G232" i="1"/>
  <c r="P232" i="1"/>
  <c r="I232" i="1"/>
  <c r="O232" i="1"/>
  <c r="K232" i="1"/>
  <c r="M232" i="1"/>
  <c r="F168" i="1"/>
  <c r="S168" i="1"/>
  <c r="F152" i="1"/>
  <c r="S152" i="1"/>
  <c r="F107" i="1"/>
  <c r="S107" i="1"/>
  <c r="F87" i="1"/>
  <c r="S87" i="1"/>
  <c r="F42" i="1"/>
  <c r="S42" i="1"/>
  <c r="F22" i="1"/>
  <c r="S22" i="1"/>
  <c r="F1334" i="1"/>
  <c r="S1334" i="1"/>
  <c r="D1299" i="1"/>
  <c r="S1300" i="1"/>
  <c r="F1300" i="1"/>
  <c r="F1266" i="1"/>
  <c r="S1266" i="1"/>
  <c r="S1165" i="1"/>
  <c r="F1165" i="1"/>
  <c r="G1142" i="1"/>
  <c r="P1142" i="1"/>
  <c r="I1142" i="1"/>
  <c r="K1142" i="1"/>
  <c r="O1142" i="1"/>
  <c r="M1142" i="1"/>
  <c r="D957" i="1"/>
  <c r="F958" i="1"/>
  <c r="S958" i="1"/>
  <c r="F830" i="1"/>
  <c r="S830" i="1"/>
  <c r="K789" i="1"/>
  <c r="I789" i="1"/>
  <c r="G789" i="1"/>
  <c r="P789" i="1"/>
  <c r="O789" i="1"/>
  <c r="M789" i="1"/>
  <c r="G764" i="1"/>
  <c r="I764" i="1"/>
  <c r="P764" i="1"/>
  <c r="K764" i="1"/>
  <c r="O764" i="1"/>
  <c r="M764" i="1"/>
  <c r="G518" i="1"/>
  <c r="I518" i="1"/>
  <c r="P518" i="1"/>
  <c r="K518" i="1"/>
  <c r="O518" i="1"/>
  <c r="M518" i="1"/>
  <c r="P468" i="1"/>
  <c r="G468" i="1"/>
  <c r="I468" i="1"/>
  <c r="K468" i="1"/>
  <c r="O468" i="1"/>
  <c r="M468" i="1"/>
  <c r="F385" i="1"/>
  <c r="S385" i="1"/>
  <c r="F297" i="1"/>
  <c r="S297" i="1"/>
  <c r="D240" i="1"/>
  <c r="F241" i="1"/>
  <c r="S241" i="1"/>
  <c r="D171" i="1"/>
  <c r="F172" i="1"/>
  <c r="S172" i="1"/>
  <c r="F123" i="1"/>
  <c r="S123" i="1"/>
  <c r="S62" i="1"/>
  <c r="F62" i="1"/>
  <c r="G1290" i="1"/>
  <c r="P1290" i="1"/>
  <c r="I1290" i="1"/>
  <c r="K1290" i="1"/>
  <c r="O1290" i="1"/>
  <c r="M1290" i="1"/>
  <c r="D1228" i="1"/>
  <c r="F1229" i="1"/>
  <c r="S1229" i="1"/>
  <c r="D1048" i="1"/>
  <c r="F1049" i="1"/>
  <c r="S1049" i="1"/>
  <c r="G1024" i="1"/>
  <c r="P1024" i="1"/>
  <c r="I1024" i="1"/>
  <c r="K1024" i="1"/>
  <c r="O1024" i="1"/>
  <c r="M1024" i="1"/>
  <c r="D966" i="1"/>
  <c r="F967" i="1"/>
  <c r="S967" i="1"/>
  <c r="D887" i="1"/>
  <c r="F888" i="1"/>
  <c r="S888" i="1"/>
  <c r="P863" i="1"/>
  <c r="G863" i="1"/>
  <c r="I863" i="1"/>
  <c r="K863" i="1"/>
  <c r="O863" i="1"/>
  <c r="M863" i="1"/>
  <c r="S821" i="1"/>
  <c r="F821" i="1"/>
  <c r="K575" i="1"/>
  <c r="G575" i="1"/>
  <c r="P575" i="1"/>
  <c r="I575" i="1"/>
  <c r="O575" i="1"/>
  <c r="M575" i="1"/>
  <c r="P248" i="1"/>
  <c r="I248" i="1"/>
  <c r="G248" i="1"/>
  <c r="K248" i="1"/>
  <c r="O248" i="1"/>
  <c r="M248" i="1"/>
  <c r="G227" i="1"/>
  <c r="I227" i="1"/>
  <c r="P227" i="1"/>
  <c r="K227" i="1"/>
  <c r="O227" i="1"/>
  <c r="M227" i="1"/>
  <c r="G159" i="1"/>
  <c r="I159" i="1"/>
  <c r="P159" i="1"/>
  <c r="O159" i="1"/>
  <c r="K159" i="1"/>
  <c r="M159" i="1"/>
  <c r="G1348" i="1"/>
  <c r="I1348" i="1"/>
  <c r="P1348" i="1"/>
  <c r="K1348" i="1"/>
  <c r="O1348" i="1"/>
  <c r="M1348" i="1"/>
  <c r="P1188" i="1"/>
  <c r="I1188" i="1"/>
  <c r="G1188" i="1"/>
  <c r="K1188" i="1"/>
  <c r="O1188" i="1"/>
  <c r="M1188" i="1"/>
  <c r="F1171" i="1"/>
  <c r="S1171" i="1"/>
  <c r="O1124" i="1"/>
  <c r="I1124" i="1"/>
  <c r="G1124" i="1"/>
  <c r="P1124" i="1"/>
  <c r="K1124" i="1"/>
  <c r="M1124" i="1"/>
  <c r="D1099" i="1"/>
  <c r="S1100" i="1"/>
  <c r="F1100" i="1"/>
  <c r="O1057" i="1"/>
  <c r="I1057" i="1"/>
  <c r="P1057" i="1"/>
  <c r="G1057" i="1"/>
  <c r="K1057" i="1"/>
  <c r="M1057" i="1"/>
  <c r="P956" i="1"/>
  <c r="G956" i="1"/>
  <c r="I956" i="1"/>
  <c r="K956" i="1"/>
  <c r="O956" i="1"/>
  <c r="M956" i="1"/>
  <c r="F845" i="1"/>
  <c r="S845" i="1"/>
  <c r="O813" i="1"/>
  <c r="G813" i="1"/>
  <c r="P813" i="1"/>
  <c r="I813" i="1"/>
  <c r="K813" i="1"/>
  <c r="M813" i="1"/>
  <c r="F778" i="1"/>
  <c r="S778" i="1"/>
  <c r="G752" i="1"/>
  <c r="I752" i="1"/>
  <c r="P752" i="1"/>
  <c r="O752" i="1"/>
  <c r="K752" i="1"/>
  <c r="M752" i="1"/>
  <c r="D606" i="1"/>
  <c r="F607" i="1"/>
  <c r="S607" i="1"/>
  <c r="F531" i="1"/>
  <c r="S531" i="1"/>
  <c r="K499" i="1"/>
  <c r="P499" i="1"/>
  <c r="I499" i="1"/>
  <c r="G499" i="1"/>
  <c r="O499" i="1"/>
  <c r="M499" i="1"/>
  <c r="D465" i="1"/>
  <c r="F466" i="1"/>
  <c r="S466" i="1"/>
  <c r="G183" i="1"/>
  <c r="I183" i="1"/>
  <c r="P183" i="1"/>
  <c r="K183" i="1"/>
  <c r="O183" i="1"/>
  <c r="M183" i="1"/>
  <c r="H88" i="2"/>
  <c r="H89" i="2" s="1"/>
  <c r="P1364" i="1"/>
  <c r="I1364" i="1"/>
  <c r="G1364" i="1"/>
  <c r="O1364" i="1"/>
  <c r="K1364" i="1"/>
  <c r="M1364" i="1"/>
  <c r="F1210" i="1"/>
  <c r="S1210" i="1"/>
  <c r="P1030" i="1"/>
  <c r="I1030" i="1"/>
  <c r="G1030" i="1"/>
  <c r="O1030" i="1"/>
  <c r="K1030" i="1"/>
  <c r="M1030" i="1"/>
  <c r="F989" i="1"/>
  <c r="S989" i="1"/>
  <c r="S954" i="1"/>
  <c r="F954" i="1"/>
  <c r="I929" i="1"/>
  <c r="P929" i="1"/>
  <c r="G929" i="1"/>
  <c r="K929" i="1"/>
  <c r="O929" i="1"/>
  <c r="M929" i="1"/>
  <c r="S893" i="1"/>
  <c r="F893" i="1"/>
  <c r="S869" i="1"/>
  <c r="F869" i="1"/>
  <c r="S819" i="1"/>
  <c r="F819" i="1"/>
  <c r="G742" i="1"/>
  <c r="P742" i="1"/>
  <c r="I742" i="1"/>
  <c r="K742" i="1"/>
  <c r="O742" i="1"/>
  <c r="M742" i="1"/>
  <c r="S700" i="1"/>
  <c r="F700" i="1"/>
  <c r="S673" i="1"/>
  <c r="F673" i="1"/>
  <c r="K598" i="1"/>
  <c r="G598" i="1"/>
  <c r="P598" i="1"/>
  <c r="I598" i="1"/>
  <c r="O598" i="1"/>
  <c r="M598" i="1"/>
  <c r="D563" i="1"/>
  <c r="F564" i="1"/>
  <c r="S564" i="1"/>
  <c r="G440" i="1"/>
  <c r="I440" i="1"/>
  <c r="P440" i="1"/>
  <c r="K440" i="1"/>
  <c r="O440" i="1"/>
  <c r="M440" i="1"/>
  <c r="K415" i="1"/>
  <c r="P415" i="1"/>
  <c r="G415" i="1"/>
  <c r="I415" i="1"/>
  <c r="O415" i="1"/>
  <c r="M415" i="1"/>
  <c r="O226" i="1"/>
  <c r="G226" i="1"/>
  <c r="I226" i="1"/>
  <c r="P226" i="1"/>
  <c r="K226" i="1"/>
  <c r="M226" i="1"/>
  <c r="S158" i="1"/>
  <c r="F158" i="1"/>
  <c r="F142" i="1"/>
  <c r="S142" i="1"/>
  <c r="D96" i="1"/>
  <c r="F97" i="1"/>
  <c r="S97" i="1"/>
  <c r="F81" i="1"/>
  <c r="S81" i="1"/>
  <c r="F44" i="1"/>
  <c r="S44" i="1"/>
  <c r="F24" i="1"/>
  <c r="S24" i="1"/>
  <c r="D1353" i="1"/>
  <c r="F1354" i="1"/>
  <c r="S1354" i="1"/>
  <c r="D1303" i="1"/>
  <c r="F1304" i="1"/>
  <c r="S1304" i="1"/>
  <c r="F1270" i="1"/>
  <c r="S1270" i="1"/>
  <c r="D1185" i="1"/>
  <c r="F1186" i="1"/>
  <c r="S1186" i="1"/>
  <c r="F1145" i="1"/>
  <c r="S1145" i="1"/>
  <c r="G1122" i="1"/>
  <c r="P1122" i="1"/>
  <c r="I1122" i="1"/>
  <c r="K1122" i="1"/>
  <c r="O1122" i="1"/>
  <c r="M1122" i="1"/>
  <c r="F1090" i="1"/>
  <c r="S1090" i="1"/>
  <c r="D927" i="1"/>
  <c r="F928" i="1"/>
  <c r="S928" i="1"/>
  <c r="P784" i="1"/>
  <c r="I784" i="1"/>
  <c r="G784" i="1"/>
  <c r="K784" i="1"/>
  <c r="O784" i="1"/>
  <c r="M784" i="1"/>
  <c r="G750" i="1"/>
  <c r="P750" i="1"/>
  <c r="I750" i="1"/>
  <c r="O750" i="1"/>
  <c r="K750" i="1"/>
  <c r="M750" i="1"/>
  <c r="D529" i="1"/>
  <c r="F530" i="1"/>
  <c r="S530" i="1"/>
  <c r="F479" i="1"/>
  <c r="S479" i="1"/>
  <c r="K456" i="1"/>
  <c r="G456" i="1"/>
  <c r="P456" i="1"/>
  <c r="I456" i="1"/>
  <c r="O456" i="1"/>
  <c r="M456" i="1"/>
  <c r="P209" i="1"/>
  <c r="I209" i="1"/>
  <c r="G209" i="1"/>
  <c r="O209" i="1"/>
  <c r="K209" i="1"/>
  <c r="M209" i="1"/>
  <c r="G186" i="1"/>
  <c r="P186" i="1"/>
  <c r="I186" i="1"/>
  <c r="K186" i="1"/>
  <c r="O186" i="1"/>
  <c r="M186" i="1"/>
  <c r="G170" i="1"/>
  <c r="P170" i="1"/>
  <c r="I170" i="1"/>
  <c r="K170" i="1"/>
  <c r="O170" i="1"/>
  <c r="M170" i="1"/>
  <c r="K113" i="1"/>
  <c r="I113" i="1"/>
  <c r="G113" i="1"/>
  <c r="P113" i="1"/>
  <c r="O113" i="1"/>
  <c r="M113" i="1"/>
  <c r="E397" i="1" l="1"/>
  <c r="S1289" i="1"/>
  <c r="F1289" i="1"/>
  <c r="O1289" i="1" s="1"/>
  <c r="D905" i="1"/>
  <c r="D718" i="1"/>
  <c r="F718" i="1" s="1"/>
  <c r="F776" i="1"/>
  <c r="G776" i="1" s="1"/>
  <c r="D917" i="1"/>
  <c r="F1036" i="1"/>
  <c r="K1036" i="1" s="1"/>
  <c r="D1236" i="1"/>
  <c r="D255" i="1"/>
  <c r="D694" i="1"/>
  <c r="S1036" i="1"/>
  <c r="S776" i="1"/>
  <c r="D748" i="1"/>
  <c r="D868" i="1"/>
  <c r="D973" i="1"/>
  <c r="D71" i="1"/>
  <c r="D497" i="1"/>
  <c r="D931" i="1"/>
  <c r="F529" i="1"/>
  <c r="S529" i="1"/>
  <c r="P1304" i="1"/>
  <c r="G1304" i="1"/>
  <c r="I1304" i="1"/>
  <c r="K1304" i="1"/>
  <c r="O1304" i="1"/>
  <c r="M1304" i="1"/>
  <c r="P44" i="1"/>
  <c r="G44" i="1"/>
  <c r="I44" i="1"/>
  <c r="O44" i="1"/>
  <c r="K44" i="1"/>
  <c r="M44" i="1"/>
  <c r="O158" i="1"/>
  <c r="G158" i="1"/>
  <c r="I158" i="1"/>
  <c r="P158" i="1"/>
  <c r="K158" i="1"/>
  <c r="M158" i="1"/>
  <c r="S465" i="1"/>
  <c r="F465" i="1"/>
  <c r="I531" i="1"/>
  <c r="P531" i="1"/>
  <c r="G531" i="1"/>
  <c r="K531" i="1"/>
  <c r="O531" i="1"/>
  <c r="M531" i="1"/>
  <c r="O1100" i="1"/>
  <c r="I1100" i="1"/>
  <c r="P1100" i="1"/>
  <c r="G1100" i="1"/>
  <c r="K1100" i="1"/>
  <c r="M1100" i="1"/>
  <c r="I888" i="1"/>
  <c r="G888" i="1"/>
  <c r="P888" i="1"/>
  <c r="K888" i="1"/>
  <c r="O888" i="1"/>
  <c r="M888" i="1"/>
  <c r="S1228" i="1"/>
  <c r="F1228" i="1"/>
  <c r="S240" i="1"/>
  <c r="F240" i="1"/>
  <c r="P958" i="1"/>
  <c r="I958" i="1"/>
  <c r="G958" i="1"/>
  <c r="K958" i="1"/>
  <c r="O958" i="1"/>
  <c r="M958" i="1"/>
  <c r="P1165" i="1"/>
  <c r="G1165" i="1"/>
  <c r="I1165" i="1"/>
  <c r="K1165" i="1"/>
  <c r="O1165" i="1"/>
  <c r="M1165" i="1"/>
  <c r="I1334" i="1"/>
  <c r="G1334" i="1"/>
  <c r="P1334" i="1"/>
  <c r="K1334" i="1"/>
  <c r="O1334" i="1"/>
  <c r="M1334" i="1"/>
  <c r="O107" i="1"/>
  <c r="I107" i="1"/>
  <c r="P107" i="1"/>
  <c r="G107" i="1"/>
  <c r="K107" i="1"/>
  <c r="M107" i="1"/>
  <c r="P535" i="1"/>
  <c r="G535" i="1"/>
  <c r="I535" i="1"/>
  <c r="K535" i="1"/>
  <c r="O535" i="1"/>
  <c r="M535" i="1"/>
  <c r="S437" i="1"/>
  <c r="F437" i="1"/>
  <c r="K588" i="1"/>
  <c r="P588" i="1"/>
  <c r="G588" i="1"/>
  <c r="I588" i="1"/>
  <c r="O588" i="1"/>
  <c r="M588" i="1"/>
  <c r="G1028" i="1"/>
  <c r="I1028" i="1"/>
  <c r="P1028" i="1"/>
  <c r="O1028" i="1"/>
  <c r="K1028" i="1"/>
  <c r="M1028" i="1"/>
  <c r="G513" i="1"/>
  <c r="I513" i="1"/>
  <c r="P513" i="1"/>
  <c r="O513" i="1"/>
  <c r="K513" i="1"/>
  <c r="M513" i="1"/>
  <c r="G254" i="1"/>
  <c r="P254" i="1"/>
  <c r="I254" i="1"/>
  <c r="K254" i="1"/>
  <c r="O254" i="1"/>
  <c r="M254" i="1"/>
  <c r="I647" i="1"/>
  <c r="G647" i="1"/>
  <c r="P647" i="1"/>
  <c r="O647" i="1"/>
  <c r="K647" i="1"/>
  <c r="M647" i="1"/>
  <c r="O17" i="1"/>
  <c r="P17" i="1"/>
  <c r="I17" i="1"/>
  <c r="G17" i="1"/>
  <c r="K17" i="1"/>
  <c r="M17" i="1"/>
  <c r="G139" i="1"/>
  <c r="I139" i="1"/>
  <c r="P139" i="1"/>
  <c r="K139" i="1"/>
  <c r="O139" i="1"/>
  <c r="M139" i="1"/>
  <c r="I1237" i="1"/>
  <c r="P1237" i="1"/>
  <c r="G1237" i="1"/>
  <c r="K1237" i="1"/>
  <c r="O1237" i="1"/>
  <c r="M1237" i="1"/>
  <c r="I1066" i="1"/>
  <c r="P1066" i="1"/>
  <c r="G1066" i="1"/>
  <c r="O1066" i="1"/>
  <c r="K1066" i="1"/>
  <c r="M1066" i="1"/>
  <c r="O968" i="1"/>
  <c r="G968" i="1"/>
  <c r="P968" i="1"/>
  <c r="I968" i="1"/>
  <c r="K968" i="1"/>
  <c r="M968" i="1"/>
  <c r="G1077" i="1"/>
  <c r="I1077" i="1"/>
  <c r="P1077" i="1"/>
  <c r="K1077" i="1"/>
  <c r="O1077" i="1"/>
  <c r="M1077" i="1"/>
  <c r="M1230" i="1"/>
  <c r="I1230" i="1"/>
  <c r="G1230" i="1"/>
  <c r="P1230" i="1"/>
  <c r="K1230" i="1"/>
  <c r="O1230" i="1"/>
  <c r="G378" i="1"/>
  <c r="I378" i="1"/>
  <c r="P378" i="1"/>
  <c r="O378" i="1"/>
  <c r="K378" i="1"/>
  <c r="M378" i="1"/>
  <c r="S510" i="1"/>
  <c r="F510" i="1"/>
  <c r="I611" i="1"/>
  <c r="P611" i="1"/>
  <c r="G611" i="1"/>
  <c r="K611" i="1"/>
  <c r="O611" i="1"/>
  <c r="M611" i="1"/>
  <c r="S1183" i="1"/>
  <c r="F1183" i="1"/>
  <c r="F103" i="1"/>
  <c r="S103" i="1"/>
  <c r="O371" i="1"/>
  <c r="G371" i="1"/>
  <c r="I371" i="1"/>
  <c r="P371" i="1"/>
  <c r="K371" i="1"/>
  <c r="M371" i="1"/>
  <c r="K715" i="1"/>
  <c r="G715" i="1"/>
  <c r="I715" i="1"/>
  <c r="P715" i="1"/>
  <c r="O715" i="1"/>
  <c r="M715" i="1"/>
  <c r="G463" i="1"/>
  <c r="I463" i="1"/>
  <c r="P463" i="1"/>
  <c r="K463" i="1"/>
  <c r="O463" i="1"/>
  <c r="M463" i="1"/>
  <c r="G162" i="1"/>
  <c r="I162" i="1"/>
  <c r="P162" i="1"/>
  <c r="K162" i="1"/>
  <c r="O162" i="1"/>
  <c r="M162" i="1"/>
  <c r="I573" i="1"/>
  <c r="P573" i="1"/>
  <c r="G573" i="1"/>
  <c r="O573" i="1"/>
  <c r="K573" i="1"/>
  <c r="M573" i="1"/>
  <c r="G1243" i="1"/>
  <c r="I1243" i="1"/>
  <c r="P1243" i="1"/>
  <c r="K1243" i="1"/>
  <c r="O1243" i="1"/>
  <c r="M1243" i="1"/>
  <c r="I1346" i="1"/>
  <c r="P1346" i="1"/>
  <c r="G1346" i="1"/>
  <c r="O1346" i="1"/>
  <c r="K1346" i="1"/>
  <c r="M1346" i="1"/>
  <c r="P474" i="1"/>
  <c r="I474" i="1"/>
  <c r="G474" i="1"/>
  <c r="K474" i="1"/>
  <c r="O474" i="1"/>
  <c r="M474" i="1"/>
  <c r="F1307" i="1"/>
  <c r="S1307" i="1"/>
  <c r="K91" i="1"/>
  <c r="P91" i="1"/>
  <c r="G91" i="1"/>
  <c r="I91" i="1"/>
  <c r="O91" i="1"/>
  <c r="M91" i="1"/>
  <c r="S452" i="1"/>
  <c r="F452" i="1"/>
  <c r="G519" i="1"/>
  <c r="I519" i="1"/>
  <c r="P519" i="1"/>
  <c r="O519" i="1"/>
  <c r="K519" i="1"/>
  <c r="M519" i="1"/>
  <c r="S1135" i="1"/>
  <c r="F1135" i="1"/>
  <c r="K1208" i="1"/>
  <c r="P1208" i="1"/>
  <c r="I1208" i="1"/>
  <c r="G1208" i="1"/>
  <c r="O1208" i="1"/>
  <c r="M1208" i="1"/>
  <c r="P261" i="1"/>
  <c r="G261" i="1"/>
  <c r="I261" i="1"/>
  <c r="O261" i="1"/>
  <c r="K261" i="1"/>
  <c r="M261" i="1"/>
  <c r="K1322" i="1"/>
  <c r="I1322" i="1"/>
  <c r="P1322" i="1"/>
  <c r="G1322" i="1"/>
  <c r="O1322" i="1"/>
  <c r="M1322" i="1"/>
  <c r="G74" i="1"/>
  <c r="I74" i="1"/>
  <c r="P74" i="1"/>
  <c r="O74" i="1"/>
  <c r="K74" i="1"/>
  <c r="M74" i="1"/>
  <c r="S940" i="1"/>
  <c r="F940" i="1"/>
  <c r="S796" i="1"/>
  <c r="F796" i="1"/>
  <c r="P558" i="1"/>
  <c r="G558" i="1"/>
  <c r="I558" i="1"/>
  <c r="O558" i="1"/>
  <c r="K558" i="1"/>
  <c r="M558" i="1"/>
  <c r="P798" i="1"/>
  <c r="I798" i="1"/>
  <c r="G798" i="1"/>
  <c r="O798" i="1"/>
  <c r="K798" i="1"/>
  <c r="M798" i="1"/>
  <c r="G251" i="1"/>
  <c r="I251" i="1"/>
  <c r="P251" i="1"/>
  <c r="O251" i="1"/>
  <c r="K251" i="1"/>
  <c r="M251" i="1"/>
  <c r="I1336" i="1"/>
  <c r="G1336" i="1"/>
  <c r="P1336" i="1"/>
  <c r="K1336" i="1"/>
  <c r="O1336" i="1"/>
  <c r="M1336" i="1"/>
  <c r="G801" i="1"/>
  <c r="I801" i="1"/>
  <c r="P801" i="1"/>
  <c r="K801" i="1"/>
  <c r="O801" i="1"/>
  <c r="M801" i="1"/>
  <c r="I970" i="1"/>
  <c r="P970" i="1"/>
  <c r="G970" i="1"/>
  <c r="K970" i="1"/>
  <c r="O970" i="1"/>
  <c r="M970" i="1"/>
  <c r="F1286" i="1"/>
  <c r="S1286" i="1"/>
  <c r="G73" i="1"/>
  <c r="I73" i="1"/>
  <c r="P73" i="1"/>
  <c r="O73" i="1"/>
  <c r="K73" i="1"/>
  <c r="M73" i="1"/>
  <c r="I166" i="1"/>
  <c r="P166" i="1"/>
  <c r="G166" i="1"/>
  <c r="O166" i="1"/>
  <c r="K166" i="1"/>
  <c r="M166" i="1"/>
  <c r="I482" i="1"/>
  <c r="P482" i="1"/>
  <c r="G482" i="1"/>
  <c r="K482" i="1"/>
  <c r="O482" i="1"/>
  <c r="M482" i="1"/>
  <c r="K769" i="1"/>
  <c r="I769" i="1"/>
  <c r="G769" i="1"/>
  <c r="P769" i="1"/>
  <c r="O769" i="1"/>
  <c r="M769" i="1"/>
  <c r="I692" i="1"/>
  <c r="G692" i="1"/>
  <c r="P692" i="1"/>
  <c r="O692" i="1"/>
  <c r="K692" i="1"/>
  <c r="M692" i="1"/>
  <c r="P903" i="1"/>
  <c r="I903" i="1"/>
  <c r="G903" i="1"/>
  <c r="K903" i="1"/>
  <c r="O903" i="1"/>
  <c r="M903" i="1"/>
  <c r="G131" i="1"/>
  <c r="I131" i="1"/>
  <c r="P131" i="1"/>
  <c r="K131" i="1"/>
  <c r="O131" i="1"/>
  <c r="M131" i="1"/>
  <c r="G59" i="1"/>
  <c r="P59" i="1"/>
  <c r="I59" i="1"/>
  <c r="K59" i="1"/>
  <c r="O59" i="1"/>
  <c r="M59" i="1"/>
  <c r="G1061" i="1"/>
  <c r="P1061" i="1"/>
  <c r="I1061" i="1"/>
  <c r="K1061" i="1"/>
  <c r="O1061" i="1"/>
  <c r="M1061" i="1"/>
  <c r="I1081" i="1"/>
  <c r="G1081" i="1"/>
  <c r="P1081" i="1"/>
  <c r="K1081" i="1"/>
  <c r="O1081" i="1"/>
  <c r="M1081" i="1"/>
  <c r="F803" i="1"/>
  <c r="S803" i="1"/>
  <c r="P1047" i="1"/>
  <c r="G1047" i="1"/>
  <c r="I1047" i="1"/>
  <c r="K1047" i="1"/>
  <c r="O1047" i="1"/>
  <c r="M1047" i="1"/>
  <c r="S1259" i="1"/>
  <c r="F1259" i="1"/>
  <c r="O1252" i="1"/>
  <c r="I1252" i="1"/>
  <c r="P1252" i="1"/>
  <c r="G1252" i="1"/>
  <c r="K1252" i="1"/>
  <c r="M1252" i="1"/>
  <c r="S263" i="1"/>
  <c r="F263" i="1"/>
  <c r="P542" i="1"/>
  <c r="I542" i="1"/>
  <c r="G542" i="1"/>
  <c r="K542" i="1"/>
  <c r="O542" i="1"/>
  <c r="M542" i="1"/>
  <c r="P1009" i="1"/>
  <c r="I1009" i="1"/>
  <c r="G1009" i="1"/>
  <c r="O1009" i="1"/>
  <c r="K1009" i="1"/>
  <c r="M1009" i="1"/>
  <c r="G31" i="1"/>
  <c r="I31" i="1"/>
  <c r="P31" i="1"/>
  <c r="K31" i="1"/>
  <c r="O31" i="1"/>
  <c r="M31" i="1"/>
  <c r="P495" i="1"/>
  <c r="I495" i="1"/>
  <c r="G495" i="1"/>
  <c r="O495" i="1"/>
  <c r="K495" i="1"/>
  <c r="M495" i="1"/>
  <c r="P1251" i="1"/>
  <c r="I1251" i="1"/>
  <c r="G1251" i="1"/>
  <c r="K1251" i="1"/>
  <c r="O1251" i="1"/>
  <c r="M1251" i="1"/>
  <c r="I138" i="1"/>
  <c r="G138" i="1"/>
  <c r="P138" i="1"/>
  <c r="K138" i="1"/>
  <c r="O138" i="1"/>
  <c r="M138" i="1"/>
  <c r="F589" i="1"/>
  <c r="S589" i="1"/>
  <c r="I458" i="1"/>
  <c r="G458" i="1"/>
  <c r="P458" i="1"/>
  <c r="K458" i="1"/>
  <c r="O458" i="1"/>
  <c r="M458" i="1"/>
  <c r="P837" i="1"/>
  <c r="I837" i="1"/>
  <c r="G837" i="1"/>
  <c r="O837" i="1"/>
  <c r="K837" i="1"/>
  <c r="M837" i="1"/>
  <c r="G38" i="1"/>
  <c r="P38" i="1"/>
  <c r="I38" i="1"/>
  <c r="K38" i="1"/>
  <c r="O38" i="1"/>
  <c r="M38" i="1"/>
  <c r="F650" i="1"/>
  <c r="S650" i="1"/>
  <c r="K124" i="1"/>
  <c r="G124" i="1"/>
  <c r="I124" i="1"/>
  <c r="P124" i="1"/>
  <c r="O124" i="1"/>
  <c r="M124" i="1"/>
  <c r="I1152" i="1"/>
  <c r="P1152" i="1"/>
  <c r="G1152" i="1"/>
  <c r="K1152" i="1"/>
  <c r="O1152" i="1"/>
  <c r="M1152" i="1"/>
  <c r="G979" i="1"/>
  <c r="I979" i="1"/>
  <c r="P979" i="1"/>
  <c r="K979" i="1"/>
  <c r="O979" i="1"/>
  <c r="M979" i="1"/>
  <c r="G60" i="1"/>
  <c r="P60" i="1"/>
  <c r="I60" i="1"/>
  <c r="K60" i="1"/>
  <c r="O60" i="1"/>
  <c r="M60" i="1"/>
  <c r="G749" i="1"/>
  <c r="I749" i="1"/>
  <c r="P749" i="1"/>
  <c r="O749" i="1"/>
  <c r="K749" i="1"/>
  <c r="M749" i="1"/>
  <c r="P285" i="1"/>
  <c r="G285" i="1"/>
  <c r="I285" i="1"/>
  <c r="K285" i="1"/>
  <c r="O285" i="1"/>
  <c r="M285" i="1"/>
  <c r="O29" i="1"/>
  <c r="P29" i="1"/>
  <c r="I29" i="1"/>
  <c r="G29" i="1"/>
  <c r="K29" i="1"/>
  <c r="M29" i="1"/>
  <c r="K999" i="1"/>
  <c r="I999" i="1"/>
  <c r="G999" i="1"/>
  <c r="P999" i="1"/>
  <c r="O999" i="1"/>
  <c r="M999" i="1"/>
  <c r="D787" i="1"/>
  <c r="G298" i="1"/>
  <c r="P298" i="1"/>
  <c r="I298" i="1"/>
  <c r="K298" i="1"/>
  <c r="O298" i="1"/>
  <c r="M298" i="1"/>
  <c r="K1317" i="1"/>
  <c r="I1317" i="1"/>
  <c r="P1317" i="1"/>
  <c r="G1317" i="1"/>
  <c r="O1317" i="1"/>
  <c r="M1317" i="1"/>
  <c r="I281" i="1"/>
  <c r="G281" i="1"/>
  <c r="P281" i="1"/>
  <c r="K281" i="1"/>
  <c r="O281" i="1"/>
  <c r="M281" i="1"/>
  <c r="I603" i="1"/>
  <c r="G603" i="1"/>
  <c r="P603" i="1"/>
  <c r="O603" i="1"/>
  <c r="K603" i="1"/>
  <c r="M603" i="1"/>
  <c r="S1351" i="1"/>
  <c r="F1351" i="1"/>
  <c r="G72" i="1"/>
  <c r="I72" i="1"/>
  <c r="P72" i="1"/>
  <c r="K72" i="1"/>
  <c r="O72" i="1"/>
  <c r="M72" i="1"/>
  <c r="P503" i="1"/>
  <c r="I503" i="1"/>
  <c r="G503" i="1"/>
  <c r="K503" i="1"/>
  <c r="O503" i="1"/>
  <c r="M503" i="1"/>
  <c r="I1090" i="1"/>
  <c r="P1090" i="1"/>
  <c r="G1090" i="1"/>
  <c r="K1090" i="1"/>
  <c r="O1090" i="1"/>
  <c r="M1090" i="1"/>
  <c r="I1145" i="1"/>
  <c r="G1145" i="1"/>
  <c r="P1145" i="1"/>
  <c r="O1145" i="1"/>
  <c r="K1145" i="1"/>
  <c r="M1145" i="1"/>
  <c r="S1303" i="1"/>
  <c r="F1303" i="1"/>
  <c r="I869" i="1"/>
  <c r="P869" i="1"/>
  <c r="G869" i="1"/>
  <c r="K869" i="1"/>
  <c r="O869" i="1"/>
  <c r="M869" i="1"/>
  <c r="S887" i="1"/>
  <c r="F887" i="1"/>
  <c r="S957" i="1"/>
  <c r="F957" i="1"/>
  <c r="K951" i="1"/>
  <c r="G951" i="1"/>
  <c r="I951" i="1"/>
  <c r="P951" i="1"/>
  <c r="O951" i="1"/>
  <c r="M951" i="1"/>
  <c r="K112" i="1"/>
  <c r="G112" i="1"/>
  <c r="I112" i="1"/>
  <c r="P112" i="1"/>
  <c r="O112" i="1"/>
  <c r="M112" i="1"/>
  <c r="F587" i="1"/>
  <c r="S587" i="1"/>
  <c r="I952" i="1"/>
  <c r="P952" i="1"/>
  <c r="G952" i="1"/>
  <c r="K952" i="1"/>
  <c r="O952" i="1"/>
  <c r="M952" i="1"/>
  <c r="S646" i="1"/>
  <c r="F646" i="1"/>
  <c r="K1271" i="1"/>
  <c r="I1271" i="1"/>
  <c r="P1271" i="1"/>
  <c r="G1271" i="1"/>
  <c r="O1271" i="1"/>
  <c r="M1271" i="1"/>
  <c r="G130" i="1"/>
  <c r="P130" i="1"/>
  <c r="I130" i="1"/>
  <c r="K130" i="1"/>
  <c r="O130" i="1"/>
  <c r="M130" i="1"/>
  <c r="I676" i="1"/>
  <c r="P676" i="1"/>
  <c r="G676" i="1"/>
  <c r="K676" i="1"/>
  <c r="O676" i="1"/>
  <c r="M676" i="1"/>
  <c r="D566" i="1"/>
  <c r="F567" i="1"/>
  <c r="S567" i="1"/>
  <c r="G1125" i="1"/>
  <c r="P1125" i="1"/>
  <c r="I1125" i="1"/>
  <c r="O1125" i="1"/>
  <c r="K1125" i="1"/>
  <c r="M1125" i="1"/>
  <c r="O219" i="1"/>
  <c r="G219" i="1"/>
  <c r="I219" i="1"/>
  <c r="P219" i="1"/>
  <c r="K219" i="1"/>
  <c r="M219" i="1"/>
  <c r="P427" i="1"/>
  <c r="I427" i="1"/>
  <c r="G427" i="1"/>
  <c r="K427" i="1"/>
  <c r="O427" i="1"/>
  <c r="M427" i="1"/>
  <c r="G586" i="1"/>
  <c r="P586" i="1"/>
  <c r="I586" i="1"/>
  <c r="K586" i="1"/>
  <c r="O586" i="1"/>
  <c r="M586" i="1"/>
  <c r="F610" i="1"/>
  <c r="S610" i="1"/>
  <c r="G39" i="1"/>
  <c r="P39" i="1"/>
  <c r="I39" i="1"/>
  <c r="K39" i="1"/>
  <c r="O39" i="1"/>
  <c r="M39" i="1"/>
  <c r="K421" i="1"/>
  <c r="G421" i="1"/>
  <c r="I421" i="1"/>
  <c r="P421" i="1"/>
  <c r="O421" i="1"/>
  <c r="M421" i="1"/>
  <c r="I595" i="1"/>
  <c r="G595" i="1"/>
  <c r="P595" i="1"/>
  <c r="K595" i="1"/>
  <c r="O595" i="1"/>
  <c r="M595" i="1"/>
  <c r="I1011" i="1"/>
  <c r="G1011" i="1"/>
  <c r="P1011" i="1"/>
  <c r="O1011" i="1"/>
  <c r="K1011" i="1"/>
  <c r="M1011" i="1"/>
  <c r="P605" i="1"/>
  <c r="I605" i="1"/>
  <c r="G605" i="1"/>
  <c r="K605" i="1"/>
  <c r="O605" i="1"/>
  <c r="M605" i="1"/>
  <c r="I1312" i="1"/>
  <c r="P1312" i="1"/>
  <c r="G1312" i="1"/>
  <c r="K1312" i="1"/>
  <c r="O1312" i="1"/>
  <c r="M1312" i="1"/>
  <c r="I85" i="1"/>
  <c r="P85" i="1"/>
  <c r="G85" i="1"/>
  <c r="O85" i="1"/>
  <c r="K85" i="1"/>
  <c r="M85" i="1"/>
  <c r="S572" i="1"/>
  <c r="F572" i="1"/>
  <c r="I938" i="1"/>
  <c r="P938" i="1"/>
  <c r="G938" i="1"/>
  <c r="K938" i="1"/>
  <c r="O938" i="1"/>
  <c r="M938" i="1"/>
  <c r="F473" i="1"/>
  <c r="S473" i="1"/>
  <c r="G615" i="1"/>
  <c r="I615" i="1"/>
  <c r="P615" i="1"/>
  <c r="K615" i="1"/>
  <c r="O615" i="1"/>
  <c r="M615" i="1"/>
  <c r="K1064" i="1"/>
  <c r="I1064" i="1"/>
  <c r="P1064" i="1"/>
  <c r="G1064" i="1"/>
  <c r="O1064" i="1"/>
  <c r="M1064" i="1"/>
  <c r="I631" i="1"/>
  <c r="P631" i="1"/>
  <c r="G631" i="1"/>
  <c r="K631" i="1"/>
  <c r="O631" i="1"/>
  <c r="M631" i="1"/>
  <c r="P257" i="1"/>
  <c r="G257" i="1"/>
  <c r="I257" i="1"/>
  <c r="K257" i="1"/>
  <c r="O257" i="1"/>
  <c r="M257" i="1"/>
  <c r="S90" i="1"/>
  <c r="F90" i="1"/>
  <c r="K55" i="1"/>
  <c r="G55" i="1"/>
  <c r="P55" i="1"/>
  <c r="I55" i="1"/>
  <c r="O55" i="1"/>
  <c r="M55" i="1"/>
  <c r="I882" i="1"/>
  <c r="P882" i="1"/>
  <c r="G882" i="1"/>
  <c r="K882" i="1"/>
  <c r="O882" i="1"/>
  <c r="M882" i="1"/>
  <c r="I1337" i="1"/>
  <c r="P1337" i="1"/>
  <c r="G1337" i="1"/>
  <c r="K1337" i="1"/>
  <c r="O1337" i="1"/>
  <c r="M1337" i="1"/>
  <c r="O487" i="1"/>
  <c r="P487" i="1"/>
  <c r="I487" i="1"/>
  <c r="G487" i="1"/>
  <c r="K487" i="1"/>
  <c r="M487" i="1"/>
  <c r="P394" i="1"/>
  <c r="I394" i="1"/>
  <c r="G394" i="1"/>
  <c r="K394" i="1"/>
  <c r="O394" i="1"/>
  <c r="M394" i="1"/>
  <c r="I449" i="1"/>
  <c r="P449" i="1"/>
  <c r="G449" i="1"/>
  <c r="O449" i="1"/>
  <c r="K449" i="1"/>
  <c r="M449" i="1"/>
  <c r="O681" i="1"/>
  <c r="G681" i="1"/>
  <c r="P681" i="1"/>
  <c r="I681" i="1"/>
  <c r="K681" i="1"/>
  <c r="M681" i="1"/>
  <c r="G997" i="1"/>
  <c r="P997" i="1"/>
  <c r="I997" i="1"/>
  <c r="K997" i="1"/>
  <c r="O997" i="1"/>
  <c r="M997" i="1"/>
  <c r="P1313" i="1"/>
  <c r="I1313" i="1"/>
  <c r="G1313" i="1"/>
  <c r="K1313" i="1"/>
  <c r="O1313" i="1"/>
  <c r="M1313" i="1"/>
  <c r="K49" i="1"/>
  <c r="P49" i="1"/>
  <c r="G49" i="1"/>
  <c r="I49" i="1"/>
  <c r="O49" i="1"/>
  <c r="M49" i="1"/>
  <c r="I760" i="1"/>
  <c r="P760" i="1"/>
  <c r="G760" i="1"/>
  <c r="K760" i="1"/>
  <c r="O760" i="1"/>
  <c r="M760" i="1"/>
  <c r="K685" i="1"/>
  <c r="G685" i="1"/>
  <c r="P685" i="1"/>
  <c r="I685" i="1"/>
  <c r="O685" i="1"/>
  <c r="M685" i="1"/>
  <c r="K838" i="1"/>
  <c r="G838" i="1"/>
  <c r="P838" i="1"/>
  <c r="I838" i="1"/>
  <c r="O838" i="1"/>
  <c r="M838" i="1"/>
  <c r="I108" i="1"/>
  <c r="P108" i="1"/>
  <c r="G108" i="1"/>
  <c r="K108" i="1"/>
  <c r="O108" i="1"/>
  <c r="M108" i="1"/>
  <c r="D799" i="1"/>
  <c r="S800" i="1"/>
  <c r="F800" i="1"/>
  <c r="I613" i="1"/>
  <c r="G613" i="1"/>
  <c r="P613" i="1"/>
  <c r="K613" i="1"/>
  <c r="O613" i="1"/>
  <c r="M613" i="1"/>
  <c r="P1063" i="1"/>
  <c r="G1063" i="1"/>
  <c r="I1063" i="1"/>
  <c r="K1063" i="1"/>
  <c r="O1063" i="1"/>
  <c r="M1063" i="1"/>
  <c r="K1039" i="1"/>
  <c r="I1039" i="1"/>
  <c r="G1039" i="1"/>
  <c r="P1039" i="1"/>
  <c r="O1039" i="1"/>
  <c r="M1039" i="1"/>
  <c r="G483" i="1"/>
  <c r="I483" i="1"/>
  <c r="P483" i="1"/>
  <c r="K483" i="1"/>
  <c r="O483" i="1"/>
  <c r="M483" i="1"/>
  <c r="O14" i="1"/>
  <c r="P14" i="1"/>
  <c r="I14" i="1"/>
  <c r="G14" i="1"/>
  <c r="K14" i="1"/>
  <c r="M14" i="1"/>
  <c r="G144" i="1"/>
  <c r="I144" i="1"/>
  <c r="P144" i="1"/>
  <c r="O144" i="1"/>
  <c r="K144" i="1"/>
  <c r="M144" i="1"/>
  <c r="G729" i="1"/>
  <c r="I729" i="1"/>
  <c r="P729" i="1"/>
  <c r="O729" i="1"/>
  <c r="K729" i="1"/>
  <c r="M729" i="1"/>
  <c r="P898" i="1"/>
  <c r="G898" i="1"/>
  <c r="I898" i="1"/>
  <c r="K898" i="1"/>
  <c r="O898" i="1"/>
  <c r="M898" i="1"/>
  <c r="S1060" i="1"/>
  <c r="F1060" i="1"/>
  <c r="I454" i="1"/>
  <c r="P454" i="1"/>
  <c r="G454" i="1"/>
  <c r="K454" i="1"/>
  <c r="O454" i="1"/>
  <c r="M454" i="1"/>
  <c r="D1079" i="1"/>
  <c r="S1080" i="1"/>
  <c r="F1080" i="1"/>
  <c r="G217" i="1"/>
  <c r="I217" i="1"/>
  <c r="P217" i="1"/>
  <c r="K217" i="1"/>
  <c r="O217" i="1"/>
  <c r="M217" i="1"/>
  <c r="G664" i="1"/>
  <c r="I664" i="1"/>
  <c r="P664" i="1"/>
  <c r="K664" i="1"/>
  <c r="O664" i="1"/>
  <c r="M664" i="1"/>
  <c r="I860" i="1"/>
  <c r="P860" i="1"/>
  <c r="G860" i="1"/>
  <c r="K860" i="1"/>
  <c r="O860" i="1"/>
  <c r="M860" i="1"/>
  <c r="D1045" i="1"/>
  <c r="F1046" i="1"/>
  <c r="S1046" i="1"/>
  <c r="P45" i="1"/>
  <c r="G45" i="1"/>
  <c r="I45" i="1"/>
  <c r="O45" i="1"/>
  <c r="K45" i="1"/>
  <c r="M45" i="1"/>
  <c r="O906" i="1"/>
  <c r="I906" i="1"/>
  <c r="G906" i="1"/>
  <c r="P906" i="1"/>
  <c r="K906" i="1"/>
  <c r="M906" i="1"/>
  <c r="I1343" i="1"/>
  <c r="G1343" i="1"/>
  <c r="P1343" i="1"/>
  <c r="O1343" i="1"/>
  <c r="K1343" i="1"/>
  <c r="M1343" i="1"/>
  <c r="P486" i="1"/>
  <c r="G486" i="1"/>
  <c r="I486" i="1"/>
  <c r="K486" i="1"/>
  <c r="O486" i="1"/>
  <c r="M486" i="1"/>
  <c r="K832" i="1"/>
  <c r="P832" i="1"/>
  <c r="G832" i="1"/>
  <c r="I832" i="1"/>
  <c r="O832" i="1"/>
  <c r="M832" i="1"/>
  <c r="O1175" i="1"/>
  <c r="I1175" i="1"/>
  <c r="P1175" i="1"/>
  <c r="G1175" i="1"/>
  <c r="K1175" i="1"/>
  <c r="M1175" i="1"/>
  <c r="D11" i="1"/>
  <c r="S30" i="1"/>
  <c r="F30" i="1"/>
  <c r="G157" i="1"/>
  <c r="I157" i="1"/>
  <c r="P157" i="1"/>
  <c r="K157" i="1"/>
  <c r="O157" i="1"/>
  <c r="M157" i="1"/>
  <c r="S652" i="1"/>
  <c r="F652" i="1"/>
  <c r="I818" i="1"/>
  <c r="G818" i="1"/>
  <c r="P818" i="1"/>
  <c r="K818" i="1"/>
  <c r="O818" i="1"/>
  <c r="M818" i="1"/>
  <c r="G36" i="1"/>
  <c r="I36" i="1"/>
  <c r="P36" i="1"/>
  <c r="O36" i="1"/>
  <c r="K36" i="1"/>
  <c r="M36" i="1"/>
  <c r="S457" i="1"/>
  <c r="F457" i="1"/>
  <c r="S836" i="1"/>
  <c r="F836" i="1"/>
  <c r="G135" i="1"/>
  <c r="I135" i="1"/>
  <c r="P135" i="1"/>
  <c r="K135" i="1"/>
  <c r="O135" i="1"/>
  <c r="M135" i="1"/>
  <c r="P1117" i="1"/>
  <c r="G1117" i="1"/>
  <c r="I1117" i="1"/>
  <c r="O1117" i="1"/>
  <c r="K1117" i="1"/>
  <c r="M1117" i="1"/>
  <c r="I1181" i="1"/>
  <c r="P1181" i="1"/>
  <c r="G1181" i="1"/>
  <c r="K1181" i="1"/>
  <c r="O1181" i="1"/>
  <c r="M1181" i="1"/>
  <c r="S1151" i="1"/>
  <c r="F1151" i="1"/>
  <c r="F392" i="1"/>
  <c r="S392" i="1"/>
  <c r="D388" i="1"/>
  <c r="S1362" i="1"/>
  <c r="F1362" i="1"/>
  <c r="I384" i="1"/>
  <c r="G384" i="1"/>
  <c r="P384" i="1"/>
  <c r="K384" i="1"/>
  <c r="O384" i="1"/>
  <c r="M384" i="1"/>
  <c r="O702" i="1"/>
  <c r="I702" i="1"/>
  <c r="P702" i="1"/>
  <c r="G702" i="1"/>
  <c r="M702" i="1"/>
  <c r="K702" i="1"/>
  <c r="P617" i="1"/>
  <c r="G617" i="1"/>
  <c r="I617" i="1"/>
  <c r="O617" i="1"/>
  <c r="K617" i="1"/>
  <c r="M617" i="1"/>
  <c r="I577" i="1"/>
  <c r="P577" i="1"/>
  <c r="G577" i="1"/>
  <c r="K577" i="1"/>
  <c r="O577" i="1"/>
  <c r="M577" i="1"/>
  <c r="I816" i="1"/>
  <c r="P816" i="1"/>
  <c r="G816" i="1"/>
  <c r="K816" i="1"/>
  <c r="O816" i="1"/>
  <c r="M816" i="1"/>
  <c r="F602" i="1"/>
  <c r="S602" i="1"/>
  <c r="G1159" i="1"/>
  <c r="I1159" i="1"/>
  <c r="P1159" i="1"/>
  <c r="K1159" i="1"/>
  <c r="O1159" i="1"/>
  <c r="M1159" i="1"/>
  <c r="G252" i="1"/>
  <c r="I252" i="1"/>
  <c r="P252" i="1"/>
  <c r="O252" i="1"/>
  <c r="K252" i="1"/>
  <c r="M252" i="1"/>
  <c r="G740" i="1"/>
  <c r="P740" i="1"/>
  <c r="I740" i="1"/>
  <c r="K740" i="1"/>
  <c r="O740" i="1"/>
  <c r="M740" i="1"/>
  <c r="P81" i="1"/>
  <c r="I81" i="1"/>
  <c r="G81" i="1"/>
  <c r="K81" i="1"/>
  <c r="O81" i="1"/>
  <c r="M81" i="1"/>
  <c r="G607" i="1"/>
  <c r="P607" i="1"/>
  <c r="I607" i="1"/>
  <c r="K607" i="1"/>
  <c r="O607" i="1"/>
  <c r="M607" i="1"/>
  <c r="S1099" i="1"/>
  <c r="F1099" i="1"/>
  <c r="G1171" i="1"/>
  <c r="I1171" i="1"/>
  <c r="P1171" i="1"/>
  <c r="K1171" i="1"/>
  <c r="O1171" i="1"/>
  <c r="M1171" i="1"/>
  <c r="K123" i="1"/>
  <c r="G123" i="1"/>
  <c r="I123" i="1"/>
  <c r="P123" i="1"/>
  <c r="O123" i="1"/>
  <c r="M123" i="1"/>
  <c r="G297" i="1"/>
  <c r="I297" i="1"/>
  <c r="P297" i="1"/>
  <c r="K297" i="1"/>
  <c r="O297" i="1"/>
  <c r="M297" i="1"/>
  <c r="O22" i="1"/>
  <c r="P22" i="1"/>
  <c r="I22" i="1"/>
  <c r="G22" i="1"/>
  <c r="K22" i="1"/>
  <c r="M22" i="1"/>
  <c r="G152" i="1"/>
  <c r="I152" i="1"/>
  <c r="P152" i="1"/>
  <c r="O152" i="1"/>
  <c r="K152" i="1"/>
  <c r="M152" i="1"/>
  <c r="K445" i="1"/>
  <c r="P445" i="1"/>
  <c r="G445" i="1"/>
  <c r="I445" i="1"/>
  <c r="O445" i="1"/>
  <c r="M445" i="1"/>
  <c r="S950" i="1"/>
  <c r="F950" i="1"/>
  <c r="P1088" i="1"/>
  <c r="G1088" i="1"/>
  <c r="I1088" i="1"/>
  <c r="O1088" i="1"/>
  <c r="K1088" i="1"/>
  <c r="M1088" i="1"/>
  <c r="I635" i="1"/>
  <c r="G635" i="1"/>
  <c r="P635" i="1"/>
  <c r="K635" i="1"/>
  <c r="O635" i="1"/>
  <c r="M635" i="1"/>
  <c r="S1027" i="1"/>
  <c r="F1027" i="1"/>
  <c r="D512" i="1"/>
  <c r="I1097" i="1"/>
  <c r="G1097" i="1"/>
  <c r="P1097" i="1"/>
  <c r="O1097" i="1"/>
  <c r="K1097" i="1"/>
  <c r="M1097" i="1"/>
  <c r="I1169" i="1"/>
  <c r="P1169" i="1"/>
  <c r="G1169" i="1"/>
  <c r="K1169" i="1"/>
  <c r="O1169" i="1"/>
  <c r="M1169" i="1"/>
  <c r="F129" i="1"/>
  <c r="S129" i="1"/>
  <c r="G295" i="1"/>
  <c r="I295" i="1"/>
  <c r="P295" i="1"/>
  <c r="O295" i="1"/>
  <c r="K295" i="1"/>
  <c r="M295" i="1"/>
  <c r="G33" i="1"/>
  <c r="I33" i="1"/>
  <c r="P33" i="1"/>
  <c r="K33" i="1"/>
  <c r="O33" i="1"/>
  <c r="M33" i="1"/>
  <c r="S675" i="1"/>
  <c r="F675" i="1"/>
  <c r="G728" i="1"/>
  <c r="I728" i="1"/>
  <c r="P728" i="1"/>
  <c r="K728" i="1"/>
  <c r="O728" i="1"/>
  <c r="M728" i="1"/>
  <c r="K983" i="1"/>
  <c r="P983" i="1"/>
  <c r="G983" i="1"/>
  <c r="I983" i="1"/>
  <c r="O983" i="1"/>
  <c r="M983" i="1"/>
  <c r="G1075" i="1"/>
  <c r="P1075" i="1"/>
  <c r="I1075" i="1"/>
  <c r="K1075" i="1"/>
  <c r="O1075" i="1"/>
  <c r="M1075" i="1"/>
  <c r="I1189" i="1"/>
  <c r="P1189" i="1"/>
  <c r="G1189" i="1"/>
  <c r="O1189" i="1"/>
  <c r="K1189" i="1"/>
  <c r="M1189" i="1"/>
  <c r="D584" i="1"/>
  <c r="S585" i="1"/>
  <c r="F585" i="1"/>
  <c r="M994" i="1"/>
  <c r="G994" i="1"/>
  <c r="P994" i="1"/>
  <c r="I994" i="1"/>
  <c r="K994" i="1"/>
  <c r="O994" i="1"/>
  <c r="G1255" i="1"/>
  <c r="P1255" i="1"/>
  <c r="I1255" i="1"/>
  <c r="O1255" i="1"/>
  <c r="K1255" i="1"/>
  <c r="M1255" i="1"/>
  <c r="G755" i="1"/>
  <c r="I755" i="1"/>
  <c r="P755" i="1"/>
  <c r="O755" i="1"/>
  <c r="K755" i="1"/>
  <c r="M755" i="1"/>
  <c r="G1249" i="1"/>
  <c r="I1249" i="1"/>
  <c r="P1249" i="1"/>
  <c r="K1249" i="1"/>
  <c r="O1249" i="1"/>
  <c r="M1249" i="1"/>
  <c r="G149" i="1"/>
  <c r="P149" i="1"/>
  <c r="I149" i="1"/>
  <c r="O149" i="1"/>
  <c r="K149" i="1"/>
  <c r="M149" i="1"/>
  <c r="F714" i="1"/>
  <c r="S714" i="1"/>
  <c r="P792" i="1"/>
  <c r="G792" i="1"/>
  <c r="I792" i="1"/>
  <c r="O792" i="1"/>
  <c r="K792" i="1"/>
  <c r="M792" i="1"/>
  <c r="S84" i="1"/>
  <c r="F84" i="1"/>
  <c r="S614" i="1"/>
  <c r="F614" i="1"/>
  <c r="G1212" i="1"/>
  <c r="P1212" i="1"/>
  <c r="I1212" i="1"/>
  <c r="K1212" i="1"/>
  <c r="O1212" i="1"/>
  <c r="M1212" i="1"/>
  <c r="I1149" i="1"/>
  <c r="P1149" i="1"/>
  <c r="G1149" i="1"/>
  <c r="O1149" i="1"/>
  <c r="K1149" i="1"/>
  <c r="M1149" i="1"/>
  <c r="P1342" i="1"/>
  <c r="I1342" i="1"/>
  <c r="G1342" i="1"/>
  <c r="K1342" i="1"/>
  <c r="O1342" i="1"/>
  <c r="M1342" i="1"/>
  <c r="G593" i="1"/>
  <c r="P593" i="1"/>
  <c r="I593" i="1"/>
  <c r="O593" i="1"/>
  <c r="K593" i="1"/>
  <c r="M593" i="1"/>
  <c r="K925" i="1"/>
  <c r="P925" i="1"/>
  <c r="I925" i="1"/>
  <c r="G925" i="1"/>
  <c r="O925" i="1"/>
  <c r="M925" i="1"/>
  <c r="I1167" i="1"/>
  <c r="P1167" i="1"/>
  <c r="G1167" i="1"/>
  <c r="O1167" i="1"/>
  <c r="K1167" i="1"/>
  <c r="M1167" i="1"/>
  <c r="G372" i="1"/>
  <c r="I372" i="1"/>
  <c r="P372" i="1"/>
  <c r="O372" i="1"/>
  <c r="K372" i="1"/>
  <c r="M372" i="1"/>
  <c r="S448" i="1"/>
  <c r="F448" i="1"/>
  <c r="S759" i="1"/>
  <c r="F759" i="1"/>
  <c r="P1356" i="1"/>
  <c r="I1356" i="1"/>
  <c r="G1356" i="1"/>
  <c r="K1356" i="1"/>
  <c r="O1356" i="1"/>
  <c r="M1356" i="1"/>
  <c r="K94" i="1"/>
  <c r="P94" i="1"/>
  <c r="G94" i="1"/>
  <c r="I94" i="1"/>
  <c r="O94" i="1"/>
  <c r="M94" i="1"/>
  <c r="I367" i="1"/>
  <c r="P367" i="1"/>
  <c r="G367" i="1"/>
  <c r="O367" i="1"/>
  <c r="K367" i="1"/>
  <c r="M367" i="1"/>
  <c r="D683" i="1"/>
  <c r="S684" i="1"/>
  <c r="F684" i="1"/>
  <c r="P736" i="1"/>
  <c r="G736" i="1"/>
  <c r="I736" i="1"/>
  <c r="K736" i="1"/>
  <c r="O736" i="1"/>
  <c r="M736" i="1"/>
  <c r="G1008" i="1"/>
  <c r="P1008" i="1"/>
  <c r="I1008" i="1"/>
  <c r="K1008" i="1"/>
  <c r="O1008" i="1"/>
  <c r="M1008" i="1"/>
  <c r="K459" i="1"/>
  <c r="I459" i="1"/>
  <c r="P459" i="1"/>
  <c r="G459" i="1"/>
  <c r="O459" i="1"/>
  <c r="M459" i="1"/>
  <c r="G1301" i="1"/>
  <c r="I1301" i="1"/>
  <c r="P1301" i="1"/>
  <c r="K1301" i="1"/>
  <c r="O1301" i="1"/>
  <c r="M1301" i="1"/>
  <c r="K478" i="1"/>
  <c r="I478" i="1"/>
  <c r="P478" i="1"/>
  <c r="G478" i="1"/>
  <c r="O478" i="1"/>
  <c r="M478" i="1"/>
  <c r="P569" i="1"/>
  <c r="I569" i="1"/>
  <c r="G569" i="1"/>
  <c r="K569" i="1"/>
  <c r="O569" i="1"/>
  <c r="M569" i="1"/>
  <c r="S612" i="1"/>
  <c r="F612" i="1"/>
  <c r="S1062" i="1"/>
  <c r="F1062" i="1"/>
  <c r="G1177" i="1"/>
  <c r="I1177" i="1"/>
  <c r="P1177" i="1"/>
  <c r="O1177" i="1"/>
  <c r="K1177" i="1"/>
  <c r="M1177" i="1"/>
  <c r="I1320" i="1"/>
  <c r="P1320" i="1"/>
  <c r="G1320" i="1"/>
  <c r="K1320" i="1"/>
  <c r="O1320" i="1"/>
  <c r="M1320" i="1"/>
  <c r="I89" i="1"/>
  <c r="P89" i="1"/>
  <c r="G89" i="1"/>
  <c r="K89" i="1"/>
  <c r="O89" i="1"/>
  <c r="M89" i="1"/>
  <c r="O406" i="1"/>
  <c r="G406" i="1"/>
  <c r="P406" i="1"/>
  <c r="I406" i="1"/>
  <c r="K406" i="1"/>
  <c r="M406" i="1"/>
  <c r="G1021" i="1"/>
  <c r="I1021" i="1"/>
  <c r="P1021" i="1"/>
  <c r="K1021" i="1"/>
  <c r="O1021" i="1"/>
  <c r="M1021" i="1"/>
  <c r="F481" i="1"/>
  <c r="S481" i="1"/>
  <c r="G1139" i="1"/>
  <c r="P1139" i="1"/>
  <c r="I1139" i="1"/>
  <c r="K1139" i="1"/>
  <c r="O1139" i="1"/>
  <c r="M1139" i="1"/>
  <c r="O1245" i="1"/>
  <c r="P1245" i="1"/>
  <c r="I1245" i="1"/>
  <c r="G1245" i="1"/>
  <c r="K1245" i="1"/>
  <c r="M1245" i="1"/>
  <c r="I188" i="1"/>
  <c r="G188" i="1"/>
  <c r="P188" i="1"/>
  <c r="O188" i="1"/>
  <c r="K188" i="1"/>
  <c r="M188" i="1"/>
  <c r="S897" i="1"/>
  <c r="F897" i="1"/>
  <c r="K120" i="1"/>
  <c r="G120" i="1"/>
  <c r="I120" i="1"/>
  <c r="P120" i="1"/>
  <c r="O120" i="1"/>
  <c r="M120" i="1"/>
  <c r="I1112" i="1"/>
  <c r="G1112" i="1"/>
  <c r="P1112" i="1"/>
  <c r="O1112" i="1"/>
  <c r="K1112" i="1"/>
  <c r="M1112" i="1"/>
  <c r="S216" i="1"/>
  <c r="F216" i="1"/>
  <c r="P1321" i="1"/>
  <c r="I1321" i="1"/>
  <c r="G1321" i="1"/>
  <c r="K1321" i="1"/>
  <c r="O1321" i="1"/>
  <c r="M1321" i="1"/>
  <c r="G57" i="1"/>
  <c r="P57" i="1"/>
  <c r="I57" i="1"/>
  <c r="O57" i="1"/>
  <c r="K57" i="1"/>
  <c r="M57" i="1"/>
  <c r="G366" i="1"/>
  <c r="I366" i="1"/>
  <c r="P366" i="1"/>
  <c r="K366" i="1"/>
  <c r="O366" i="1"/>
  <c r="M366" i="1"/>
  <c r="O78" i="1"/>
  <c r="P78" i="1"/>
  <c r="I78" i="1"/>
  <c r="G78" i="1"/>
  <c r="K78" i="1"/>
  <c r="M78" i="1"/>
  <c r="K418" i="1"/>
  <c r="G418" i="1"/>
  <c r="P418" i="1"/>
  <c r="I418" i="1"/>
  <c r="O418" i="1"/>
  <c r="M418" i="1"/>
  <c r="P639" i="1"/>
  <c r="I639" i="1"/>
  <c r="G639" i="1"/>
  <c r="O639" i="1"/>
  <c r="K639" i="1"/>
  <c r="M639" i="1"/>
  <c r="P609" i="1"/>
  <c r="G609" i="1"/>
  <c r="I609" i="1"/>
  <c r="K609" i="1"/>
  <c r="O609" i="1"/>
  <c r="M609" i="1"/>
  <c r="K1034" i="1"/>
  <c r="G1034" i="1"/>
  <c r="I1034" i="1"/>
  <c r="P1034" i="1"/>
  <c r="O1034" i="1"/>
  <c r="M1034" i="1"/>
  <c r="S485" i="1"/>
  <c r="F485" i="1"/>
  <c r="K996" i="1"/>
  <c r="P996" i="1"/>
  <c r="G996" i="1"/>
  <c r="I996" i="1"/>
  <c r="O996" i="1"/>
  <c r="M996" i="1"/>
  <c r="P621" i="1"/>
  <c r="G621" i="1"/>
  <c r="I621" i="1"/>
  <c r="K621" i="1"/>
  <c r="O621" i="1"/>
  <c r="M621" i="1"/>
  <c r="P1296" i="1"/>
  <c r="G1296" i="1"/>
  <c r="I1296" i="1"/>
  <c r="K1296" i="1"/>
  <c r="O1296" i="1"/>
  <c r="M1296" i="1"/>
  <c r="I77" i="1"/>
  <c r="G77" i="1"/>
  <c r="P77" i="1"/>
  <c r="K77" i="1"/>
  <c r="O77" i="1"/>
  <c r="M77" i="1"/>
  <c r="G154" i="1"/>
  <c r="I154" i="1"/>
  <c r="P154" i="1"/>
  <c r="O154" i="1"/>
  <c r="K154" i="1"/>
  <c r="M154" i="1"/>
  <c r="G432" i="1"/>
  <c r="P432" i="1"/>
  <c r="I432" i="1"/>
  <c r="O432" i="1"/>
  <c r="K432" i="1"/>
  <c r="M432" i="1"/>
  <c r="K1092" i="1"/>
  <c r="G1092" i="1"/>
  <c r="I1092" i="1"/>
  <c r="P1092" i="1"/>
  <c r="O1092" i="1"/>
  <c r="M1092" i="1"/>
  <c r="O557" i="1"/>
  <c r="P557" i="1"/>
  <c r="G557" i="1"/>
  <c r="I557" i="1"/>
  <c r="K557" i="1"/>
  <c r="M557" i="1"/>
  <c r="P83" i="1"/>
  <c r="I83" i="1"/>
  <c r="G83" i="1"/>
  <c r="O83" i="1"/>
  <c r="K83" i="1"/>
  <c r="M83" i="1"/>
  <c r="I686" i="1"/>
  <c r="G686" i="1"/>
  <c r="P686" i="1"/>
  <c r="K686" i="1"/>
  <c r="O686" i="1"/>
  <c r="M686" i="1"/>
  <c r="I1070" i="1"/>
  <c r="P1070" i="1"/>
  <c r="G1070" i="1"/>
  <c r="K1070" i="1"/>
  <c r="O1070" i="1"/>
  <c r="M1070" i="1"/>
  <c r="I412" i="1"/>
  <c r="P412" i="1"/>
  <c r="G412" i="1"/>
  <c r="K412" i="1"/>
  <c r="O412" i="1"/>
  <c r="M412" i="1"/>
  <c r="P679" i="1"/>
  <c r="I679" i="1"/>
  <c r="G679" i="1"/>
  <c r="K679" i="1"/>
  <c r="O679" i="1"/>
  <c r="M679" i="1"/>
  <c r="G1003" i="1"/>
  <c r="P1003" i="1"/>
  <c r="I1003" i="1"/>
  <c r="O1003" i="1"/>
  <c r="K1003" i="1"/>
  <c r="M1003" i="1"/>
  <c r="G133" i="1"/>
  <c r="P133" i="1"/>
  <c r="I133" i="1"/>
  <c r="O133" i="1"/>
  <c r="K133" i="1"/>
  <c r="M133" i="1"/>
  <c r="I303" i="1"/>
  <c r="P303" i="1"/>
  <c r="G303" i="1"/>
  <c r="K303" i="1"/>
  <c r="O303" i="1"/>
  <c r="M303" i="1"/>
  <c r="K921" i="1"/>
  <c r="G921" i="1"/>
  <c r="I921" i="1"/>
  <c r="P921" i="1"/>
  <c r="O921" i="1"/>
  <c r="M921" i="1"/>
  <c r="O1306" i="1"/>
  <c r="G1306" i="1"/>
  <c r="P1306" i="1"/>
  <c r="I1306" i="1"/>
  <c r="K1306" i="1"/>
  <c r="M1306" i="1"/>
  <c r="O66" i="1"/>
  <c r="I66" i="1"/>
  <c r="P66" i="1"/>
  <c r="G66" i="1"/>
  <c r="K66" i="1"/>
  <c r="M66" i="1"/>
  <c r="P862" i="1"/>
  <c r="G862" i="1"/>
  <c r="I862" i="1"/>
  <c r="O862" i="1"/>
  <c r="K862" i="1"/>
  <c r="M862" i="1"/>
  <c r="P1023" i="1"/>
  <c r="G1023" i="1"/>
  <c r="I1023" i="1"/>
  <c r="O1023" i="1"/>
  <c r="K1023" i="1"/>
  <c r="M1023" i="1"/>
  <c r="F616" i="1"/>
  <c r="S616" i="1"/>
  <c r="I815" i="1"/>
  <c r="P815" i="1"/>
  <c r="G815" i="1"/>
  <c r="K815" i="1"/>
  <c r="O815" i="1"/>
  <c r="M815" i="1"/>
  <c r="K462" i="1"/>
  <c r="G462" i="1"/>
  <c r="I462" i="1"/>
  <c r="P462" i="1"/>
  <c r="O462" i="1"/>
  <c r="M462" i="1"/>
  <c r="AJ88" i="2"/>
  <c r="AJ89" i="2" s="1"/>
  <c r="S739" i="1"/>
  <c r="F739" i="1"/>
  <c r="K1186" i="1"/>
  <c r="P1186" i="1"/>
  <c r="G1186" i="1"/>
  <c r="I1186" i="1"/>
  <c r="O1186" i="1"/>
  <c r="M1186" i="1"/>
  <c r="P1354" i="1"/>
  <c r="I1354" i="1"/>
  <c r="G1354" i="1"/>
  <c r="O1354" i="1"/>
  <c r="K1354" i="1"/>
  <c r="M1354" i="1"/>
  <c r="F606" i="1"/>
  <c r="S606" i="1"/>
  <c r="G778" i="1"/>
  <c r="P778" i="1"/>
  <c r="I778" i="1"/>
  <c r="K778" i="1"/>
  <c r="O778" i="1"/>
  <c r="M778" i="1"/>
  <c r="G845" i="1"/>
  <c r="P845" i="1"/>
  <c r="I845" i="1"/>
  <c r="K845" i="1"/>
  <c r="O845" i="1"/>
  <c r="M845" i="1"/>
  <c r="O967" i="1"/>
  <c r="I967" i="1"/>
  <c r="P967" i="1"/>
  <c r="G967" i="1"/>
  <c r="K967" i="1"/>
  <c r="M967" i="1"/>
  <c r="P1266" i="1"/>
  <c r="I1266" i="1"/>
  <c r="G1266" i="1"/>
  <c r="O1266" i="1"/>
  <c r="K1266" i="1"/>
  <c r="M1266" i="1"/>
  <c r="D443" i="1"/>
  <c r="S444" i="1"/>
  <c r="F444" i="1"/>
  <c r="G1206" i="1"/>
  <c r="I1206" i="1"/>
  <c r="P1206" i="1"/>
  <c r="O1206" i="1"/>
  <c r="K1206" i="1"/>
  <c r="M1206" i="1"/>
  <c r="P128" i="1"/>
  <c r="G128" i="1"/>
  <c r="I128" i="1"/>
  <c r="K128" i="1"/>
  <c r="O128" i="1"/>
  <c r="M128" i="1"/>
  <c r="I774" i="1"/>
  <c r="P774" i="1"/>
  <c r="G774" i="1"/>
  <c r="K774" i="1"/>
  <c r="O774" i="1"/>
  <c r="M774" i="1"/>
  <c r="P48" i="1"/>
  <c r="G48" i="1"/>
  <c r="I48" i="1"/>
  <c r="K48" i="1"/>
  <c r="O48" i="1"/>
  <c r="M48" i="1"/>
  <c r="G365" i="1"/>
  <c r="I365" i="1"/>
  <c r="P365" i="1"/>
  <c r="K365" i="1"/>
  <c r="O365" i="1"/>
  <c r="M365" i="1"/>
  <c r="I1013" i="1"/>
  <c r="P1013" i="1"/>
  <c r="G1013" i="1"/>
  <c r="O1013" i="1"/>
  <c r="K1013" i="1"/>
  <c r="M1013" i="1"/>
  <c r="O1305" i="1"/>
  <c r="G1305" i="1"/>
  <c r="P1305" i="1"/>
  <c r="I1305" i="1"/>
  <c r="K1305" i="1"/>
  <c r="M1305" i="1"/>
  <c r="G853" i="1"/>
  <c r="P853" i="1"/>
  <c r="I853" i="1"/>
  <c r="O853" i="1"/>
  <c r="K853" i="1"/>
  <c r="M853" i="1"/>
  <c r="K1264" i="1"/>
  <c r="P1264" i="1"/>
  <c r="I1264" i="1"/>
  <c r="G1264" i="1"/>
  <c r="O1264" i="1"/>
  <c r="M1264" i="1"/>
  <c r="P396" i="1"/>
  <c r="G396" i="1"/>
  <c r="I396" i="1"/>
  <c r="O396" i="1"/>
  <c r="K396" i="1"/>
  <c r="M396" i="1"/>
  <c r="S727" i="1"/>
  <c r="F727" i="1"/>
  <c r="P895" i="1"/>
  <c r="I895" i="1"/>
  <c r="G895" i="1"/>
  <c r="K895" i="1"/>
  <c r="O895" i="1"/>
  <c r="M895" i="1"/>
  <c r="P625" i="1"/>
  <c r="G625" i="1"/>
  <c r="I625" i="1"/>
  <c r="K625" i="1"/>
  <c r="O625" i="1"/>
  <c r="M625" i="1"/>
  <c r="D192" i="1"/>
  <c r="F218" i="1"/>
  <c r="S218" i="1"/>
  <c r="P80" i="1"/>
  <c r="I80" i="1"/>
  <c r="G80" i="1"/>
  <c r="K80" i="1"/>
  <c r="O80" i="1"/>
  <c r="M80" i="1"/>
  <c r="P12" i="1"/>
  <c r="I12" i="1"/>
  <c r="G12" i="1"/>
  <c r="O12" i="1"/>
  <c r="K12" i="1"/>
  <c r="M12" i="1"/>
  <c r="P629" i="1"/>
  <c r="G629" i="1"/>
  <c r="I629" i="1"/>
  <c r="O629" i="1"/>
  <c r="K629" i="1"/>
  <c r="M629" i="1"/>
  <c r="K1108" i="1"/>
  <c r="P1108" i="1"/>
  <c r="I1108" i="1"/>
  <c r="G1108" i="1"/>
  <c r="O1108" i="1"/>
  <c r="M1108" i="1"/>
  <c r="P657" i="1"/>
  <c r="I657" i="1"/>
  <c r="G657" i="1"/>
  <c r="K657" i="1"/>
  <c r="O657" i="1"/>
  <c r="M657" i="1"/>
  <c r="K1265" i="1"/>
  <c r="I1265" i="1"/>
  <c r="G1265" i="1"/>
  <c r="P1265" i="1"/>
  <c r="O1265" i="1"/>
  <c r="M1265" i="1"/>
  <c r="K50" i="1"/>
  <c r="G50" i="1"/>
  <c r="P50" i="1"/>
  <c r="I50" i="1"/>
  <c r="O50" i="1"/>
  <c r="M50" i="1"/>
  <c r="I306" i="1"/>
  <c r="P306" i="1"/>
  <c r="G306" i="1"/>
  <c r="O306" i="1"/>
  <c r="K306" i="1"/>
  <c r="M306" i="1"/>
  <c r="I1102" i="1"/>
  <c r="G1102" i="1"/>
  <c r="P1102" i="1"/>
  <c r="O1102" i="1"/>
  <c r="K1102" i="1"/>
  <c r="M1102" i="1"/>
  <c r="O156" i="1"/>
  <c r="G156" i="1"/>
  <c r="I156" i="1"/>
  <c r="P156" i="1"/>
  <c r="K156" i="1"/>
  <c r="M156" i="1"/>
  <c r="O864" i="1"/>
  <c r="I864" i="1"/>
  <c r="G864" i="1"/>
  <c r="P864" i="1"/>
  <c r="M864" i="1"/>
  <c r="K864" i="1"/>
  <c r="K116" i="1"/>
  <c r="G116" i="1"/>
  <c r="I116" i="1"/>
  <c r="P116" i="1"/>
  <c r="O116" i="1"/>
  <c r="M116" i="1"/>
  <c r="G1191" i="1"/>
  <c r="I1191" i="1"/>
  <c r="P1191" i="1"/>
  <c r="O1191" i="1"/>
  <c r="K1191" i="1"/>
  <c r="M1191" i="1"/>
  <c r="O1232" i="1"/>
  <c r="G1232" i="1"/>
  <c r="P1232" i="1"/>
  <c r="I1232" i="1"/>
  <c r="K1232" i="1"/>
  <c r="M1232" i="1"/>
  <c r="I52" i="1"/>
  <c r="G52" i="1"/>
  <c r="P52" i="1"/>
  <c r="K52" i="1"/>
  <c r="O52" i="1"/>
  <c r="M52" i="1"/>
  <c r="O758" i="1"/>
  <c r="I758" i="1"/>
  <c r="G758" i="1"/>
  <c r="P758" i="1"/>
  <c r="K758" i="1"/>
  <c r="M758" i="1"/>
  <c r="P961" i="1"/>
  <c r="I961" i="1"/>
  <c r="G961" i="1"/>
  <c r="O961" i="1"/>
  <c r="K961" i="1"/>
  <c r="M961" i="1"/>
  <c r="I708" i="1"/>
  <c r="P708" i="1"/>
  <c r="G708" i="1"/>
  <c r="K708" i="1"/>
  <c r="O708" i="1"/>
  <c r="M708" i="1"/>
  <c r="O901" i="1"/>
  <c r="G901" i="1"/>
  <c r="I901" i="1"/>
  <c r="P901" i="1"/>
  <c r="M901" i="1"/>
  <c r="K901" i="1"/>
  <c r="P118" i="1"/>
  <c r="I118" i="1"/>
  <c r="G118" i="1"/>
  <c r="K118" i="1"/>
  <c r="O118" i="1"/>
  <c r="M118" i="1"/>
  <c r="M1179" i="1"/>
  <c r="P1179" i="1"/>
  <c r="G1179" i="1"/>
  <c r="I1179" i="1"/>
  <c r="O1179" i="1"/>
  <c r="K1179" i="1"/>
  <c r="F735" i="1"/>
  <c r="S735" i="1"/>
  <c r="S1007" i="1"/>
  <c r="F1007" i="1"/>
  <c r="K1315" i="1"/>
  <c r="P1315" i="1"/>
  <c r="I1315" i="1"/>
  <c r="G1315" i="1"/>
  <c r="O1315" i="1"/>
  <c r="M1315" i="1"/>
  <c r="G266" i="1"/>
  <c r="P266" i="1"/>
  <c r="I266" i="1"/>
  <c r="K266" i="1"/>
  <c r="O266" i="1"/>
  <c r="M266" i="1"/>
  <c r="F477" i="1"/>
  <c r="S477" i="1"/>
  <c r="O27" i="1"/>
  <c r="P27" i="1"/>
  <c r="G27" i="1"/>
  <c r="I27" i="1"/>
  <c r="K27" i="1"/>
  <c r="M27" i="1"/>
  <c r="O153" i="1"/>
  <c r="G153" i="1"/>
  <c r="I153" i="1"/>
  <c r="P153" i="1"/>
  <c r="K153" i="1"/>
  <c r="M153" i="1"/>
  <c r="I866" i="1"/>
  <c r="P866" i="1"/>
  <c r="G866" i="1"/>
  <c r="K866" i="1"/>
  <c r="O866" i="1"/>
  <c r="M866" i="1"/>
  <c r="K767" i="1"/>
  <c r="I767" i="1"/>
  <c r="G767" i="1"/>
  <c r="P767" i="1"/>
  <c r="O767" i="1"/>
  <c r="M767" i="1"/>
  <c r="I1113" i="1"/>
  <c r="G1113" i="1"/>
  <c r="P1113" i="1"/>
  <c r="K1113" i="1"/>
  <c r="O1113" i="1"/>
  <c r="M1113" i="1"/>
  <c r="P554" i="1"/>
  <c r="G554" i="1"/>
  <c r="I554" i="1"/>
  <c r="O554" i="1"/>
  <c r="K554" i="1"/>
  <c r="M554" i="1"/>
  <c r="K733" i="1"/>
  <c r="I733" i="1"/>
  <c r="P733" i="1"/>
  <c r="G733" i="1"/>
  <c r="O733" i="1"/>
  <c r="M733" i="1"/>
  <c r="P878" i="1"/>
  <c r="G878" i="1"/>
  <c r="I878" i="1"/>
  <c r="O878" i="1"/>
  <c r="K878" i="1"/>
  <c r="M878" i="1"/>
  <c r="P795" i="1"/>
  <c r="I795" i="1"/>
  <c r="G795" i="1"/>
  <c r="K795" i="1"/>
  <c r="O795" i="1"/>
  <c r="M795" i="1"/>
  <c r="G948" i="1"/>
  <c r="P948" i="1"/>
  <c r="I948" i="1"/>
  <c r="K948" i="1"/>
  <c r="O948" i="1"/>
  <c r="M948" i="1"/>
  <c r="P54" i="1"/>
  <c r="G54" i="1"/>
  <c r="I54" i="1"/>
  <c r="O54" i="1"/>
  <c r="K54" i="1"/>
  <c r="M54" i="1"/>
  <c r="S187" i="1"/>
  <c r="F187" i="1"/>
  <c r="P508" i="1"/>
  <c r="G508" i="1"/>
  <c r="I508" i="1"/>
  <c r="K508" i="1"/>
  <c r="O508" i="1"/>
  <c r="M508" i="1"/>
  <c r="G34" i="1"/>
  <c r="I34" i="1"/>
  <c r="P34" i="1"/>
  <c r="O34" i="1"/>
  <c r="K34" i="1"/>
  <c r="M34" i="1"/>
  <c r="G160" i="1"/>
  <c r="I160" i="1"/>
  <c r="P160" i="1"/>
  <c r="O160" i="1"/>
  <c r="K160" i="1"/>
  <c r="M160" i="1"/>
  <c r="G435" i="1"/>
  <c r="I435" i="1"/>
  <c r="P435" i="1"/>
  <c r="K435" i="1"/>
  <c r="O435" i="1"/>
  <c r="M435" i="1"/>
  <c r="P942" i="1"/>
  <c r="G942" i="1"/>
  <c r="I942" i="1"/>
  <c r="O942" i="1"/>
  <c r="K942" i="1"/>
  <c r="M942" i="1"/>
  <c r="I1239" i="1"/>
  <c r="P1239" i="1"/>
  <c r="G1239" i="1"/>
  <c r="O1239" i="1"/>
  <c r="K1239" i="1"/>
  <c r="M1239" i="1"/>
  <c r="G578" i="1"/>
  <c r="P578" i="1"/>
  <c r="I578" i="1"/>
  <c r="K578" i="1"/>
  <c r="O578" i="1"/>
  <c r="M578" i="1"/>
  <c r="K1311" i="1"/>
  <c r="P1311" i="1"/>
  <c r="I1311" i="1"/>
  <c r="G1311" i="1"/>
  <c r="O1311" i="1"/>
  <c r="M1311" i="1"/>
  <c r="P810" i="1"/>
  <c r="I810" i="1"/>
  <c r="G810" i="1"/>
  <c r="K810" i="1"/>
  <c r="O810" i="1"/>
  <c r="M810" i="1"/>
  <c r="G885" i="1"/>
  <c r="P885" i="1"/>
  <c r="I885" i="1"/>
  <c r="O885" i="1"/>
  <c r="K885" i="1"/>
  <c r="M885" i="1"/>
  <c r="G1195" i="1"/>
  <c r="P1195" i="1"/>
  <c r="I1195" i="1"/>
  <c r="O1195" i="1"/>
  <c r="K1195" i="1"/>
  <c r="M1195" i="1"/>
  <c r="G516" i="1"/>
  <c r="I516" i="1"/>
  <c r="P516" i="1"/>
  <c r="K516" i="1"/>
  <c r="O516" i="1"/>
  <c r="M516" i="1"/>
  <c r="P1298" i="1"/>
  <c r="I1298" i="1"/>
  <c r="G1298" i="1"/>
  <c r="K1298" i="1"/>
  <c r="O1298" i="1"/>
  <c r="M1298" i="1"/>
  <c r="D416" i="1"/>
  <c r="S417" i="1"/>
  <c r="F417" i="1"/>
  <c r="G666" i="1"/>
  <c r="P666" i="1"/>
  <c r="I666" i="1"/>
  <c r="O666" i="1"/>
  <c r="K666" i="1"/>
  <c r="M666" i="1"/>
  <c r="O719" i="1"/>
  <c r="I719" i="1"/>
  <c r="G719" i="1"/>
  <c r="P719" i="1"/>
  <c r="K719" i="1"/>
  <c r="M719" i="1"/>
  <c r="F608" i="1"/>
  <c r="S608" i="1"/>
  <c r="I807" i="1"/>
  <c r="P807" i="1"/>
  <c r="G807" i="1"/>
  <c r="K807" i="1"/>
  <c r="O807" i="1"/>
  <c r="M807" i="1"/>
  <c r="I1050" i="1"/>
  <c r="P1050" i="1"/>
  <c r="G1050" i="1"/>
  <c r="K1050" i="1"/>
  <c r="O1050" i="1"/>
  <c r="M1050" i="1"/>
  <c r="I242" i="1"/>
  <c r="G242" i="1"/>
  <c r="P242" i="1"/>
  <c r="O242" i="1"/>
  <c r="K242" i="1"/>
  <c r="M242" i="1"/>
  <c r="S1033" i="1"/>
  <c r="F1033" i="1"/>
  <c r="P211" i="1"/>
  <c r="I211" i="1"/>
  <c r="G211" i="1"/>
  <c r="K211" i="1"/>
  <c r="O211" i="1"/>
  <c r="M211" i="1"/>
  <c r="I527" i="1"/>
  <c r="G527" i="1"/>
  <c r="P527" i="1"/>
  <c r="O527" i="1"/>
  <c r="K527" i="1"/>
  <c r="M527" i="1"/>
  <c r="G68" i="1"/>
  <c r="P68" i="1"/>
  <c r="I68" i="1"/>
  <c r="K68" i="1"/>
  <c r="O68" i="1"/>
  <c r="M68" i="1"/>
  <c r="P244" i="1"/>
  <c r="I244" i="1"/>
  <c r="G244" i="1"/>
  <c r="K244" i="1"/>
  <c r="O244" i="1"/>
  <c r="M244" i="1"/>
  <c r="G698" i="1"/>
  <c r="P698" i="1"/>
  <c r="I698" i="1"/>
  <c r="K698" i="1"/>
  <c r="O698" i="1"/>
  <c r="M698" i="1"/>
  <c r="P1216" i="1"/>
  <c r="I1216" i="1"/>
  <c r="G1216" i="1"/>
  <c r="K1216" i="1"/>
  <c r="O1216" i="1"/>
  <c r="M1216" i="1"/>
  <c r="S620" i="1"/>
  <c r="F620" i="1"/>
  <c r="K843" i="1"/>
  <c r="G843" i="1"/>
  <c r="P843" i="1"/>
  <c r="I843" i="1"/>
  <c r="O843" i="1"/>
  <c r="M843" i="1"/>
  <c r="S431" i="1"/>
  <c r="F431" i="1"/>
  <c r="I490" i="1"/>
  <c r="G490" i="1"/>
  <c r="P490" i="1"/>
  <c r="K490" i="1"/>
  <c r="O490" i="1"/>
  <c r="M490" i="1"/>
  <c r="G1187" i="1"/>
  <c r="I1187" i="1"/>
  <c r="P1187" i="1"/>
  <c r="K1187" i="1"/>
  <c r="O1187" i="1"/>
  <c r="M1187" i="1"/>
  <c r="F556" i="1"/>
  <c r="S556" i="1"/>
  <c r="P880" i="1"/>
  <c r="I880" i="1"/>
  <c r="G880" i="1"/>
  <c r="O880" i="1"/>
  <c r="K880" i="1"/>
  <c r="M880" i="1"/>
  <c r="K288" i="1"/>
  <c r="P288" i="1"/>
  <c r="I288" i="1"/>
  <c r="G288" i="1"/>
  <c r="O288" i="1"/>
  <c r="M288" i="1"/>
  <c r="K1358" i="1"/>
  <c r="I1358" i="1"/>
  <c r="G1358" i="1"/>
  <c r="P1358" i="1"/>
  <c r="O1358" i="1"/>
  <c r="M1358" i="1"/>
  <c r="K746" i="1"/>
  <c r="I746" i="1"/>
  <c r="G746" i="1"/>
  <c r="P746" i="1"/>
  <c r="O746" i="1"/>
  <c r="M746" i="1"/>
  <c r="D1068" i="1"/>
  <c r="S1069" i="1"/>
  <c r="F1069" i="1"/>
  <c r="K1269" i="1"/>
  <c r="P1269" i="1"/>
  <c r="I1269" i="1"/>
  <c r="G1269" i="1"/>
  <c r="O1269" i="1"/>
  <c r="M1269" i="1"/>
  <c r="K61" i="1"/>
  <c r="G61" i="1"/>
  <c r="P61" i="1"/>
  <c r="I61" i="1"/>
  <c r="O61" i="1"/>
  <c r="M61" i="1"/>
  <c r="K524" i="1"/>
  <c r="P524" i="1"/>
  <c r="G524" i="1"/>
  <c r="I524" i="1"/>
  <c r="O524" i="1"/>
  <c r="M524" i="1"/>
  <c r="S920" i="1"/>
  <c r="F920" i="1"/>
  <c r="S65" i="1"/>
  <c r="F65" i="1"/>
  <c r="M1101" i="1"/>
  <c r="I1101" i="1"/>
  <c r="P1101" i="1"/>
  <c r="G1101" i="1"/>
  <c r="K1101" i="1"/>
  <c r="O1101" i="1"/>
  <c r="S814" i="1"/>
  <c r="F814" i="1"/>
  <c r="S576" i="1"/>
  <c r="F576" i="1"/>
  <c r="P856" i="1"/>
  <c r="I856" i="1"/>
  <c r="G856" i="1"/>
  <c r="K856" i="1"/>
  <c r="O856" i="1"/>
  <c r="M856" i="1"/>
  <c r="F461" i="1"/>
  <c r="S461" i="1"/>
  <c r="G1284" i="1"/>
  <c r="P1284" i="1"/>
  <c r="I1284" i="1"/>
  <c r="O1284" i="1"/>
  <c r="K1284" i="1"/>
  <c r="M1284" i="1"/>
  <c r="K100" i="1"/>
  <c r="G100" i="1"/>
  <c r="P100" i="1"/>
  <c r="I100" i="1"/>
  <c r="O100" i="1"/>
  <c r="M100" i="1"/>
  <c r="I553" i="1"/>
  <c r="G553" i="1"/>
  <c r="P553" i="1"/>
  <c r="K553" i="1"/>
  <c r="O553" i="1"/>
  <c r="M553" i="1"/>
  <c r="K842" i="1"/>
  <c r="I842" i="1"/>
  <c r="G842" i="1"/>
  <c r="P842" i="1"/>
  <c r="O842" i="1"/>
  <c r="M842" i="1"/>
  <c r="G945" i="1"/>
  <c r="P945" i="1"/>
  <c r="I945" i="1"/>
  <c r="K945" i="1"/>
  <c r="O945" i="1"/>
  <c r="M945" i="1"/>
  <c r="I1104" i="1"/>
  <c r="G1104" i="1"/>
  <c r="P1104" i="1"/>
  <c r="K1104" i="1"/>
  <c r="O1104" i="1"/>
  <c r="M1104" i="1"/>
  <c r="S1185" i="1"/>
  <c r="F1185" i="1"/>
  <c r="F1353" i="1"/>
  <c r="S1353" i="1"/>
  <c r="K97" i="1"/>
  <c r="G97" i="1"/>
  <c r="I97" i="1"/>
  <c r="P97" i="1"/>
  <c r="O97" i="1"/>
  <c r="M97" i="1"/>
  <c r="K893" i="1"/>
  <c r="G893" i="1"/>
  <c r="I893" i="1"/>
  <c r="P893" i="1"/>
  <c r="O893" i="1"/>
  <c r="M893" i="1"/>
  <c r="P954" i="1"/>
  <c r="G954" i="1"/>
  <c r="I954" i="1"/>
  <c r="K954" i="1"/>
  <c r="O954" i="1"/>
  <c r="M954" i="1"/>
  <c r="D965" i="1"/>
  <c r="S966" i="1"/>
  <c r="F966" i="1"/>
  <c r="K1049" i="1"/>
  <c r="I1049" i="1"/>
  <c r="P1049" i="1"/>
  <c r="G1049" i="1"/>
  <c r="O1049" i="1"/>
  <c r="M1049" i="1"/>
  <c r="P172" i="1"/>
  <c r="I172" i="1"/>
  <c r="G172" i="1"/>
  <c r="O172" i="1"/>
  <c r="K172" i="1"/>
  <c r="M172" i="1"/>
  <c r="P385" i="1"/>
  <c r="I385" i="1"/>
  <c r="G385" i="1"/>
  <c r="K385" i="1"/>
  <c r="O385" i="1"/>
  <c r="M385" i="1"/>
  <c r="K1300" i="1"/>
  <c r="P1300" i="1"/>
  <c r="G1300" i="1"/>
  <c r="I1300" i="1"/>
  <c r="O1300" i="1"/>
  <c r="M1300" i="1"/>
  <c r="P42" i="1"/>
  <c r="G42" i="1"/>
  <c r="I42" i="1"/>
  <c r="O42" i="1"/>
  <c r="K42" i="1"/>
  <c r="M42" i="1"/>
  <c r="G168" i="1"/>
  <c r="I168" i="1"/>
  <c r="P168" i="1"/>
  <c r="O168" i="1"/>
  <c r="K168" i="1"/>
  <c r="M168" i="1"/>
  <c r="P550" i="1"/>
  <c r="G550" i="1"/>
  <c r="I550" i="1"/>
  <c r="K550" i="1"/>
  <c r="O550" i="1"/>
  <c r="M550" i="1"/>
  <c r="K1367" i="1"/>
  <c r="I1367" i="1"/>
  <c r="P1367" i="1"/>
  <c r="G1367" i="1"/>
  <c r="O1367" i="1"/>
  <c r="M1367" i="1"/>
  <c r="S773" i="1"/>
  <c r="F773" i="1"/>
  <c r="K1128" i="1"/>
  <c r="G1128" i="1"/>
  <c r="P1128" i="1"/>
  <c r="I1128" i="1"/>
  <c r="O1128" i="1"/>
  <c r="M1128" i="1"/>
  <c r="M662" i="1"/>
  <c r="I662" i="1"/>
  <c r="P662" i="1"/>
  <c r="G662" i="1"/>
  <c r="O662" i="1"/>
  <c r="K662" i="1"/>
  <c r="D46" i="1"/>
  <c r="S47" i="1"/>
  <c r="F47" i="1"/>
  <c r="O827" i="1"/>
  <c r="G827" i="1"/>
  <c r="P827" i="1"/>
  <c r="I827" i="1"/>
  <c r="K827" i="1"/>
  <c r="M827" i="1"/>
  <c r="S364" i="1"/>
  <c r="F364" i="1"/>
  <c r="O1083" i="1"/>
  <c r="G1083" i="1"/>
  <c r="I1083" i="1"/>
  <c r="P1083" i="1"/>
  <c r="K1083" i="1"/>
  <c r="M1083" i="1"/>
  <c r="O70" i="1"/>
  <c r="P70" i="1"/>
  <c r="I70" i="1"/>
  <c r="G70" i="1"/>
  <c r="K70" i="1"/>
  <c r="M70" i="1"/>
  <c r="S1074" i="1"/>
  <c r="F1074" i="1"/>
  <c r="O1341" i="1"/>
  <c r="I1341" i="1"/>
  <c r="P1341" i="1"/>
  <c r="G1341" i="1"/>
  <c r="K1341" i="1"/>
  <c r="M1341" i="1"/>
  <c r="S624" i="1"/>
  <c r="F624" i="1"/>
  <c r="P881" i="1"/>
  <c r="I881" i="1"/>
  <c r="G881" i="1"/>
  <c r="K881" i="1"/>
  <c r="O881" i="1"/>
  <c r="M881" i="1"/>
  <c r="P258" i="1"/>
  <c r="G258" i="1"/>
  <c r="I258" i="1"/>
  <c r="K258" i="1"/>
  <c r="O258" i="1"/>
  <c r="M258" i="1"/>
  <c r="G695" i="1"/>
  <c r="P695" i="1"/>
  <c r="I695" i="1"/>
  <c r="O695" i="1"/>
  <c r="K695" i="1"/>
  <c r="M695" i="1"/>
  <c r="F993" i="1"/>
  <c r="S993" i="1"/>
  <c r="P470" i="1"/>
  <c r="G470" i="1"/>
  <c r="I470" i="1"/>
  <c r="K470" i="1"/>
  <c r="O470" i="1"/>
  <c r="M470" i="1"/>
  <c r="K781" i="1"/>
  <c r="G781" i="1"/>
  <c r="I781" i="1"/>
  <c r="P781" i="1"/>
  <c r="O781" i="1"/>
  <c r="M781" i="1"/>
  <c r="I1294" i="1"/>
  <c r="G1294" i="1"/>
  <c r="P1294" i="1"/>
  <c r="K1294" i="1"/>
  <c r="O1294" i="1"/>
  <c r="M1294" i="1"/>
  <c r="S79" i="1"/>
  <c r="F79" i="1"/>
  <c r="G165" i="1"/>
  <c r="I165" i="1"/>
  <c r="P165" i="1"/>
  <c r="K165" i="1"/>
  <c r="O165" i="1"/>
  <c r="M165" i="1"/>
  <c r="P446" i="1"/>
  <c r="I446" i="1"/>
  <c r="G446" i="1"/>
  <c r="O446" i="1"/>
  <c r="K446" i="1"/>
  <c r="M446" i="1"/>
  <c r="I775" i="1"/>
  <c r="P775" i="1"/>
  <c r="G775" i="1"/>
  <c r="K775" i="1"/>
  <c r="O775" i="1"/>
  <c r="M775" i="1"/>
  <c r="I1225" i="1"/>
  <c r="G1225" i="1"/>
  <c r="P1225" i="1"/>
  <c r="K1225" i="1"/>
  <c r="O1225" i="1"/>
  <c r="M1225" i="1"/>
  <c r="K834" i="1"/>
  <c r="G834" i="1"/>
  <c r="P834" i="1"/>
  <c r="I834" i="1"/>
  <c r="O834" i="1"/>
  <c r="M834" i="1"/>
  <c r="I1054" i="1"/>
  <c r="P1054" i="1"/>
  <c r="G1054" i="1"/>
  <c r="K1054" i="1"/>
  <c r="O1054" i="1"/>
  <c r="M1054" i="1"/>
  <c r="G101" i="1"/>
  <c r="I101" i="1"/>
  <c r="P101" i="1"/>
  <c r="O101" i="1"/>
  <c r="K101" i="1"/>
  <c r="M101" i="1"/>
  <c r="I383" i="1"/>
  <c r="P383" i="1"/>
  <c r="G383" i="1"/>
  <c r="O383" i="1"/>
  <c r="K383" i="1"/>
  <c r="M383" i="1"/>
  <c r="G786" i="1"/>
  <c r="I786" i="1"/>
  <c r="P786" i="1"/>
  <c r="K786" i="1"/>
  <c r="O786" i="1"/>
  <c r="M786" i="1"/>
  <c r="P541" i="1"/>
  <c r="I541" i="1"/>
  <c r="G541" i="1"/>
  <c r="O541" i="1"/>
  <c r="K541" i="1"/>
  <c r="M541" i="1"/>
  <c r="O710" i="1"/>
  <c r="G710" i="1"/>
  <c r="P710" i="1"/>
  <c r="I710" i="1"/>
  <c r="K710" i="1"/>
  <c r="M710" i="1"/>
  <c r="O26" i="1"/>
  <c r="G26" i="1"/>
  <c r="I26" i="1"/>
  <c r="P26" i="1"/>
  <c r="K26" i="1"/>
  <c r="M26" i="1"/>
  <c r="P641" i="1"/>
  <c r="G641" i="1"/>
  <c r="I641" i="1"/>
  <c r="O641" i="1"/>
  <c r="K641" i="1"/>
  <c r="M641" i="1"/>
  <c r="F924" i="1"/>
  <c r="S924" i="1"/>
  <c r="I1096" i="1"/>
  <c r="G1096" i="1"/>
  <c r="P1096" i="1"/>
  <c r="K1096" i="1"/>
  <c r="O1096" i="1"/>
  <c r="M1096" i="1"/>
  <c r="AN88" i="2"/>
  <c r="AN89" i="2" s="1"/>
  <c r="L397" i="1"/>
  <c r="P1257" i="1"/>
  <c r="I1257" i="1"/>
  <c r="G1257" i="1"/>
  <c r="K1257" i="1"/>
  <c r="O1257" i="1"/>
  <c r="M1257" i="1"/>
  <c r="G174" i="1"/>
  <c r="I174" i="1"/>
  <c r="P174" i="1"/>
  <c r="O174" i="1"/>
  <c r="K174" i="1"/>
  <c r="M174" i="1"/>
  <c r="K1153" i="1"/>
  <c r="P1153" i="1"/>
  <c r="I1153" i="1"/>
  <c r="G1153" i="1"/>
  <c r="O1153" i="1"/>
  <c r="M1153" i="1"/>
  <c r="I1038" i="1"/>
  <c r="G1038" i="1"/>
  <c r="P1038" i="1"/>
  <c r="O1038" i="1"/>
  <c r="K1038" i="1"/>
  <c r="M1038" i="1"/>
  <c r="O21" i="1"/>
  <c r="P21" i="1"/>
  <c r="I21" i="1"/>
  <c r="G21" i="1"/>
  <c r="K21" i="1"/>
  <c r="M21" i="1"/>
  <c r="G143" i="1"/>
  <c r="P143" i="1"/>
  <c r="I143" i="1"/>
  <c r="O143" i="1"/>
  <c r="K143" i="1"/>
  <c r="M143" i="1"/>
  <c r="P409" i="1"/>
  <c r="I409" i="1"/>
  <c r="G409" i="1"/>
  <c r="K409" i="1"/>
  <c r="O409" i="1"/>
  <c r="M409" i="1"/>
  <c r="P914" i="1"/>
  <c r="I914" i="1"/>
  <c r="G914" i="1"/>
  <c r="K914" i="1"/>
  <c r="O914" i="1"/>
  <c r="M914" i="1"/>
  <c r="I1335" i="1"/>
  <c r="G1335" i="1"/>
  <c r="P1335" i="1"/>
  <c r="O1335" i="1"/>
  <c r="K1335" i="1"/>
  <c r="M1335" i="1"/>
  <c r="I959" i="1"/>
  <c r="G959" i="1"/>
  <c r="P959" i="1"/>
  <c r="K959" i="1"/>
  <c r="O959" i="1"/>
  <c r="M959" i="1"/>
  <c r="I1268" i="1"/>
  <c r="P1268" i="1"/>
  <c r="G1268" i="1"/>
  <c r="K1268" i="1"/>
  <c r="O1268" i="1"/>
  <c r="M1268" i="1"/>
  <c r="G671" i="1"/>
  <c r="P671" i="1"/>
  <c r="I671" i="1"/>
  <c r="O671" i="1"/>
  <c r="K671" i="1"/>
  <c r="M671" i="1"/>
  <c r="P891" i="1"/>
  <c r="I891" i="1"/>
  <c r="G891" i="1"/>
  <c r="K891" i="1"/>
  <c r="O891" i="1"/>
  <c r="M891" i="1"/>
  <c r="P1202" i="1"/>
  <c r="I1202" i="1"/>
  <c r="G1202" i="1"/>
  <c r="K1202" i="1"/>
  <c r="O1202" i="1"/>
  <c r="M1202" i="1"/>
  <c r="O16" i="1"/>
  <c r="P16" i="1"/>
  <c r="I16" i="1"/>
  <c r="G16" i="1"/>
  <c r="K16" i="1"/>
  <c r="M16" i="1"/>
  <c r="O105" i="1"/>
  <c r="P105" i="1"/>
  <c r="I105" i="1"/>
  <c r="G105" i="1"/>
  <c r="K105" i="1"/>
  <c r="M105" i="1"/>
  <c r="S877" i="1"/>
  <c r="F877" i="1"/>
  <c r="I1219" i="1"/>
  <c r="G1219" i="1"/>
  <c r="P1219" i="1"/>
  <c r="K1219" i="1"/>
  <c r="O1219" i="1"/>
  <c r="M1219" i="1"/>
  <c r="K565" i="1"/>
  <c r="I565" i="1"/>
  <c r="P565" i="1"/>
  <c r="G565" i="1"/>
  <c r="O565" i="1"/>
  <c r="M565" i="1"/>
  <c r="F794" i="1"/>
  <c r="S794" i="1"/>
  <c r="M991" i="1"/>
  <c r="P991" i="1"/>
  <c r="I991" i="1"/>
  <c r="G991" i="1"/>
  <c r="K991" i="1"/>
  <c r="O991" i="1"/>
  <c r="S53" i="1"/>
  <c r="F53" i="1"/>
  <c r="I753" i="1"/>
  <c r="G753" i="1"/>
  <c r="P753" i="1"/>
  <c r="K753" i="1"/>
  <c r="O753" i="1"/>
  <c r="M753" i="1"/>
  <c r="K922" i="1"/>
  <c r="I922" i="1"/>
  <c r="P922" i="1"/>
  <c r="G922" i="1"/>
  <c r="O922" i="1"/>
  <c r="M922" i="1"/>
  <c r="O1133" i="1"/>
  <c r="G1133" i="1"/>
  <c r="I1133" i="1"/>
  <c r="P1133" i="1"/>
  <c r="K1133" i="1"/>
  <c r="M1133" i="1"/>
  <c r="P1197" i="1"/>
  <c r="I1197" i="1"/>
  <c r="G1197" i="1"/>
  <c r="K1197" i="1"/>
  <c r="O1197" i="1"/>
  <c r="M1197" i="1"/>
  <c r="I308" i="1"/>
  <c r="P308" i="1"/>
  <c r="G308" i="1"/>
  <c r="K308" i="1"/>
  <c r="O308" i="1"/>
  <c r="M308" i="1"/>
  <c r="F1111" i="1"/>
  <c r="S1111" i="1"/>
  <c r="P283" i="1"/>
  <c r="I283" i="1"/>
  <c r="G283" i="1"/>
  <c r="O283" i="1"/>
  <c r="K283" i="1"/>
  <c r="M283" i="1"/>
  <c r="I1226" i="1"/>
  <c r="G1226" i="1"/>
  <c r="P1226" i="1"/>
  <c r="O1226" i="1"/>
  <c r="K1226" i="1"/>
  <c r="M1226" i="1"/>
  <c r="K122" i="1"/>
  <c r="P122" i="1"/>
  <c r="I122" i="1"/>
  <c r="G122" i="1"/>
  <c r="O122" i="1"/>
  <c r="M122" i="1"/>
  <c r="O1157" i="1"/>
  <c r="P1157" i="1"/>
  <c r="I1157" i="1"/>
  <c r="G1157" i="1"/>
  <c r="K1157" i="1"/>
  <c r="M1157" i="1"/>
  <c r="G176" i="1"/>
  <c r="I176" i="1"/>
  <c r="P176" i="1"/>
  <c r="K176" i="1"/>
  <c r="O176" i="1"/>
  <c r="M176" i="1"/>
  <c r="P627" i="1"/>
  <c r="I627" i="1"/>
  <c r="G627" i="1"/>
  <c r="K627" i="1"/>
  <c r="O627" i="1"/>
  <c r="M627" i="1"/>
  <c r="P1199" i="1"/>
  <c r="G1199" i="1"/>
  <c r="I1199" i="1"/>
  <c r="K1199" i="1"/>
  <c r="O1199" i="1"/>
  <c r="M1199" i="1"/>
  <c r="K1310" i="1"/>
  <c r="I1310" i="1"/>
  <c r="P1310" i="1"/>
  <c r="G1310" i="1"/>
  <c r="O1310" i="1"/>
  <c r="M1310" i="1"/>
  <c r="F697" i="1"/>
  <c r="S697" i="1"/>
  <c r="S995" i="1"/>
  <c r="F995" i="1"/>
  <c r="G1338" i="1"/>
  <c r="I1338" i="1"/>
  <c r="P1338" i="1"/>
  <c r="K1338" i="1"/>
  <c r="O1338" i="1"/>
  <c r="M1338" i="1"/>
  <c r="F76" i="1"/>
  <c r="S76" i="1"/>
  <c r="I538" i="1"/>
  <c r="P538" i="1"/>
  <c r="G538" i="1"/>
  <c r="O538" i="1"/>
  <c r="K538" i="1"/>
  <c r="M538" i="1"/>
  <c r="S489" i="1"/>
  <c r="F489" i="1"/>
  <c r="S1091" i="1"/>
  <c r="F1091" i="1"/>
  <c r="S879" i="1"/>
  <c r="F879" i="1"/>
  <c r="G1281" i="1"/>
  <c r="I1281" i="1"/>
  <c r="P1281" i="1"/>
  <c r="K1281" i="1"/>
  <c r="O1281" i="1"/>
  <c r="M1281" i="1"/>
  <c r="P1291" i="1"/>
  <c r="I1291" i="1"/>
  <c r="G1291" i="1"/>
  <c r="K1291" i="1"/>
  <c r="O1291" i="1"/>
  <c r="M1291" i="1"/>
  <c r="I148" i="1"/>
  <c r="P148" i="1"/>
  <c r="G148" i="1"/>
  <c r="K148" i="1"/>
  <c r="O148" i="1"/>
  <c r="M148" i="1"/>
  <c r="I1041" i="1"/>
  <c r="P1041" i="1"/>
  <c r="G1041" i="1"/>
  <c r="K1041" i="1"/>
  <c r="O1041" i="1"/>
  <c r="M1041" i="1"/>
  <c r="K875" i="1"/>
  <c r="G875" i="1"/>
  <c r="I875" i="1"/>
  <c r="P875" i="1"/>
  <c r="O875" i="1"/>
  <c r="M875" i="1"/>
  <c r="P245" i="1"/>
  <c r="G245" i="1"/>
  <c r="I245" i="1"/>
  <c r="K245" i="1"/>
  <c r="O245" i="1"/>
  <c r="M245" i="1"/>
  <c r="I783" i="1"/>
  <c r="P783" i="1"/>
  <c r="G783" i="1"/>
  <c r="O783" i="1"/>
  <c r="K783" i="1"/>
  <c r="M783" i="1"/>
  <c r="I414" i="1"/>
  <c r="P414" i="1"/>
  <c r="G414" i="1"/>
  <c r="K414" i="1"/>
  <c r="O414" i="1"/>
  <c r="M414" i="1"/>
  <c r="K1029" i="1"/>
  <c r="I1029" i="1"/>
  <c r="G1029" i="1"/>
  <c r="P1029" i="1"/>
  <c r="O1029" i="1"/>
  <c r="M1029" i="1"/>
  <c r="K1331" i="1"/>
  <c r="P1331" i="1"/>
  <c r="I1331" i="1"/>
  <c r="G1331" i="1"/>
  <c r="O1331" i="1"/>
  <c r="M1331" i="1"/>
  <c r="S523" i="1"/>
  <c r="F523" i="1"/>
  <c r="O1056" i="1"/>
  <c r="G1056" i="1"/>
  <c r="P1056" i="1"/>
  <c r="I1056" i="1"/>
  <c r="K1056" i="1"/>
  <c r="M1056" i="1"/>
  <c r="P1340" i="1"/>
  <c r="I1340" i="1"/>
  <c r="G1340" i="1"/>
  <c r="K1340" i="1"/>
  <c r="O1340" i="1"/>
  <c r="M1340" i="1"/>
  <c r="G247" i="1"/>
  <c r="I247" i="1"/>
  <c r="P247" i="1"/>
  <c r="K247" i="1"/>
  <c r="O247" i="1"/>
  <c r="M247" i="1"/>
  <c r="O1333" i="1"/>
  <c r="I1333" i="1"/>
  <c r="P1333" i="1"/>
  <c r="G1333" i="1"/>
  <c r="K1333" i="1"/>
  <c r="M1333" i="1"/>
  <c r="O491" i="1"/>
  <c r="I491" i="1"/>
  <c r="P491" i="1"/>
  <c r="G491" i="1"/>
  <c r="K491" i="1"/>
  <c r="M491" i="1"/>
  <c r="I763" i="1"/>
  <c r="P763" i="1"/>
  <c r="G763" i="1"/>
  <c r="O763" i="1"/>
  <c r="K763" i="1"/>
  <c r="M763" i="1"/>
  <c r="O19" i="1"/>
  <c r="G19" i="1"/>
  <c r="P19" i="1"/>
  <c r="I19" i="1"/>
  <c r="K19" i="1"/>
  <c r="M19" i="1"/>
  <c r="S552" i="1"/>
  <c r="F552" i="1"/>
  <c r="F944" i="1"/>
  <c r="S944" i="1"/>
  <c r="P479" i="1"/>
  <c r="I479" i="1"/>
  <c r="G479" i="1"/>
  <c r="K479" i="1"/>
  <c r="O479" i="1"/>
  <c r="M479" i="1"/>
  <c r="S96" i="1"/>
  <c r="F96" i="1"/>
  <c r="I564" i="1"/>
  <c r="P564" i="1"/>
  <c r="G564" i="1"/>
  <c r="K564" i="1"/>
  <c r="O564" i="1"/>
  <c r="M564" i="1"/>
  <c r="I673" i="1"/>
  <c r="G673" i="1"/>
  <c r="P673" i="1"/>
  <c r="O673" i="1"/>
  <c r="K673" i="1"/>
  <c r="M673" i="1"/>
  <c r="S1048" i="1"/>
  <c r="F1048" i="1"/>
  <c r="S171" i="1"/>
  <c r="F171" i="1"/>
  <c r="I661" i="1"/>
  <c r="G661" i="1"/>
  <c r="P661" i="1"/>
  <c r="K661" i="1"/>
  <c r="O661" i="1"/>
  <c r="M661" i="1"/>
  <c r="M1248" i="1"/>
  <c r="I1248" i="1"/>
  <c r="P1248" i="1"/>
  <c r="G1248" i="1"/>
  <c r="K1248" i="1"/>
  <c r="O1248" i="1"/>
  <c r="G180" i="1"/>
  <c r="I180" i="1"/>
  <c r="P180" i="1"/>
  <c r="O180" i="1"/>
  <c r="K180" i="1"/>
  <c r="M180" i="1"/>
  <c r="S1127" i="1"/>
  <c r="F1127" i="1"/>
  <c r="S826" i="1"/>
  <c r="F826" i="1"/>
  <c r="I546" i="1"/>
  <c r="G546" i="1"/>
  <c r="P546" i="1"/>
  <c r="K546" i="1"/>
  <c r="O546" i="1"/>
  <c r="M546" i="1"/>
  <c r="I1339" i="1"/>
  <c r="G1339" i="1"/>
  <c r="P1339" i="1"/>
  <c r="K1339" i="1"/>
  <c r="O1339" i="1"/>
  <c r="M1339" i="1"/>
  <c r="I1131" i="1"/>
  <c r="G1131" i="1"/>
  <c r="P1131" i="1"/>
  <c r="O1131" i="1"/>
  <c r="K1131" i="1"/>
  <c r="M1131" i="1"/>
  <c r="K1314" i="1"/>
  <c r="I1314" i="1"/>
  <c r="P1314" i="1"/>
  <c r="G1314" i="1"/>
  <c r="O1314" i="1"/>
  <c r="M1314" i="1"/>
  <c r="I243" i="1"/>
  <c r="G243" i="1"/>
  <c r="P243" i="1"/>
  <c r="K243" i="1"/>
  <c r="O243" i="1"/>
  <c r="M243" i="1"/>
  <c r="S469" i="1"/>
  <c r="F469" i="1"/>
  <c r="F1293" i="1"/>
  <c r="S1293" i="1"/>
  <c r="S1224" i="1"/>
  <c r="F1224" i="1"/>
  <c r="O28" i="1"/>
  <c r="P28" i="1"/>
  <c r="I28" i="1"/>
  <c r="G28" i="1"/>
  <c r="K28" i="1"/>
  <c r="M28" i="1"/>
  <c r="I655" i="1"/>
  <c r="P655" i="1"/>
  <c r="G655" i="1"/>
  <c r="K655" i="1"/>
  <c r="O655" i="1"/>
  <c r="M655" i="1"/>
  <c r="F785" i="1"/>
  <c r="S785" i="1"/>
  <c r="G1155" i="1"/>
  <c r="P1155" i="1"/>
  <c r="I1155" i="1"/>
  <c r="K1155" i="1"/>
  <c r="O1155" i="1"/>
  <c r="M1155" i="1"/>
  <c r="F540" i="1"/>
  <c r="S540" i="1"/>
  <c r="K111" i="1"/>
  <c r="I111" i="1"/>
  <c r="G111" i="1"/>
  <c r="P111" i="1"/>
  <c r="O111" i="1"/>
  <c r="M111" i="1"/>
  <c r="P410" i="1"/>
  <c r="I410" i="1"/>
  <c r="G410" i="1"/>
  <c r="K410" i="1"/>
  <c r="O410" i="1"/>
  <c r="M410" i="1"/>
  <c r="G525" i="1"/>
  <c r="P525" i="1"/>
  <c r="I525" i="1"/>
  <c r="K525" i="1"/>
  <c r="O525" i="1"/>
  <c r="M525" i="1"/>
  <c r="P771" i="1"/>
  <c r="G771" i="1"/>
  <c r="I771" i="1"/>
  <c r="O771" i="1"/>
  <c r="K771" i="1"/>
  <c r="M771" i="1"/>
  <c r="P1274" i="1"/>
  <c r="I1274" i="1"/>
  <c r="G1274" i="1"/>
  <c r="O1274" i="1"/>
  <c r="K1274" i="1"/>
  <c r="M1274" i="1"/>
  <c r="O67" i="1"/>
  <c r="G67" i="1"/>
  <c r="P67" i="1"/>
  <c r="I67" i="1"/>
  <c r="K67" i="1"/>
  <c r="M67" i="1"/>
  <c r="G1001" i="1"/>
  <c r="I1001" i="1"/>
  <c r="P1001" i="1"/>
  <c r="O1001" i="1"/>
  <c r="K1001" i="1"/>
  <c r="M1001" i="1"/>
  <c r="S1095" i="1"/>
  <c r="F1095" i="1"/>
  <c r="F757" i="1"/>
  <c r="S757" i="1"/>
  <c r="G134" i="1"/>
  <c r="I134" i="1"/>
  <c r="P134" i="1"/>
  <c r="O134" i="1"/>
  <c r="K134" i="1"/>
  <c r="M134" i="1"/>
  <c r="P1115" i="1"/>
  <c r="G1115" i="1"/>
  <c r="I1115" i="1"/>
  <c r="K1115" i="1"/>
  <c r="O1115" i="1"/>
  <c r="M1115" i="1"/>
  <c r="S408" i="1"/>
  <c r="F408" i="1"/>
  <c r="P501" i="1"/>
  <c r="G501" i="1"/>
  <c r="I501" i="1"/>
  <c r="K501" i="1"/>
  <c r="O501" i="1"/>
  <c r="M501" i="1"/>
  <c r="O745" i="1"/>
  <c r="I745" i="1"/>
  <c r="G745" i="1"/>
  <c r="P745" i="1"/>
  <c r="K745" i="1"/>
  <c r="M745" i="1"/>
  <c r="S913" i="1"/>
  <c r="F913" i="1"/>
  <c r="P403" i="1"/>
  <c r="I403" i="1"/>
  <c r="G403" i="1"/>
  <c r="K403" i="1"/>
  <c r="O403" i="1"/>
  <c r="M403" i="1"/>
  <c r="I677" i="1"/>
  <c r="P677" i="1"/>
  <c r="G677" i="1"/>
  <c r="O677" i="1"/>
  <c r="K677" i="1"/>
  <c r="M677" i="1"/>
  <c r="I1026" i="1"/>
  <c r="G1026" i="1"/>
  <c r="P1026" i="1"/>
  <c r="K1026" i="1"/>
  <c r="O1026" i="1"/>
  <c r="M1026" i="1"/>
  <c r="K619" i="1"/>
  <c r="G619" i="1"/>
  <c r="P619" i="1"/>
  <c r="I619" i="1"/>
  <c r="O619" i="1"/>
  <c r="M619" i="1"/>
  <c r="P43" i="1"/>
  <c r="G43" i="1"/>
  <c r="I43" i="1"/>
  <c r="K43" i="1"/>
  <c r="O43" i="1"/>
  <c r="M43" i="1"/>
  <c r="I282" i="1"/>
  <c r="G282" i="1"/>
  <c r="P282" i="1"/>
  <c r="K282" i="1"/>
  <c r="O282" i="1"/>
  <c r="M282" i="1"/>
  <c r="K724" i="1"/>
  <c r="G724" i="1"/>
  <c r="I724" i="1"/>
  <c r="P724" i="1"/>
  <c r="O724" i="1"/>
  <c r="M724" i="1"/>
  <c r="O918" i="1"/>
  <c r="P918" i="1"/>
  <c r="G918" i="1"/>
  <c r="I918" i="1"/>
  <c r="K918" i="1"/>
  <c r="M918" i="1"/>
  <c r="S1201" i="1"/>
  <c r="F1201" i="1"/>
  <c r="S1218" i="1"/>
  <c r="F1218" i="1"/>
  <c r="P234" i="1"/>
  <c r="G234" i="1"/>
  <c r="I234" i="1"/>
  <c r="O234" i="1"/>
  <c r="K234" i="1"/>
  <c r="M234" i="1"/>
  <c r="K1273" i="1"/>
  <c r="I1273" i="1"/>
  <c r="P1273" i="1"/>
  <c r="G1273" i="1"/>
  <c r="O1273" i="1"/>
  <c r="M1273" i="1"/>
  <c r="G265" i="1"/>
  <c r="I265" i="1"/>
  <c r="P265" i="1"/>
  <c r="K265" i="1"/>
  <c r="O265" i="1"/>
  <c r="M265" i="1"/>
  <c r="G75" i="1"/>
  <c r="I75" i="1"/>
  <c r="P75" i="1"/>
  <c r="O75" i="1"/>
  <c r="K75" i="1"/>
  <c r="M75" i="1"/>
  <c r="K765" i="1"/>
  <c r="G765" i="1"/>
  <c r="P765" i="1"/>
  <c r="I765" i="1"/>
  <c r="O765" i="1"/>
  <c r="M765" i="1"/>
  <c r="G645" i="1"/>
  <c r="I645" i="1"/>
  <c r="P645" i="1"/>
  <c r="K645" i="1"/>
  <c r="O645" i="1"/>
  <c r="M645" i="1"/>
  <c r="I1019" i="1"/>
  <c r="G1019" i="1"/>
  <c r="P1019" i="1"/>
  <c r="O1019" i="1"/>
  <c r="K1019" i="1"/>
  <c r="M1019" i="1"/>
  <c r="I1345" i="1"/>
  <c r="P1345" i="1"/>
  <c r="G1345" i="1"/>
  <c r="K1345" i="1"/>
  <c r="O1345" i="1"/>
  <c r="M1345" i="1"/>
  <c r="K471" i="1"/>
  <c r="G471" i="1"/>
  <c r="I471" i="1"/>
  <c r="P471" i="1"/>
  <c r="O471" i="1"/>
  <c r="M471" i="1"/>
  <c r="S515" i="1"/>
  <c r="F515" i="1"/>
  <c r="I1332" i="1"/>
  <c r="G1332" i="1"/>
  <c r="P1332" i="1"/>
  <c r="K1332" i="1"/>
  <c r="O1332" i="1"/>
  <c r="M1332" i="1"/>
  <c r="K98" i="1"/>
  <c r="G98" i="1"/>
  <c r="P98" i="1"/>
  <c r="I98" i="1"/>
  <c r="O98" i="1"/>
  <c r="M98" i="1"/>
  <c r="P442" i="1"/>
  <c r="I442" i="1"/>
  <c r="G442" i="1"/>
  <c r="K442" i="1"/>
  <c r="O442" i="1"/>
  <c r="M442" i="1"/>
  <c r="O1085" i="1"/>
  <c r="P1085" i="1"/>
  <c r="G1085" i="1"/>
  <c r="I1085" i="1"/>
  <c r="K1085" i="1"/>
  <c r="M1085" i="1"/>
  <c r="P1086" i="1"/>
  <c r="G1086" i="1"/>
  <c r="I1086" i="1"/>
  <c r="K1086" i="1"/>
  <c r="O1086" i="1"/>
  <c r="M1086" i="1"/>
  <c r="K289" i="1"/>
  <c r="P289" i="1"/>
  <c r="I289" i="1"/>
  <c r="G289" i="1"/>
  <c r="O289" i="1"/>
  <c r="M289" i="1"/>
  <c r="P1087" i="1"/>
  <c r="I1087" i="1"/>
  <c r="G1087" i="1"/>
  <c r="K1087" i="1"/>
  <c r="O1087" i="1"/>
  <c r="M1087" i="1"/>
  <c r="P1267" i="1"/>
  <c r="I1267" i="1"/>
  <c r="G1267" i="1"/>
  <c r="O1267" i="1"/>
  <c r="K1267" i="1"/>
  <c r="M1267" i="1"/>
  <c r="S193" i="1"/>
  <c r="F193" i="1"/>
  <c r="O15" i="1"/>
  <c r="I15" i="1"/>
  <c r="G15" i="1"/>
  <c r="P15" i="1"/>
  <c r="K15" i="1"/>
  <c r="M15" i="1"/>
  <c r="K92" i="1"/>
  <c r="G92" i="1"/>
  <c r="P92" i="1"/>
  <c r="I92" i="1"/>
  <c r="O92" i="1"/>
  <c r="M92" i="1"/>
  <c r="K291" i="1"/>
  <c r="G291" i="1"/>
  <c r="P291" i="1"/>
  <c r="I291" i="1"/>
  <c r="O291" i="1"/>
  <c r="M291" i="1"/>
  <c r="P545" i="1"/>
  <c r="I545" i="1"/>
  <c r="G545" i="1"/>
  <c r="K545" i="1"/>
  <c r="O545" i="1"/>
  <c r="M545" i="1"/>
  <c r="G1241" i="1"/>
  <c r="P1241" i="1"/>
  <c r="I1241" i="1"/>
  <c r="K1241" i="1"/>
  <c r="O1241" i="1"/>
  <c r="M1241" i="1"/>
  <c r="G1072" i="1"/>
  <c r="P1072" i="1"/>
  <c r="I1072" i="1"/>
  <c r="K1072" i="1"/>
  <c r="O1072" i="1"/>
  <c r="M1072" i="1"/>
  <c r="O1161" i="1"/>
  <c r="P1161" i="1"/>
  <c r="G1161" i="1"/>
  <c r="I1161" i="1"/>
  <c r="K1161" i="1"/>
  <c r="M1161" i="1"/>
  <c r="K373" i="1"/>
  <c r="G373" i="1"/>
  <c r="I373" i="1"/>
  <c r="P373" i="1"/>
  <c r="O373" i="1"/>
  <c r="M373" i="1"/>
  <c r="O1123" i="1"/>
  <c r="G1123" i="1"/>
  <c r="I1123" i="1"/>
  <c r="P1123" i="1"/>
  <c r="K1123" i="1"/>
  <c r="M1123" i="1"/>
  <c r="P425" i="1"/>
  <c r="I425" i="1"/>
  <c r="G425" i="1"/>
  <c r="K425" i="1"/>
  <c r="O425" i="1"/>
  <c r="M425" i="1"/>
  <c r="D1263" i="1"/>
  <c r="S1280" i="1"/>
  <c r="F1280" i="1"/>
  <c r="P58" i="1"/>
  <c r="G58" i="1"/>
  <c r="I58" i="1"/>
  <c r="K58" i="1"/>
  <c r="O58" i="1"/>
  <c r="M58" i="1"/>
  <c r="O467" i="1"/>
  <c r="P467" i="1"/>
  <c r="I467" i="1"/>
  <c r="G467" i="1"/>
  <c r="K467" i="1"/>
  <c r="M467" i="1"/>
  <c r="I1058" i="1"/>
  <c r="G1058" i="1"/>
  <c r="P1058" i="1"/>
  <c r="O1058" i="1"/>
  <c r="K1058" i="1"/>
  <c r="M1058" i="1"/>
  <c r="D137" i="1"/>
  <c r="S147" i="1"/>
  <c r="F147" i="1"/>
  <c r="P626" i="1"/>
  <c r="G626" i="1"/>
  <c r="I626" i="1"/>
  <c r="K626" i="1"/>
  <c r="O626" i="1"/>
  <c r="M626" i="1"/>
  <c r="P1120" i="1"/>
  <c r="G1120" i="1"/>
  <c r="I1120" i="1"/>
  <c r="K1120" i="1"/>
  <c r="O1120" i="1"/>
  <c r="M1120" i="1"/>
  <c r="P1089" i="1"/>
  <c r="I1089" i="1"/>
  <c r="G1089" i="1"/>
  <c r="O1089" i="1"/>
  <c r="K1089" i="1"/>
  <c r="M1089" i="1"/>
  <c r="K1319" i="1"/>
  <c r="I1319" i="1"/>
  <c r="P1319" i="1"/>
  <c r="G1319" i="1"/>
  <c r="O1319" i="1"/>
  <c r="M1319" i="1"/>
  <c r="I851" i="1"/>
  <c r="G851" i="1"/>
  <c r="P851" i="1"/>
  <c r="O851" i="1"/>
  <c r="K851" i="1"/>
  <c r="M851" i="1"/>
  <c r="I1121" i="1"/>
  <c r="P1121" i="1"/>
  <c r="G1121" i="1"/>
  <c r="O1121" i="1"/>
  <c r="K1121" i="1"/>
  <c r="M1121" i="1"/>
  <c r="G439" i="1"/>
  <c r="P439" i="1"/>
  <c r="I439" i="1"/>
  <c r="O439" i="1"/>
  <c r="K439" i="1"/>
  <c r="M439" i="1"/>
  <c r="P126" i="1"/>
  <c r="G126" i="1"/>
  <c r="I126" i="1"/>
  <c r="K126" i="1"/>
  <c r="O126" i="1"/>
  <c r="M126" i="1"/>
  <c r="G751" i="1"/>
  <c r="P751" i="1"/>
  <c r="I751" i="1"/>
  <c r="K751" i="1"/>
  <c r="O751" i="1"/>
  <c r="M751" i="1"/>
  <c r="P82" i="1"/>
  <c r="I82" i="1"/>
  <c r="G82" i="1"/>
  <c r="K82" i="1"/>
  <c r="O82" i="1"/>
  <c r="M82" i="1"/>
  <c r="I932" i="1"/>
  <c r="P932" i="1"/>
  <c r="G932" i="1"/>
  <c r="K932" i="1"/>
  <c r="O932" i="1"/>
  <c r="M932" i="1"/>
  <c r="D762" i="1"/>
  <c r="G250" i="1"/>
  <c r="I250" i="1"/>
  <c r="P250" i="1"/>
  <c r="K250" i="1"/>
  <c r="O250" i="1"/>
  <c r="M250" i="1"/>
  <c r="G633" i="1"/>
  <c r="I633" i="1"/>
  <c r="P633" i="1"/>
  <c r="O633" i="1"/>
  <c r="K633" i="1"/>
  <c r="M633" i="1"/>
  <c r="G986" i="1"/>
  <c r="I986" i="1"/>
  <c r="P986" i="1"/>
  <c r="K986" i="1"/>
  <c r="O986" i="1"/>
  <c r="M986" i="1"/>
  <c r="G1275" i="1"/>
  <c r="P1275" i="1"/>
  <c r="I1275" i="1"/>
  <c r="O1275" i="1"/>
  <c r="K1275" i="1"/>
  <c r="M1275" i="1"/>
  <c r="I494" i="1"/>
  <c r="P494" i="1"/>
  <c r="G494" i="1"/>
  <c r="O494" i="1"/>
  <c r="K494" i="1"/>
  <c r="M494" i="1"/>
  <c r="K1318" i="1"/>
  <c r="P1318" i="1"/>
  <c r="I1318" i="1"/>
  <c r="G1318" i="1"/>
  <c r="O1318" i="1"/>
  <c r="M1318" i="1"/>
  <c r="G145" i="1"/>
  <c r="I145" i="1"/>
  <c r="P145" i="1"/>
  <c r="K145" i="1"/>
  <c r="O145" i="1"/>
  <c r="M145" i="1"/>
  <c r="P628" i="1"/>
  <c r="I628" i="1"/>
  <c r="G628" i="1"/>
  <c r="O628" i="1"/>
  <c r="K628" i="1"/>
  <c r="M628" i="1"/>
  <c r="S841" i="1"/>
  <c r="F841" i="1"/>
  <c r="I928" i="1"/>
  <c r="P928" i="1"/>
  <c r="G928" i="1"/>
  <c r="K928" i="1"/>
  <c r="O928" i="1"/>
  <c r="M928" i="1"/>
  <c r="K1270" i="1"/>
  <c r="I1270" i="1"/>
  <c r="P1270" i="1"/>
  <c r="G1270" i="1"/>
  <c r="O1270" i="1"/>
  <c r="M1270" i="1"/>
  <c r="O24" i="1"/>
  <c r="P24" i="1"/>
  <c r="I24" i="1"/>
  <c r="G24" i="1"/>
  <c r="K24" i="1"/>
  <c r="M24" i="1"/>
  <c r="D562" i="1"/>
  <c r="S563" i="1"/>
  <c r="F563" i="1"/>
  <c r="O830" i="1"/>
  <c r="P830" i="1"/>
  <c r="G830" i="1"/>
  <c r="I830" i="1"/>
  <c r="K830" i="1"/>
  <c r="M830" i="1"/>
  <c r="D1292" i="1"/>
  <c r="S1299" i="1"/>
  <c r="F1299" i="1"/>
  <c r="I87" i="1"/>
  <c r="P87" i="1"/>
  <c r="G87" i="1"/>
  <c r="O87" i="1"/>
  <c r="K87" i="1"/>
  <c r="M87" i="1"/>
  <c r="D659" i="1"/>
  <c r="S660" i="1"/>
  <c r="F660" i="1"/>
  <c r="G713" i="1"/>
  <c r="I713" i="1"/>
  <c r="P713" i="1"/>
  <c r="K713" i="1"/>
  <c r="O713" i="1"/>
  <c r="M713" i="1"/>
  <c r="I889" i="1"/>
  <c r="G889" i="1"/>
  <c r="P889" i="1"/>
  <c r="K889" i="1"/>
  <c r="O889" i="1"/>
  <c r="M889" i="1"/>
  <c r="I809" i="1"/>
  <c r="G809" i="1"/>
  <c r="P809" i="1"/>
  <c r="O809" i="1"/>
  <c r="K809" i="1"/>
  <c r="M809" i="1"/>
  <c r="G916" i="1"/>
  <c r="P916" i="1"/>
  <c r="I916" i="1"/>
  <c r="K916" i="1"/>
  <c r="O916" i="1"/>
  <c r="M916" i="1"/>
  <c r="G253" i="1"/>
  <c r="P253" i="1"/>
  <c r="I253" i="1"/>
  <c r="K253" i="1"/>
  <c r="O253" i="1"/>
  <c r="M253" i="1"/>
  <c r="P725" i="1"/>
  <c r="G725" i="1"/>
  <c r="I725" i="1"/>
  <c r="O725" i="1"/>
  <c r="K725" i="1"/>
  <c r="M725" i="1"/>
  <c r="S1082" i="1"/>
  <c r="F1082" i="1"/>
  <c r="K1235" i="1"/>
  <c r="P1235" i="1"/>
  <c r="G1235" i="1"/>
  <c r="I1235" i="1"/>
  <c r="O1235" i="1"/>
  <c r="M1235" i="1"/>
  <c r="I86" i="1"/>
  <c r="P86" i="1"/>
  <c r="G86" i="1"/>
  <c r="O86" i="1"/>
  <c r="K86" i="1"/>
  <c r="M86" i="1"/>
  <c r="K433" i="1"/>
  <c r="I433" i="1"/>
  <c r="P433" i="1"/>
  <c r="G433" i="1"/>
  <c r="O433" i="1"/>
  <c r="M433" i="1"/>
  <c r="P649" i="1"/>
  <c r="G649" i="1"/>
  <c r="I649" i="1"/>
  <c r="K649" i="1"/>
  <c r="O649" i="1"/>
  <c r="M649" i="1"/>
  <c r="G1205" i="1"/>
  <c r="P1205" i="1"/>
  <c r="I1205" i="1"/>
  <c r="K1205" i="1"/>
  <c r="O1205" i="1"/>
  <c r="M1205" i="1"/>
  <c r="P976" i="1"/>
  <c r="G976" i="1"/>
  <c r="I976" i="1"/>
  <c r="O976" i="1"/>
  <c r="K976" i="1"/>
  <c r="M976" i="1"/>
  <c r="K721" i="1"/>
  <c r="G721" i="1"/>
  <c r="I721" i="1"/>
  <c r="P721" i="1"/>
  <c r="O721" i="1"/>
  <c r="M721" i="1"/>
  <c r="P1018" i="1"/>
  <c r="I1018" i="1"/>
  <c r="G1018" i="1"/>
  <c r="K1018" i="1"/>
  <c r="O1018" i="1"/>
  <c r="M1018" i="1"/>
  <c r="O104" i="1"/>
  <c r="P104" i="1"/>
  <c r="I104" i="1"/>
  <c r="G104" i="1"/>
  <c r="K104" i="1"/>
  <c r="M104" i="1"/>
  <c r="G260" i="1"/>
  <c r="P260" i="1"/>
  <c r="I260" i="1"/>
  <c r="O260" i="1"/>
  <c r="K260" i="1"/>
  <c r="M260" i="1"/>
  <c r="I561" i="1"/>
  <c r="G561" i="1"/>
  <c r="P561" i="1"/>
  <c r="K561" i="1"/>
  <c r="O561" i="1"/>
  <c r="M561" i="1"/>
  <c r="S1053" i="1"/>
  <c r="F1053" i="1"/>
  <c r="P1129" i="1"/>
  <c r="G1129" i="1"/>
  <c r="I1129" i="1"/>
  <c r="O1129" i="1"/>
  <c r="K1129" i="1"/>
  <c r="M1129" i="1"/>
  <c r="G1194" i="1"/>
  <c r="P1194" i="1"/>
  <c r="I1194" i="1"/>
  <c r="O1194" i="1"/>
  <c r="K1194" i="1"/>
  <c r="M1194" i="1"/>
  <c r="P146" i="1"/>
  <c r="G146" i="1"/>
  <c r="I146" i="1"/>
  <c r="K146" i="1"/>
  <c r="O146" i="1"/>
  <c r="M146" i="1"/>
  <c r="S382" i="1"/>
  <c r="F382" i="1"/>
  <c r="I828" i="1"/>
  <c r="P828" i="1"/>
  <c r="G828" i="1"/>
  <c r="O828" i="1"/>
  <c r="K828" i="1"/>
  <c r="M828" i="1"/>
  <c r="O974" i="1"/>
  <c r="G974" i="1"/>
  <c r="I974" i="1"/>
  <c r="P974" i="1"/>
  <c r="K974" i="1"/>
  <c r="M974" i="1"/>
  <c r="I582" i="1"/>
  <c r="P582" i="1"/>
  <c r="G582" i="1"/>
  <c r="K582" i="1"/>
  <c r="O582" i="1"/>
  <c r="M582" i="1"/>
  <c r="G871" i="1"/>
  <c r="I871" i="1"/>
  <c r="P871" i="1"/>
  <c r="K871" i="1"/>
  <c r="O871" i="1"/>
  <c r="M871" i="1"/>
  <c r="K1308" i="1"/>
  <c r="I1308" i="1"/>
  <c r="G1308" i="1"/>
  <c r="P1308" i="1"/>
  <c r="O1308" i="1"/>
  <c r="M1308" i="1"/>
  <c r="O670" i="1"/>
  <c r="P670" i="1"/>
  <c r="I670" i="1"/>
  <c r="G670" i="1"/>
  <c r="K670" i="1"/>
  <c r="M670" i="1"/>
  <c r="G1044" i="1"/>
  <c r="P1044" i="1"/>
  <c r="I1044" i="1"/>
  <c r="K1044" i="1"/>
  <c r="O1044" i="1"/>
  <c r="M1044" i="1"/>
  <c r="F173" i="1"/>
  <c r="S173" i="1"/>
  <c r="I262" i="1"/>
  <c r="G262" i="1"/>
  <c r="P262" i="1"/>
  <c r="K262" i="1"/>
  <c r="O262" i="1"/>
  <c r="M262" i="1"/>
  <c r="O1107" i="1"/>
  <c r="P1107" i="1"/>
  <c r="I1107" i="1"/>
  <c r="G1107" i="1"/>
  <c r="K1107" i="1"/>
  <c r="M1107" i="1"/>
  <c r="P1272" i="1"/>
  <c r="I1272" i="1"/>
  <c r="G1272" i="1"/>
  <c r="K1272" i="1"/>
  <c r="O1272" i="1"/>
  <c r="M1272" i="1"/>
  <c r="P41" i="1"/>
  <c r="G41" i="1"/>
  <c r="I41" i="1"/>
  <c r="K41" i="1"/>
  <c r="O41" i="1"/>
  <c r="M41" i="1"/>
  <c r="F500" i="1"/>
  <c r="S500" i="1"/>
  <c r="P797" i="1"/>
  <c r="G797" i="1"/>
  <c r="I797" i="1"/>
  <c r="O797" i="1"/>
  <c r="K797" i="1"/>
  <c r="M797" i="1"/>
  <c r="P1109" i="1"/>
  <c r="I1109" i="1"/>
  <c r="G1109" i="1"/>
  <c r="O1109" i="1"/>
  <c r="K1109" i="1"/>
  <c r="M1109" i="1"/>
  <c r="K1173" i="1"/>
  <c r="I1173" i="1"/>
  <c r="G1173" i="1"/>
  <c r="P1173" i="1"/>
  <c r="O1173" i="1"/>
  <c r="M1173" i="1"/>
  <c r="D401" i="1"/>
  <c r="F402" i="1"/>
  <c r="S402" i="1"/>
  <c r="G935" i="1"/>
  <c r="I935" i="1"/>
  <c r="P935" i="1"/>
  <c r="O935" i="1"/>
  <c r="K935" i="1"/>
  <c r="M935" i="1"/>
  <c r="S1025" i="1"/>
  <c r="F1025" i="1"/>
  <c r="F618" i="1"/>
  <c r="S618" i="1"/>
  <c r="G1302" i="1"/>
  <c r="I1302" i="1"/>
  <c r="P1302" i="1"/>
  <c r="K1302" i="1"/>
  <c r="O1302" i="1"/>
  <c r="M1302" i="1"/>
  <c r="S723" i="1"/>
  <c r="F723" i="1"/>
  <c r="I936" i="1"/>
  <c r="P936" i="1"/>
  <c r="G936" i="1"/>
  <c r="K936" i="1"/>
  <c r="O936" i="1"/>
  <c r="M936" i="1"/>
  <c r="G32" i="1"/>
  <c r="I32" i="1"/>
  <c r="P32" i="1"/>
  <c r="O32" i="1"/>
  <c r="K32" i="1"/>
  <c r="M32" i="1"/>
  <c r="O150" i="1"/>
  <c r="G150" i="1"/>
  <c r="P150" i="1"/>
  <c r="I150" i="1"/>
  <c r="K150" i="1"/>
  <c r="M150" i="1"/>
  <c r="O581" i="1"/>
  <c r="P581" i="1"/>
  <c r="G581" i="1"/>
  <c r="I581" i="1"/>
  <c r="K581" i="1"/>
  <c r="M581" i="1"/>
  <c r="G623" i="1"/>
  <c r="P623" i="1"/>
  <c r="I623" i="1"/>
  <c r="K623" i="1"/>
  <c r="O623" i="1"/>
  <c r="M623" i="1"/>
  <c r="P549" i="1"/>
  <c r="G549" i="1"/>
  <c r="I549" i="1"/>
  <c r="K549" i="1"/>
  <c r="O549" i="1"/>
  <c r="M549" i="1"/>
  <c r="K115" i="1"/>
  <c r="I115" i="1"/>
  <c r="G115" i="1"/>
  <c r="P115" i="1"/>
  <c r="O115" i="1"/>
  <c r="M115" i="1"/>
  <c r="K1316" i="1"/>
  <c r="P1316" i="1"/>
  <c r="I1316" i="1"/>
  <c r="G1316" i="1"/>
  <c r="O1316" i="1"/>
  <c r="M1316" i="1"/>
  <c r="K1144" i="1"/>
  <c r="G1144" i="1"/>
  <c r="I1144" i="1"/>
  <c r="P1144" i="1"/>
  <c r="O1144" i="1"/>
  <c r="M1144" i="1"/>
  <c r="O1377" i="1"/>
  <c r="G1377" i="1"/>
  <c r="I1377" i="1"/>
  <c r="P1377" i="1"/>
  <c r="M1377" i="1"/>
  <c r="K1377" i="1"/>
  <c r="K429" i="1"/>
  <c r="I429" i="1"/>
  <c r="G429" i="1"/>
  <c r="P429" i="1"/>
  <c r="O429" i="1"/>
  <c r="M429" i="1"/>
  <c r="D643" i="1"/>
  <c r="S644" i="1"/>
  <c r="F644" i="1"/>
  <c r="P284" i="1"/>
  <c r="I284" i="1"/>
  <c r="G284" i="1"/>
  <c r="O284" i="1"/>
  <c r="K284" i="1"/>
  <c r="M284" i="1"/>
  <c r="P506" i="1"/>
  <c r="I506" i="1"/>
  <c r="G506" i="1"/>
  <c r="K506" i="1"/>
  <c r="O506" i="1"/>
  <c r="M506" i="1"/>
  <c r="O946" i="1"/>
  <c r="P946" i="1"/>
  <c r="G946" i="1"/>
  <c r="I946" i="1"/>
  <c r="K946" i="1"/>
  <c r="M946" i="1"/>
  <c r="K1260" i="1"/>
  <c r="G1260" i="1"/>
  <c r="I1260" i="1"/>
  <c r="P1260" i="1"/>
  <c r="O1260" i="1"/>
  <c r="M1260" i="1"/>
  <c r="K1163" i="1"/>
  <c r="I1163" i="1"/>
  <c r="G1163" i="1"/>
  <c r="P1163" i="1"/>
  <c r="O1163" i="1"/>
  <c r="M1163" i="1"/>
  <c r="S441" i="1"/>
  <c r="F441" i="1"/>
  <c r="S1084" i="1"/>
  <c r="F1084" i="1"/>
  <c r="G873" i="1"/>
  <c r="P873" i="1"/>
  <c r="I873" i="1"/>
  <c r="O873" i="1"/>
  <c r="K873" i="1"/>
  <c r="M873" i="1"/>
  <c r="P1344" i="1"/>
  <c r="G1344" i="1"/>
  <c r="I1344" i="1"/>
  <c r="O1344" i="1"/>
  <c r="K1344" i="1"/>
  <c r="M1344" i="1"/>
  <c r="S544" i="1"/>
  <c r="F544" i="1"/>
  <c r="G604" i="1"/>
  <c r="P604" i="1"/>
  <c r="I604" i="1"/>
  <c r="K604" i="1"/>
  <c r="O604" i="1"/>
  <c r="M604" i="1"/>
  <c r="G732" i="1"/>
  <c r="P732" i="1"/>
  <c r="I732" i="1"/>
  <c r="O732" i="1"/>
  <c r="K732" i="1"/>
  <c r="M732" i="1"/>
  <c r="S1071" i="1"/>
  <c r="F1071" i="1"/>
  <c r="K93" i="1"/>
  <c r="G93" i="1"/>
  <c r="P93" i="1"/>
  <c r="I93" i="1"/>
  <c r="O93" i="1"/>
  <c r="M93" i="1"/>
  <c r="I805" i="1"/>
  <c r="G805" i="1"/>
  <c r="P805" i="1"/>
  <c r="K805" i="1"/>
  <c r="O805" i="1"/>
  <c r="M805" i="1"/>
  <c r="I780" i="1"/>
  <c r="P780" i="1"/>
  <c r="G780" i="1"/>
  <c r="O780" i="1"/>
  <c r="K780" i="1"/>
  <c r="M780" i="1"/>
  <c r="O18" i="1"/>
  <c r="P18" i="1"/>
  <c r="I18" i="1"/>
  <c r="G18" i="1"/>
  <c r="K18" i="1"/>
  <c r="M18" i="1"/>
  <c r="I1222" i="1"/>
  <c r="P1222" i="1"/>
  <c r="G1222" i="1"/>
  <c r="O1222" i="1"/>
  <c r="K1222" i="1"/>
  <c r="M1222" i="1"/>
  <c r="P63" i="1"/>
  <c r="G63" i="1"/>
  <c r="I63" i="1"/>
  <c r="O63" i="1"/>
  <c r="K63" i="1"/>
  <c r="M63" i="1"/>
  <c r="S1119" i="1"/>
  <c r="F1119" i="1"/>
  <c r="K899" i="1"/>
  <c r="G899" i="1"/>
  <c r="I899" i="1"/>
  <c r="P899" i="1"/>
  <c r="O899" i="1"/>
  <c r="M899" i="1"/>
  <c r="K292" i="1"/>
  <c r="G292" i="1"/>
  <c r="P292" i="1"/>
  <c r="I292" i="1"/>
  <c r="O292" i="1"/>
  <c r="M292" i="1"/>
  <c r="O225" i="1"/>
  <c r="I225" i="1"/>
  <c r="G225" i="1"/>
  <c r="P225" i="1"/>
  <c r="K225" i="1"/>
  <c r="M225" i="1"/>
  <c r="I597" i="1"/>
  <c r="P597" i="1"/>
  <c r="G597" i="1"/>
  <c r="O597" i="1"/>
  <c r="K597" i="1"/>
  <c r="M597" i="1"/>
  <c r="G691" i="1"/>
  <c r="P691" i="1"/>
  <c r="I691" i="1"/>
  <c r="K691" i="1"/>
  <c r="O691" i="1"/>
  <c r="M691" i="1"/>
  <c r="F1330" i="1"/>
  <c r="S1330" i="1"/>
  <c r="D110" i="1"/>
  <c r="S125" i="1"/>
  <c r="F125" i="1"/>
  <c r="D1055" i="1"/>
  <c r="O13" i="1"/>
  <c r="P13" i="1"/>
  <c r="I13" i="1"/>
  <c r="G13" i="1"/>
  <c r="K13" i="1"/>
  <c r="M13" i="1"/>
  <c r="P574" i="1"/>
  <c r="I574" i="1"/>
  <c r="G574" i="1"/>
  <c r="K574" i="1"/>
  <c r="O574" i="1"/>
  <c r="M574" i="1"/>
  <c r="P517" i="1"/>
  <c r="G517" i="1"/>
  <c r="I517" i="1"/>
  <c r="O517" i="1"/>
  <c r="K517" i="1"/>
  <c r="M517" i="1"/>
  <c r="G1141" i="1"/>
  <c r="I1141" i="1"/>
  <c r="P1141" i="1"/>
  <c r="K1141" i="1"/>
  <c r="O1141" i="1"/>
  <c r="M1141" i="1"/>
  <c r="F249" i="1"/>
  <c r="S249" i="1"/>
  <c r="G737" i="1"/>
  <c r="P737" i="1"/>
  <c r="I737" i="1"/>
  <c r="O737" i="1"/>
  <c r="K737" i="1"/>
  <c r="M737" i="1"/>
  <c r="S985" i="1"/>
  <c r="F985" i="1"/>
  <c r="I1103" i="1"/>
  <c r="P1103" i="1"/>
  <c r="G1103" i="1"/>
  <c r="O1103" i="1"/>
  <c r="K1103" i="1"/>
  <c r="M1103" i="1"/>
  <c r="S493" i="1"/>
  <c r="F493" i="1"/>
  <c r="G35" i="1"/>
  <c r="I35" i="1"/>
  <c r="P35" i="1"/>
  <c r="O35" i="1"/>
  <c r="K35" i="1"/>
  <c r="M35" i="1"/>
  <c r="P707" i="1"/>
  <c r="G707" i="1"/>
  <c r="I707" i="1"/>
  <c r="K707" i="1"/>
  <c r="O707" i="1"/>
  <c r="M707" i="1"/>
  <c r="G530" i="1"/>
  <c r="P530" i="1"/>
  <c r="I530" i="1"/>
  <c r="K530" i="1"/>
  <c r="O530" i="1"/>
  <c r="M530" i="1"/>
  <c r="D926" i="1"/>
  <c r="S927" i="1"/>
  <c r="F927" i="1"/>
  <c r="K142" i="1"/>
  <c r="I142" i="1"/>
  <c r="G142" i="1"/>
  <c r="P142" i="1"/>
  <c r="O142" i="1"/>
  <c r="M142" i="1"/>
  <c r="O700" i="1"/>
  <c r="G700" i="1"/>
  <c r="I700" i="1"/>
  <c r="P700" i="1"/>
  <c r="K700" i="1"/>
  <c r="M700" i="1"/>
  <c r="G819" i="1"/>
  <c r="P819" i="1"/>
  <c r="I819" i="1"/>
  <c r="O819" i="1"/>
  <c r="K819" i="1"/>
  <c r="M819" i="1"/>
  <c r="G989" i="1"/>
  <c r="P989" i="1"/>
  <c r="I989" i="1"/>
  <c r="K989" i="1"/>
  <c r="O989" i="1"/>
  <c r="M989" i="1"/>
  <c r="I1210" i="1"/>
  <c r="P1210" i="1"/>
  <c r="G1210" i="1"/>
  <c r="O1210" i="1"/>
  <c r="K1210" i="1"/>
  <c r="M1210" i="1"/>
  <c r="I466" i="1"/>
  <c r="P466" i="1"/>
  <c r="G466" i="1"/>
  <c r="K466" i="1"/>
  <c r="O466" i="1"/>
  <c r="M466" i="1"/>
  <c r="P821" i="1"/>
  <c r="I821" i="1"/>
  <c r="G821" i="1"/>
  <c r="K821" i="1"/>
  <c r="O821" i="1"/>
  <c r="M821" i="1"/>
  <c r="I1229" i="1"/>
  <c r="P1229" i="1"/>
  <c r="G1229" i="1"/>
  <c r="K1229" i="1"/>
  <c r="O1229" i="1"/>
  <c r="M1229" i="1"/>
  <c r="I62" i="1"/>
  <c r="P62" i="1"/>
  <c r="G62" i="1"/>
  <c r="O62" i="1"/>
  <c r="K62" i="1"/>
  <c r="M62" i="1"/>
  <c r="I241" i="1"/>
  <c r="G241" i="1"/>
  <c r="P241" i="1"/>
  <c r="O241" i="1"/>
  <c r="K241" i="1"/>
  <c r="M241" i="1"/>
  <c r="F712" i="1"/>
  <c r="S712" i="1"/>
  <c r="G823" i="1"/>
  <c r="I823" i="1"/>
  <c r="P823" i="1"/>
  <c r="O823" i="1"/>
  <c r="K823" i="1"/>
  <c r="M823" i="1"/>
  <c r="F1247" i="1"/>
  <c r="S1247" i="1"/>
  <c r="K51" i="1"/>
  <c r="P51" i="1"/>
  <c r="G51" i="1"/>
  <c r="I51" i="1"/>
  <c r="O51" i="1"/>
  <c r="M51" i="1"/>
  <c r="G370" i="1"/>
  <c r="I370" i="1"/>
  <c r="P370" i="1"/>
  <c r="O370" i="1"/>
  <c r="K370" i="1"/>
  <c r="M370" i="1"/>
  <c r="M1051" i="1"/>
  <c r="I1051" i="1"/>
  <c r="P1051" i="1"/>
  <c r="G1051" i="1"/>
  <c r="K1051" i="1"/>
  <c r="O1051" i="1"/>
  <c r="P438" i="1"/>
  <c r="I438" i="1"/>
  <c r="G438" i="1"/>
  <c r="K438" i="1"/>
  <c r="O438" i="1"/>
  <c r="M438" i="1"/>
  <c r="G858" i="1"/>
  <c r="I858" i="1"/>
  <c r="P858" i="1"/>
  <c r="K858" i="1"/>
  <c r="O858" i="1"/>
  <c r="M858" i="1"/>
  <c r="I302" i="1"/>
  <c r="P302" i="1"/>
  <c r="G302" i="1"/>
  <c r="K302" i="1"/>
  <c r="O302" i="1"/>
  <c r="M302" i="1"/>
  <c r="S1234" i="1"/>
  <c r="F1234" i="1"/>
  <c r="K114" i="1"/>
  <c r="P114" i="1"/>
  <c r="G114" i="1"/>
  <c r="I114" i="1"/>
  <c r="O114" i="1"/>
  <c r="M114" i="1"/>
  <c r="F648" i="1"/>
  <c r="S648" i="1"/>
  <c r="S1204" i="1"/>
  <c r="F1204" i="1"/>
  <c r="I475" i="1"/>
  <c r="P475" i="1"/>
  <c r="G475" i="1"/>
  <c r="K475" i="1"/>
  <c r="O475" i="1"/>
  <c r="M475" i="1"/>
  <c r="P568" i="1"/>
  <c r="I568" i="1"/>
  <c r="G568" i="1"/>
  <c r="K568" i="1"/>
  <c r="O568" i="1"/>
  <c r="M568" i="1"/>
  <c r="I369" i="1"/>
  <c r="P369" i="1"/>
  <c r="G369" i="1"/>
  <c r="O369" i="1"/>
  <c r="K369" i="1"/>
  <c r="M369" i="1"/>
  <c r="P915" i="1"/>
  <c r="I915" i="1"/>
  <c r="G915" i="1"/>
  <c r="K915" i="1"/>
  <c r="O915" i="1"/>
  <c r="M915" i="1"/>
  <c r="F1017" i="1"/>
  <c r="S1017" i="1"/>
  <c r="K290" i="1"/>
  <c r="G290" i="1"/>
  <c r="P290" i="1"/>
  <c r="I290" i="1"/>
  <c r="O290" i="1"/>
  <c r="M290" i="1"/>
  <c r="G511" i="1"/>
  <c r="P511" i="1"/>
  <c r="I511" i="1"/>
  <c r="K511" i="1"/>
  <c r="O511" i="1"/>
  <c r="M511" i="1"/>
  <c r="I1184" i="1"/>
  <c r="P1184" i="1"/>
  <c r="G1184" i="1"/>
  <c r="K1184" i="1"/>
  <c r="O1184" i="1"/>
  <c r="M1184" i="1"/>
  <c r="P23" i="1"/>
  <c r="I23" i="1"/>
  <c r="G23" i="1"/>
  <c r="O23" i="1"/>
  <c r="K23" i="1"/>
  <c r="M23" i="1"/>
  <c r="S102" i="1"/>
  <c r="F102" i="1"/>
  <c r="S560" i="1"/>
  <c r="F560" i="1"/>
  <c r="I688" i="1"/>
  <c r="P688" i="1"/>
  <c r="G688" i="1"/>
  <c r="O688" i="1"/>
  <c r="K688" i="1"/>
  <c r="M688" i="1"/>
  <c r="O987" i="1"/>
  <c r="P987" i="1"/>
  <c r="I987" i="1"/>
  <c r="G987" i="1"/>
  <c r="K987" i="1"/>
  <c r="M987" i="1"/>
  <c r="P1250" i="1"/>
  <c r="G1250" i="1"/>
  <c r="I1250" i="1"/>
  <c r="O1250" i="1"/>
  <c r="K1250" i="1"/>
  <c r="M1250" i="1"/>
  <c r="S1193" i="1"/>
  <c r="F1193" i="1"/>
  <c r="O69" i="1"/>
  <c r="P69" i="1"/>
  <c r="I69" i="1"/>
  <c r="G69" i="1"/>
  <c r="K69" i="1"/>
  <c r="M69" i="1"/>
  <c r="I423" i="1"/>
  <c r="P423" i="1"/>
  <c r="G423" i="1"/>
  <c r="K423" i="1"/>
  <c r="O423" i="1"/>
  <c r="M423" i="1"/>
  <c r="G1196" i="1"/>
  <c r="I1196" i="1"/>
  <c r="P1196" i="1"/>
  <c r="O1196" i="1"/>
  <c r="K1196" i="1"/>
  <c r="M1196" i="1"/>
  <c r="P127" i="1"/>
  <c r="G127" i="1"/>
  <c r="I127" i="1"/>
  <c r="K127" i="1"/>
  <c r="O127" i="1"/>
  <c r="M127" i="1"/>
  <c r="P453" i="1"/>
  <c r="G453" i="1"/>
  <c r="I453" i="1"/>
  <c r="K453" i="1"/>
  <c r="O453" i="1"/>
  <c r="M453" i="1"/>
  <c r="D668" i="1"/>
  <c r="S669" i="1"/>
  <c r="F669" i="1"/>
  <c r="I817" i="1"/>
  <c r="P817" i="1"/>
  <c r="G817" i="1"/>
  <c r="K817" i="1"/>
  <c r="O817" i="1"/>
  <c r="M817" i="1"/>
  <c r="P1136" i="1"/>
  <c r="I1136" i="1"/>
  <c r="G1136" i="1"/>
  <c r="K1136" i="1"/>
  <c r="O1136" i="1"/>
  <c r="M1136" i="1"/>
  <c r="S1043" i="1"/>
  <c r="F1043" i="1"/>
  <c r="P1295" i="1"/>
  <c r="I1295" i="1"/>
  <c r="G1295" i="1"/>
  <c r="O1295" i="1"/>
  <c r="K1295" i="1"/>
  <c r="M1295" i="1"/>
  <c r="S1106" i="1"/>
  <c r="F1106" i="1"/>
  <c r="I304" i="1"/>
  <c r="P304" i="1"/>
  <c r="G304" i="1"/>
  <c r="O304" i="1"/>
  <c r="K304" i="1"/>
  <c r="M304" i="1"/>
  <c r="D37" i="1"/>
  <c r="S40" i="1"/>
  <c r="F40" i="1"/>
  <c r="G256" i="1"/>
  <c r="P256" i="1"/>
  <c r="I256" i="1"/>
  <c r="K256" i="1"/>
  <c r="O256" i="1"/>
  <c r="M256" i="1"/>
  <c r="P941" i="1"/>
  <c r="I941" i="1"/>
  <c r="G941" i="1"/>
  <c r="K941" i="1"/>
  <c r="O941" i="1"/>
  <c r="M941" i="1"/>
  <c r="F744" i="1"/>
  <c r="S744" i="1"/>
  <c r="S934" i="1"/>
  <c r="F934" i="1"/>
  <c r="P1214" i="1"/>
  <c r="I1214" i="1"/>
  <c r="G1214" i="1"/>
  <c r="K1214" i="1"/>
  <c r="O1214" i="1"/>
  <c r="M1214" i="1"/>
  <c r="I88" i="1"/>
  <c r="P88" i="1"/>
  <c r="G88" i="1"/>
  <c r="K88" i="1"/>
  <c r="O88" i="1"/>
  <c r="M88" i="1"/>
  <c r="I521" i="1"/>
  <c r="G521" i="1"/>
  <c r="P521" i="1"/>
  <c r="O521" i="1"/>
  <c r="K521" i="1"/>
  <c r="M521" i="1"/>
  <c r="I1287" i="1"/>
  <c r="G1287" i="1"/>
  <c r="P1287" i="1"/>
  <c r="O1287" i="1"/>
  <c r="K1287" i="1"/>
  <c r="M1287" i="1"/>
  <c r="S580" i="1"/>
  <c r="F580" i="1"/>
  <c r="K395" i="1"/>
  <c r="P395" i="1"/>
  <c r="I395" i="1"/>
  <c r="G395" i="1"/>
  <c r="O395" i="1"/>
  <c r="M395" i="1"/>
  <c r="F622" i="1"/>
  <c r="S622" i="1"/>
  <c r="S548" i="1"/>
  <c r="F548" i="1"/>
  <c r="I1015" i="1"/>
  <c r="P1015" i="1"/>
  <c r="G1015" i="1"/>
  <c r="K1015" i="1"/>
  <c r="O1015" i="1"/>
  <c r="M1015" i="1"/>
  <c r="O368" i="1"/>
  <c r="G368" i="1"/>
  <c r="I368" i="1"/>
  <c r="P368" i="1"/>
  <c r="K368" i="1"/>
  <c r="M368" i="1"/>
  <c r="K95" i="1"/>
  <c r="G95" i="1"/>
  <c r="P95" i="1"/>
  <c r="I95" i="1"/>
  <c r="O95" i="1"/>
  <c r="M95" i="1"/>
  <c r="P704" i="1"/>
  <c r="G704" i="1"/>
  <c r="I704" i="1"/>
  <c r="K704" i="1"/>
  <c r="O704" i="1"/>
  <c r="M704" i="1"/>
  <c r="K790" i="1"/>
  <c r="I790" i="1"/>
  <c r="G790" i="1"/>
  <c r="P790" i="1"/>
  <c r="O790" i="1"/>
  <c r="M790" i="1"/>
  <c r="F1143" i="1"/>
  <c r="S1143" i="1"/>
  <c r="P56" i="1"/>
  <c r="G56" i="1"/>
  <c r="I56" i="1"/>
  <c r="O56" i="1"/>
  <c r="K56" i="1"/>
  <c r="M56" i="1"/>
  <c r="P1137" i="1"/>
  <c r="I1137" i="1"/>
  <c r="G1137" i="1"/>
  <c r="K1137" i="1"/>
  <c r="O1137" i="1"/>
  <c r="M1137" i="1"/>
  <c r="S505" i="1"/>
  <c r="F505" i="1"/>
  <c r="I637" i="1"/>
  <c r="P637" i="1"/>
  <c r="G637" i="1"/>
  <c r="O637" i="1"/>
  <c r="K637" i="1"/>
  <c r="M637" i="1"/>
  <c r="I981" i="1"/>
  <c r="G981" i="1"/>
  <c r="P981" i="1"/>
  <c r="O981" i="1"/>
  <c r="K981" i="1"/>
  <c r="M981" i="1"/>
  <c r="O25" i="1"/>
  <c r="P25" i="1"/>
  <c r="I25" i="1"/>
  <c r="G25" i="1"/>
  <c r="K25" i="1"/>
  <c r="M25" i="1"/>
  <c r="G167" i="1"/>
  <c r="I167" i="1"/>
  <c r="P167" i="1"/>
  <c r="O167" i="1"/>
  <c r="K167" i="1"/>
  <c r="M167" i="1"/>
  <c r="G264" i="1"/>
  <c r="P264" i="1"/>
  <c r="I264" i="1"/>
  <c r="K264" i="1"/>
  <c r="O264" i="1"/>
  <c r="M264" i="1"/>
  <c r="I591" i="1"/>
  <c r="P591" i="1"/>
  <c r="G591" i="1"/>
  <c r="O591" i="1"/>
  <c r="K591" i="1"/>
  <c r="M591" i="1"/>
  <c r="G533" i="1"/>
  <c r="P533" i="1"/>
  <c r="I533" i="1"/>
  <c r="K533" i="1"/>
  <c r="O533" i="1"/>
  <c r="M533" i="1"/>
  <c r="P411" i="1"/>
  <c r="I411" i="1"/>
  <c r="G411" i="1"/>
  <c r="K411" i="1"/>
  <c r="O411" i="1"/>
  <c r="M411" i="1"/>
  <c r="K1309" i="1"/>
  <c r="P1309" i="1"/>
  <c r="I1309" i="1"/>
  <c r="G1309" i="1"/>
  <c r="O1309" i="1"/>
  <c r="M1309" i="1"/>
  <c r="P259" i="1"/>
  <c r="G259" i="1"/>
  <c r="I259" i="1"/>
  <c r="K259" i="1"/>
  <c r="O259" i="1"/>
  <c r="M259" i="1"/>
  <c r="P404" i="1"/>
  <c r="G404" i="1"/>
  <c r="I404" i="1"/>
  <c r="O404" i="1"/>
  <c r="K404" i="1"/>
  <c r="M404" i="1"/>
  <c r="K141" i="1"/>
  <c r="G141" i="1"/>
  <c r="I141" i="1"/>
  <c r="P141" i="1"/>
  <c r="O141" i="1"/>
  <c r="M141" i="1"/>
  <c r="P405" i="1"/>
  <c r="I405" i="1"/>
  <c r="G405" i="1"/>
  <c r="K405" i="1"/>
  <c r="O405" i="1"/>
  <c r="M405" i="1"/>
  <c r="O653" i="1"/>
  <c r="G653" i="1"/>
  <c r="I653" i="1"/>
  <c r="P653" i="1"/>
  <c r="K653" i="1"/>
  <c r="M653" i="1"/>
  <c r="S731" i="1"/>
  <c r="F731" i="1"/>
  <c r="O20" i="1"/>
  <c r="G20" i="1"/>
  <c r="P20" i="1"/>
  <c r="I20" i="1"/>
  <c r="K20" i="1"/>
  <c r="M20" i="1"/>
  <c r="P590" i="1"/>
  <c r="G590" i="1"/>
  <c r="I590" i="1"/>
  <c r="O590" i="1"/>
  <c r="K590" i="1"/>
  <c r="M590" i="1"/>
  <c r="P716" i="1"/>
  <c r="G716" i="1"/>
  <c r="I716" i="1"/>
  <c r="O716" i="1"/>
  <c r="K716" i="1"/>
  <c r="M716" i="1"/>
  <c r="P1005" i="1"/>
  <c r="I1005" i="1"/>
  <c r="G1005" i="1"/>
  <c r="K1005" i="1"/>
  <c r="O1005" i="1"/>
  <c r="M1005" i="1"/>
  <c r="O450" i="1"/>
  <c r="G450" i="1"/>
  <c r="I450" i="1"/>
  <c r="P450" i="1"/>
  <c r="M450" i="1"/>
  <c r="K450" i="1"/>
  <c r="K119" i="1"/>
  <c r="I119" i="1"/>
  <c r="G119" i="1"/>
  <c r="P119" i="1"/>
  <c r="O119" i="1"/>
  <c r="M119" i="1"/>
  <c r="K1093" i="1"/>
  <c r="P1093" i="1"/>
  <c r="G1093" i="1"/>
  <c r="I1093" i="1"/>
  <c r="O1093" i="1"/>
  <c r="M1093" i="1"/>
  <c r="P164" i="1"/>
  <c r="I164" i="1"/>
  <c r="G164" i="1"/>
  <c r="K164" i="1"/>
  <c r="O164" i="1"/>
  <c r="M164" i="1"/>
  <c r="G419" i="1"/>
  <c r="I419" i="1"/>
  <c r="P419" i="1"/>
  <c r="K419" i="1"/>
  <c r="O419" i="1"/>
  <c r="M419" i="1"/>
  <c r="P651" i="1"/>
  <c r="I651" i="1"/>
  <c r="G651" i="1"/>
  <c r="K651" i="1"/>
  <c r="O651" i="1"/>
  <c r="M651" i="1"/>
  <c r="K393" i="1"/>
  <c r="P393" i="1"/>
  <c r="I393" i="1"/>
  <c r="G393" i="1"/>
  <c r="O393" i="1"/>
  <c r="M393" i="1"/>
  <c r="K246" i="1"/>
  <c r="P246" i="1"/>
  <c r="G246" i="1"/>
  <c r="I246" i="1"/>
  <c r="O246" i="1"/>
  <c r="M246" i="1"/>
  <c r="S690" i="1"/>
  <c r="F690" i="1"/>
  <c r="P741" i="1"/>
  <c r="G741" i="1"/>
  <c r="I741" i="1"/>
  <c r="O741" i="1"/>
  <c r="K741" i="1"/>
  <c r="M741" i="1"/>
  <c r="I1363" i="1"/>
  <c r="G1363" i="1"/>
  <c r="P1363" i="1"/>
  <c r="K1363" i="1"/>
  <c r="O1363" i="1"/>
  <c r="M1363" i="1"/>
  <c r="K498" i="1"/>
  <c r="G498" i="1"/>
  <c r="I498" i="1"/>
  <c r="P498" i="1"/>
  <c r="O498" i="1"/>
  <c r="M498" i="1"/>
  <c r="O812" i="1"/>
  <c r="P812" i="1"/>
  <c r="G812" i="1"/>
  <c r="I812" i="1"/>
  <c r="M812" i="1"/>
  <c r="K812" i="1"/>
  <c r="G1147" i="1"/>
  <c r="P1147" i="1"/>
  <c r="I1147" i="1"/>
  <c r="K1147" i="1"/>
  <c r="O1147" i="1"/>
  <c r="M1147" i="1"/>
  <c r="G296" i="1"/>
  <c r="P296" i="1"/>
  <c r="I296" i="1"/>
  <c r="O296" i="1"/>
  <c r="K296" i="1"/>
  <c r="M296" i="1"/>
  <c r="G788" i="1"/>
  <c r="P788" i="1"/>
  <c r="I788" i="1"/>
  <c r="K788" i="1"/>
  <c r="O788" i="1"/>
  <c r="M788" i="1"/>
  <c r="O1352" i="1"/>
  <c r="I1352" i="1"/>
  <c r="G1352" i="1"/>
  <c r="P1352" i="1"/>
  <c r="K1352" i="1"/>
  <c r="M1352" i="1"/>
  <c r="G161" i="1"/>
  <c r="I161" i="1"/>
  <c r="P161" i="1"/>
  <c r="O161" i="1"/>
  <c r="K161" i="1"/>
  <c r="M161" i="1"/>
  <c r="S706" i="1"/>
  <c r="F706" i="1"/>
  <c r="G1036" i="1" l="1"/>
  <c r="K1289" i="1"/>
  <c r="I1289" i="1"/>
  <c r="P1289" i="1"/>
  <c r="G1289" i="1"/>
  <c r="M1289" i="1"/>
  <c r="I1036" i="1"/>
  <c r="P1036" i="1"/>
  <c r="M1036" i="1"/>
  <c r="O1036" i="1"/>
  <c r="AG88" i="2"/>
  <c r="AG89" i="2" s="1"/>
  <c r="S718" i="1"/>
  <c r="D699" i="1"/>
  <c r="F1236" i="1"/>
  <c r="O1236" i="1" s="1"/>
  <c r="S1236" i="1"/>
  <c r="S905" i="1"/>
  <c r="F905" i="1"/>
  <c r="P905" i="1" s="1"/>
  <c r="F917" i="1"/>
  <c r="G917" i="1" s="1"/>
  <c r="F694" i="1"/>
  <c r="K694" i="1" s="1"/>
  <c r="S694" i="1"/>
  <c r="S917" i="1"/>
  <c r="M776" i="1"/>
  <c r="K776" i="1"/>
  <c r="O776" i="1"/>
  <c r="P776" i="1"/>
  <c r="I776" i="1"/>
  <c r="S255" i="1"/>
  <c r="F255" i="1"/>
  <c r="I255" i="1" s="1"/>
  <c r="F931" i="1"/>
  <c r="O931" i="1" s="1"/>
  <c r="S497" i="1"/>
  <c r="S71" i="1"/>
  <c r="F973" i="1"/>
  <c r="O973" i="1" s="1"/>
  <c r="S868" i="1"/>
  <c r="F748" i="1"/>
  <c r="O748" i="1" s="1"/>
  <c r="S748" i="1"/>
  <c r="F868" i="1"/>
  <c r="M868" i="1" s="1"/>
  <c r="S973" i="1"/>
  <c r="D64" i="1"/>
  <c r="F497" i="1"/>
  <c r="K497" i="1" s="1"/>
  <c r="F71" i="1"/>
  <c r="K71" i="1" s="1"/>
  <c r="S931" i="1"/>
  <c r="G706" i="1"/>
  <c r="P706" i="1"/>
  <c r="I706" i="1"/>
  <c r="O706" i="1"/>
  <c r="K706" i="1"/>
  <c r="M706" i="1"/>
  <c r="P690" i="1"/>
  <c r="G690" i="1"/>
  <c r="I690" i="1"/>
  <c r="O690" i="1"/>
  <c r="K690" i="1"/>
  <c r="M690" i="1"/>
  <c r="P505" i="1"/>
  <c r="G505" i="1"/>
  <c r="I505" i="1"/>
  <c r="K505" i="1"/>
  <c r="O505" i="1"/>
  <c r="M505" i="1"/>
  <c r="I580" i="1"/>
  <c r="P580" i="1"/>
  <c r="G580" i="1"/>
  <c r="O580" i="1"/>
  <c r="K580" i="1"/>
  <c r="M580" i="1"/>
  <c r="K560" i="1"/>
  <c r="P560" i="1"/>
  <c r="G560" i="1"/>
  <c r="I560" i="1"/>
  <c r="O560" i="1"/>
  <c r="M560" i="1"/>
  <c r="G1234" i="1"/>
  <c r="I1234" i="1"/>
  <c r="P1234" i="1"/>
  <c r="K1234" i="1"/>
  <c r="O1234" i="1"/>
  <c r="M1234" i="1"/>
  <c r="K1330" i="1"/>
  <c r="G1330" i="1"/>
  <c r="P1330" i="1"/>
  <c r="I1330" i="1"/>
  <c r="O1330" i="1"/>
  <c r="M1330" i="1"/>
  <c r="I660" i="1"/>
  <c r="P660" i="1"/>
  <c r="G660" i="1"/>
  <c r="K660" i="1"/>
  <c r="O660" i="1"/>
  <c r="M660" i="1"/>
  <c r="P515" i="1"/>
  <c r="G515" i="1"/>
  <c r="I515" i="1"/>
  <c r="O515" i="1"/>
  <c r="K515" i="1"/>
  <c r="M515" i="1"/>
  <c r="G1218" i="1"/>
  <c r="I1218" i="1"/>
  <c r="P1218" i="1"/>
  <c r="O1218" i="1"/>
  <c r="K1218" i="1"/>
  <c r="M1218" i="1"/>
  <c r="O469" i="1"/>
  <c r="I469" i="1"/>
  <c r="G469" i="1"/>
  <c r="P469" i="1"/>
  <c r="K469" i="1"/>
  <c r="M469" i="1"/>
  <c r="M171" i="1"/>
  <c r="G171" i="1"/>
  <c r="P171" i="1"/>
  <c r="I171" i="1"/>
  <c r="O171" i="1"/>
  <c r="K171" i="1"/>
  <c r="G96" i="1"/>
  <c r="I96" i="1"/>
  <c r="P96" i="1"/>
  <c r="K96" i="1"/>
  <c r="O96" i="1"/>
  <c r="M96" i="1"/>
  <c r="G1111" i="1"/>
  <c r="P1111" i="1"/>
  <c r="I1111" i="1"/>
  <c r="O1111" i="1"/>
  <c r="K1111" i="1"/>
  <c r="M1111" i="1"/>
  <c r="O794" i="1"/>
  <c r="I794" i="1"/>
  <c r="P794" i="1"/>
  <c r="G794" i="1"/>
  <c r="K794" i="1"/>
  <c r="M794" i="1"/>
  <c r="AL88" i="2"/>
  <c r="AL89" i="2" s="1"/>
  <c r="P79" i="1"/>
  <c r="I79" i="1"/>
  <c r="G79" i="1"/>
  <c r="O79" i="1"/>
  <c r="K79" i="1"/>
  <c r="M79" i="1"/>
  <c r="I624" i="1"/>
  <c r="P624" i="1"/>
  <c r="G624" i="1"/>
  <c r="K624" i="1"/>
  <c r="O624" i="1"/>
  <c r="M624" i="1"/>
  <c r="G1074" i="1"/>
  <c r="I1074" i="1"/>
  <c r="P1074" i="1"/>
  <c r="O1074" i="1"/>
  <c r="K1074" i="1"/>
  <c r="M1074" i="1"/>
  <c r="D10" i="1"/>
  <c r="S46" i="1"/>
  <c r="F46" i="1"/>
  <c r="P920" i="1"/>
  <c r="G920" i="1"/>
  <c r="I920" i="1"/>
  <c r="K920" i="1"/>
  <c r="O920" i="1"/>
  <c r="M920" i="1"/>
  <c r="K556" i="1"/>
  <c r="I556" i="1"/>
  <c r="P556" i="1"/>
  <c r="G556" i="1"/>
  <c r="O556" i="1"/>
  <c r="M556" i="1"/>
  <c r="I608" i="1"/>
  <c r="P608" i="1"/>
  <c r="G608" i="1"/>
  <c r="K608" i="1"/>
  <c r="O608" i="1"/>
  <c r="M608" i="1"/>
  <c r="K1007" i="1"/>
  <c r="P1007" i="1"/>
  <c r="I1007" i="1"/>
  <c r="G1007" i="1"/>
  <c r="O1007" i="1"/>
  <c r="M1007" i="1"/>
  <c r="G1062" i="1"/>
  <c r="I1062" i="1"/>
  <c r="P1062" i="1"/>
  <c r="O1062" i="1"/>
  <c r="K1062" i="1"/>
  <c r="M1062" i="1"/>
  <c r="O684" i="1"/>
  <c r="I684" i="1"/>
  <c r="G684" i="1"/>
  <c r="P684" i="1"/>
  <c r="K684" i="1"/>
  <c r="M684" i="1"/>
  <c r="G675" i="1"/>
  <c r="I675" i="1"/>
  <c r="P675" i="1"/>
  <c r="O675" i="1"/>
  <c r="K675" i="1"/>
  <c r="M675" i="1"/>
  <c r="I1362" i="1"/>
  <c r="P1362" i="1"/>
  <c r="G1362" i="1"/>
  <c r="O1362" i="1"/>
  <c r="K1362" i="1"/>
  <c r="M1362" i="1"/>
  <c r="K800" i="1"/>
  <c r="G800" i="1"/>
  <c r="P800" i="1"/>
  <c r="I800" i="1"/>
  <c r="O800" i="1"/>
  <c r="M800" i="1"/>
  <c r="K567" i="1"/>
  <c r="I567" i="1"/>
  <c r="G567" i="1"/>
  <c r="P567" i="1"/>
  <c r="O567" i="1"/>
  <c r="M567" i="1"/>
  <c r="G1351" i="1"/>
  <c r="I1351" i="1"/>
  <c r="P1351" i="1"/>
  <c r="K1351" i="1"/>
  <c r="O1351" i="1"/>
  <c r="M1351" i="1"/>
  <c r="P589" i="1"/>
  <c r="I589" i="1"/>
  <c r="G589" i="1"/>
  <c r="K589" i="1"/>
  <c r="O589" i="1"/>
  <c r="M589" i="1"/>
  <c r="G1135" i="1"/>
  <c r="P1135" i="1"/>
  <c r="I1135" i="1"/>
  <c r="K1135" i="1"/>
  <c r="O1135" i="1"/>
  <c r="M1135" i="1"/>
  <c r="I452" i="1"/>
  <c r="G452" i="1"/>
  <c r="P452" i="1"/>
  <c r="K452" i="1"/>
  <c r="O452" i="1"/>
  <c r="M452" i="1"/>
  <c r="O1228" i="1"/>
  <c r="G1228" i="1"/>
  <c r="I1228" i="1"/>
  <c r="P1228" i="1"/>
  <c r="K1228" i="1"/>
  <c r="M1228" i="1"/>
  <c r="I622" i="1"/>
  <c r="G622" i="1"/>
  <c r="P622" i="1"/>
  <c r="O622" i="1"/>
  <c r="K622" i="1"/>
  <c r="M622" i="1"/>
  <c r="P648" i="1"/>
  <c r="G648" i="1"/>
  <c r="I648" i="1"/>
  <c r="K648" i="1"/>
  <c r="O648" i="1"/>
  <c r="M648" i="1"/>
  <c r="G493" i="1"/>
  <c r="I493" i="1"/>
  <c r="P493" i="1"/>
  <c r="K493" i="1"/>
  <c r="O493" i="1"/>
  <c r="M493" i="1"/>
  <c r="G985" i="1"/>
  <c r="I985" i="1"/>
  <c r="P985" i="1"/>
  <c r="K985" i="1"/>
  <c r="O985" i="1"/>
  <c r="M985" i="1"/>
  <c r="P1084" i="1"/>
  <c r="I1084" i="1"/>
  <c r="G1084" i="1"/>
  <c r="O1084" i="1"/>
  <c r="K1084" i="1"/>
  <c r="M1084" i="1"/>
  <c r="K723" i="1"/>
  <c r="I723" i="1"/>
  <c r="P723" i="1"/>
  <c r="G723" i="1"/>
  <c r="O723" i="1"/>
  <c r="M723" i="1"/>
  <c r="I500" i="1"/>
  <c r="G500" i="1"/>
  <c r="P500" i="1"/>
  <c r="O500" i="1"/>
  <c r="K500" i="1"/>
  <c r="M500" i="1"/>
  <c r="I1299" i="1"/>
  <c r="P1299" i="1"/>
  <c r="G1299" i="1"/>
  <c r="K1299" i="1"/>
  <c r="O1299" i="1"/>
  <c r="M1299" i="1"/>
  <c r="F1263" i="1"/>
  <c r="S1263" i="1"/>
  <c r="I757" i="1"/>
  <c r="G757" i="1"/>
  <c r="P757" i="1"/>
  <c r="K757" i="1"/>
  <c r="O757" i="1"/>
  <c r="M757" i="1"/>
  <c r="P944" i="1"/>
  <c r="G944" i="1"/>
  <c r="I944" i="1"/>
  <c r="O944" i="1"/>
  <c r="K944" i="1"/>
  <c r="M944" i="1"/>
  <c r="P1091" i="1"/>
  <c r="I1091" i="1"/>
  <c r="G1091" i="1"/>
  <c r="K1091" i="1"/>
  <c r="O1091" i="1"/>
  <c r="M1091" i="1"/>
  <c r="I924" i="1"/>
  <c r="G924" i="1"/>
  <c r="P924" i="1"/>
  <c r="K924" i="1"/>
  <c r="O924" i="1"/>
  <c r="M924" i="1"/>
  <c r="S965" i="1"/>
  <c r="F965" i="1"/>
  <c r="K481" i="1"/>
  <c r="G481" i="1"/>
  <c r="P481" i="1"/>
  <c r="I481" i="1"/>
  <c r="O481" i="1"/>
  <c r="M481" i="1"/>
  <c r="O950" i="1"/>
  <c r="I950" i="1"/>
  <c r="P950" i="1"/>
  <c r="G950" i="1"/>
  <c r="K950" i="1"/>
  <c r="M950" i="1"/>
  <c r="I602" i="1"/>
  <c r="G602" i="1"/>
  <c r="P602" i="1"/>
  <c r="K602" i="1"/>
  <c r="O602" i="1"/>
  <c r="M602" i="1"/>
  <c r="P836" i="1"/>
  <c r="I836" i="1"/>
  <c r="G836" i="1"/>
  <c r="K836" i="1"/>
  <c r="O836" i="1"/>
  <c r="M836" i="1"/>
  <c r="G652" i="1"/>
  <c r="P652" i="1"/>
  <c r="I652" i="1"/>
  <c r="O652" i="1"/>
  <c r="K652" i="1"/>
  <c r="M652" i="1"/>
  <c r="M30" i="1"/>
  <c r="G30" i="1"/>
  <c r="P30" i="1"/>
  <c r="I30" i="1"/>
  <c r="O30" i="1"/>
  <c r="K30" i="1"/>
  <c r="P1046" i="1"/>
  <c r="G1046" i="1"/>
  <c r="I1046" i="1"/>
  <c r="O1046" i="1"/>
  <c r="K1046" i="1"/>
  <c r="M1046" i="1"/>
  <c r="G572" i="1"/>
  <c r="P572" i="1"/>
  <c r="I572" i="1"/>
  <c r="K572" i="1"/>
  <c r="O572" i="1"/>
  <c r="M572" i="1"/>
  <c r="F566" i="1"/>
  <c r="S566" i="1"/>
  <c r="O1307" i="1"/>
  <c r="I1307" i="1"/>
  <c r="G1307" i="1"/>
  <c r="P1307" i="1"/>
  <c r="K1307" i="1"/>
  <c r="M1307" i="1"/>
  <c r="G529" i="1"/>
  <c r="I529" i="1"/>
  <c r="P529" i="1"/>
  <c r="K529" i="1"/>
  <c r="O529" i="1"/>
  <c r="M529" i="1"/>
  <c r="O731" i="1"/>
  <c r="G731" i="1"/>
  <c r="P731" i="1"/>
  <c r="I731" i="1"/>
  <c r="M731" i="1"/>
  <c r="K731" i="1"/>
  <c r="K102" i="1"/>
  <c r="P102" i="1"/>
  <c r="I102" i="1"/>
  <c r="G102" i="1"/>
  <c r="O102" i="1"/>
  <c r="M102" i="1"/>
  <c r="P249" i="1"/>
  <c r="G249" i="1"/>
  <c r="I249" i="1"/>
  <c r="O249" i="1"/>
  <c r="K249" i="1"/>
  <c r="M249" i="1"/>
  <c r="I618" i="1"/>
  <c r="P618" i="1"/>
  <c r="G618" i="1"/>
  <c r="K618" i="1"/>
  <c r="O618" i="1"/>
  <c r="M618" i="1"/>
  <c r="G1053" i="1"/>
  <c r="I1053" i="1"/>
  <c r="P1053" i="1"/>
  <c r="K1053" i="1"/>
  <c r="O1053" i="1"/>
  <c r="M1053" i="1"/>
  <c r="P1082" i="1"/>
  <c r="G1082" i="1"/>
  <c r="I1082" i="1"/>
  <c r="K1082" i="1"/>
  <c r="O1082" i="1"/>
  <c r="M1082" i="1"/>
  <c r="F659" i="1"/>
  <c r="S659" i="1"/>
  <c r="P563" i="1"/>
  <c r="I563" i="1"/>
  <c r="G563" i="1"/>
  <c r="O563" i="1"/>
  <c r="K563" i="1"/>
  <c r="M563" i="1"/>
  <c r="I147" i="1"/>
  <c r="G147" i="1"/>
  <c r="P147" i="1"/>
  <c r="K147" i="1"/>
  <c r="O147" i="1"/>
  <c r="M147" i="1"/>
  <c r="K1201" i="1"/>
  <c r="P1201" i="1"/>
  <c r="I1201" i="1"/>
  <c r="G1201" i="1"/>
  <c r="O1201" i="1"/>
  <c r="M1201" i="1"/>
  <c r="P408" i="1"/>
  <c r="I408" i="1"/>
  <c r="G408" i="1"/>
  <c r="O408" i="1"/>
  <c r="K408" i="1"/>
  <c r="M408" i="1"/>
  <c r="I1095" i="1"/>
  <c r="G1095" i="1"/>
  <c r="P1095" i="1"/>
  <c r="O1095" i="1"/>
  <c r="K1095" i="1"/>
  <c r="M1095" i="1"/>
  <c r="K826" i="1"/>
  <c r="I826" i="1"/>
  <c r="G826" i="1"/>
  <c r="P826" i="1"/>
  <c r="O826" i="1"/>
  <c r="M826" i="1"/>
  <c r="G1048" i="1"/>
  <c r="P1048" i="1"/>
  <c r="I1048" i="1"/>
  <c r="K1048" i="1"/>
  <c r="O1048" i="1"/>
  <c r="M1048" i="1"/>
  <c r="I552" i="1"/>
  <c r="P552" i="1"/>
  <c r="G552" i="1"/>
  <c r="K552" i="1"/>
  <c r="O552" i="1"/>
  <c r="M552" i="1"/>
  <c r="O727" i="1"/>
  <c r="I727" i="1"/>
  <c r="G727" i="1"/>
  <c r="P727" i="1"/>
  <c r="K727" i="1"/>
  <c r="M727" i="1"/>
  <c r="P444" i="1"/>
  <c r="G444" i="1"/>
  <c r="I444" i="1"/>
  <c r="K444" i="1"/>
  <c r="O444" i="1"/>
  <c r="M444" i="1"/>
  <c r="I612" i="1"/>
  <c r="G612" i="1"/>
  <c r="P612" i="1"/>
  <c r="K612" i="1"/>
  <c r="O612" i="1"/>
  <c r="M612" i="1"/>
  <c r="F683" i="1"/>
  <c r="S683" i="1"/>
  <c r="S512" i="1"/>
  <c r="F512" i="1"/>
  <c r="S388" i="1"/>
  <c r="F388" i="1"/>
  <c r="D377" i="1"/>
  <c r="S1045" i="1"/>
  <c r="F1045" i="1"/>
  <c r="S799" i="1"/>
  <c r="F799" i="1"/>
  <c r="P473" i="1"/>
  <c r="I473" i="1"/>
  <c r="G473" i="1"/>
  <c r="K473" i="1"/>
  <c r="O473" i="1"/>
  <c r="M473" i="1"/>
  <c r="S787" i="1"/>
  <c r="F787" i="1"/>
  <c r="O796" i="1"/>
  <c r="G796" i="1"/>
  <c r="P796" i="1"/>
  <c r="I796" i="1"/>
  <c r="K796" i="1"/>
  <c r="M796" i="1"/>
  <c r="K669" i="1"/>
  <c r="P669" i="1"/>
  <c r="I669" i="1"/>
  <c r="G669" i="1"/>
  <c r="O669" i="1"/>
  <c r="M669" i="1"/>
  <c r="S1055" i="1"/>
  <c r="F1055" i="1"/>
  <c r="K544" i="1"/>
  <c r="G544" i="1"/>
  <c r="P544" i="1"/>
  <c r="I544" i="1"/>
  <c r="O544" i="1"/>
  <c r="M544" i="1"/>
  <c r="P441" i="1"/>
  <c r="I441" i="1"/>
  <c r="G441" i="1"/>
  <c r="K441" i="1"/>
  <c r="O441" i="1"/>
  <c r="M441" i="1"/>
  <c r="O644" i="1"/>
  <c r="I644" i="1"/>
  <c r="G644" i="1"/>
  <c r="P644" i="1"/>
  <c r="K644" i="1"/>
  <c r="M644" i="1"/>
  <c r="K1025" i="1"/>
  <c r="I1025" i="1"/>
  <c r="P1025" i="1"/>
  <c r="G1025" i="1"/>
  <c r="O1025" i="1"/>
  <c r="M1025" i="1"/>
  <c r="I173" i="1"/>
  <c r="P173" i="1"/>
  <c r="G173" i="1"/>
  <c r="K173" i="1"/>
  <c r="O173" i="1"/>
  <c r="M173" i="1"/>
  <c r="S1292" i="1"/>
  <c r="F1292" i="1"/>
  <c r="O489" i="1"/>
  <c r="G489" i="1"/>
  <c r="I489" i="1"/>
  <c r="P489" i="1"/>
  <c r="M489" i="1"/>
  <c r="K489" i="1"/>
  <c r="P995" i="1"/>
  <c r="G995" i="1"/>
  <c r="I995" i="1"/>
  <c r="K995" i="1"/>
  <c r="O995" i="1"/>
  <c r="M995" i="1"/>
  <c r="P1033" i="1"/>
  <c r="G1033" i="1"/>
  <c r="I1033" i="1"/>
  <c r="K1033" i="1"/>
  <c r="O1033" i="1"/>
  <c r="M1033" i="1"/>
  <c r="I477" i="1"/>
  <c r="P477" i="1"/>
  <c r="G477" i="1"/>
  <c r="K477" i="1"/>
  <c r="O477" i="1"/>
  <c r="M477" i="1"/>
  <c r="P735" i="1"/>
  <c r="I735" i="1"/>
  <c r="G735" i="1"/>
  <c r="O735" i="1"/>
  <c r="K735" i="1"/>
  <c r="M735" i="1"/>
  <c r="M614" i="1"/>
  <c r="I614" i="1"/>
  <c r="P614" i="1"/>
  <c r="G614" i="1"/>
  <c r="K614" i="1"/>
  <c r="O614" i="1"/>
  <c r="P1027" i="1"/>
  <c r="I1027" i="1"/>
  <c r="G1027" i="1"/>
  <c r="K1027" i="1"/>
  <c r="O1027" i="1"/>
  <c r="M1027" i="1"/>
  <c r="P457" i="1"/>
  <c r="I457" i="1"/>
  <c r="G457" i="1"/>
  <c r="O457" i="1"/>
  <c r="K457" i="1"/>
  <c r="M457" i="1"/>
  <c r="S11" i="1"/>
  <c r="F11" i="1"/>
  <c r="O934" i="1"/>
  <c r="I934" i="1"/>
  <c r="G934" i="1"/>
  <c r="P934" i="1"/>
  <c r="M934" i="1"/>
  <c r="K934" i="1"/>
  <c r="K40" i="1"/>
  <c r="P40" i="1"/>
  <c r="G40" i="1"/>
  <c r="I40" i="1"/>
  <c r="O40" i="1"/>
  <c r="M40" i="1"/>
  <c r="K1193" i="1"/>
  <c r="I1193" i="1"/>
  <c r="G1193" i="1"/>
  <c r="P1193" i="1"/>
  <c r="O1193" i="1"/>
  <c r="M1193" i="1"/>
  <c r="G927" i="1"/>
  <c r="P927" i="1"/>
  <c r="I927" i="1"/>
  <c r="O927" i="1"/>
  <c r="K927" i="1"/>
  <c r="M927" i="1"/>
  <c r="P125" i="1"/>
  <c r="G125" i="1"/>
  <c r="I125" i="1"/>
  <c r="O125" i="1"/>
  <c r="K125" i="1"/>
  <c r="M125" i="1"/>
  <c r="P402" i="1"/>
  <c r="G402" i="1"/>
  <c r="I402" i="1"/>
  <c r="O402" i="1"/>
  <c r="K402" i="1"/>
  <c r="M402" i="1"/>
  <c r="S562" i="1"/>
  <c r="F562" i="1"/>
  <c r="F137" i="1"/>
  <c r="S137" i="1"/>
  <c r="P913" i="1"/>
  <c r="G913" i="1"/>
  <c r="I913" i="1"/>
  <c r="O913" i="1"/>
  <c r="K913" i="1"/>
  <c r="M913" i="1"/>
  <c r="I1224" i="1"/>
  <c r="G1224" i="1"/>
  <c r="P1224" i="1"/>
  <c r="O1224" i="1"/>
  <c r="K1224" i="1"/>
  <c r="M1224" i="1"/>
  <c r="I1127" i="1"/>
  <c r="G1127" i="1"/>
  <c r="P1127" i="1"/>
  <c r="K1127" i="1"/>
  <c r="O1127" i="1"/>
  <c r="M1127" i="1"/>
  <c r="I76" i="1"/>
  <c r="G76" i="1"/>
  <c r="P76" i="1"/>
  <c r="O76" i="1"/>
  <c r="K76" i="1"/>
  <c r="M76" i="1"/>
  <c r="P576" i="1"/>
  <c r="I576" i="1"/>
  <c r="G576" i="1"/>
  <c r="K576" i="1"/>
  <c r="O576" i="1"/>
  <c r="M576" i="1"/>
  <c r="I1069" i="1"/>
  <c r="G1069" i="1"/>
  <c r="P1069" i="1"/>
  <c r="O1069" i="1"/>
  <c r="K1069" i="1"/>
  <c r="M1069" i="1"/>
  <c r="I218" i="1"/>
  <c r="P218" i="1"/>
  <c r="G218" i="1"/>
  <c r="K218" i="1"/>
  <c r="O218" i="1"/>
  <c r="M218" i="1"/>
  <c r="F443" i="1"/>
  <c r="S443" i="1"/>
  <c r="G739" i="1"/>
  <c r="I739" i="1"/>
  <c r="P739" i="1"/>
  <c r="K739" i="1"/>
  <c r="O739" i="1"/>
  <c r="M739" i="1"/>
  <c r="I485" i="1"/>
  <c r="G485" i="1"/>
  <c r="P485" i="1"/>
  <c r="O485" i="1"/>
  <c r="K485" i="1"/>
  <c r="M485" i="1"/>
  <c r="P897" i="1"/>
  <c r="I897" i="1"/>
  <c r="G897" i="1"/>
  <c r="K897" i="1"/>
  <c r="O897" i="1"/>
  <c r="M897" i="1"/>
  <c r="I392" i="1"/>
  <c r="G392" i="1"/>
  <c r="P392" i="1"/>
  <c r="K392" i="1"/>
  <c r="O392" i="1"/>
  <c r="M392" i="1"/>
  <c r="I646" i="1"/>
  <c r="P646" i="1"/>
  <c r="G646" i="1"/>
  <c r="K646" i="1"/>
  <c r="O646" i="1"/>
  <c r="M646" i="1"/>
  <c r="I957" i="1"/>
  <c r="P957" i="1"/>
  <c r="G957" i="1"/>
  <c r="K957" i="1"/>
  <c r="O957" i="1"/>
  <c r="M957" i="1"/>
  <c r="I650" i="1"/>
  <c r="G650" i="1"/>
  <c r="P650" i="1"/>
  <c r="K650" i="1"/>
  <c r="O650" i="1"/>
  <c r="M650" i="1"/>
  <c r="P1286" i="1"/>
  <c r="G1286" i="1"/>
  <c r="I1286" i="1"/>
  <c r="K1286" i="1"/>
  <c r="O1286" i="1"/>
  <c r="M1286" i="1"/>
  <c r="O940" i="1"/>
  <c r="P940" i="1"/>
  <c r="G940" i="1"/>
  <c r="I940" i="1"/>
  <c r="M940" i="1"/>
  <c r="K940" i="1"/>
  <c r="G465" i="1"/>
  <c r="I465" i="1"/>
  <c r="P465" i="1"/>
  <c r="K465" i="1"/>
  <c r="O465" i="1"/>
  <c r="M465" i="1"/>
  <c r="P1106" i="1"/>
  <c r="G1106" i="1"/>
  <c r="I1106" i="1"/>
  <c r="K1106" i="1"/>
  <c r="O1106" i="1"/>
  <c r="M1106" i="1"/>
  <c r="P1043" i="1"/>
  <c r="G1043" i="1"/>
  <c r="I1043" i="1"/>
  <c r="O1043" i="1"/>
  <c r="K1043" i="1"/>
  <c r="M1043" i="1"/>
  <c r="F668" i="1"/>
  <c r="S668" i="1"/>
  <c r="I1017" i="1"/>
  <c r="P1017" i="1"/>
  <c r="G1017" i="1"/>
  <c r="O1017" i="1"/>
  <c r="K1017" i="1"/>
  <c r="M1017" i="1"/>
  <c r="I1071" i="1"/>
  <c r="G1071" i="1"/>
  <c r="P1071" i="1"/>
  <c r="O1071" i="1"/>
  <c r="K1071" i="1"/>
  <c r="M1071" i="1"/>
  <c r="S643" i="1"/>
  <c r="F643" i="1"/>
  <c r="S401" i="1"/>
  <c r="F401" i="1"/>
  <c r="O841" i="1"/>
  <c r="G841" i="1"/>
  <c r="P841" i="1"/>
  <c r="I841" i="1"/>
  <c r="M841" i="1"/>
  <c r="K841" i="1"/>
  <c r="P877" i="1"/>
  <c r="G877" i="1"/>
  <c r="I877" i="1"/>
  <c r="O877" i="1"/>
  <c r="K877" i="1"/>
  <c r="M877" i="1"/>
  <c r="K993" i="1"/>
  <c r="G993" i="1"/>
  <c r="I993" i="1"/>
  <c r="P993" i="1"/>
  <c r="O993" i="1"/>
  <c r="M993" i="1"/>
  <c r="P773" i="1"/>
  <c r="I773" i="1"/>
  <c r="G773" i="1"/>
  <c r="O773" i="1"/>
  <c r="K773" i="1"/>
  <c r="M773" i="1"/>
  <c r="O1353" i="1"/>
  <c r="I1353" i="1"/>
  <c r="P1353" i="1"/>
  <c r="G1353" i="1"/>
  <c r="K1353" i="1"/>
  <c r="M1353" i="1"/>
  <c r="I461" i="1"/>
  <c r="G461" i="1"/>
  <c r="P461" i="1"/>
  <c r="K461" i="1"/>
  <c r="O461" i="1"/>
  <c r="M461" i="1"/>
  <c r="P431" i="1"/>
  <c r="G431" i="1"/>
  <c r="I431" i="1"/>
  <c r="K431" i="1"/>
  <c r="O431" i="1"/>
  <c r="M431" i="1"/>
  <c r="P620" i="1"/>
  <c r="G620" i="1"/>
  <c r="I620" i="1"/>
  <c r="O620" i="1"/>
  <c r="K620" i="1"/>
  <c r="M620" i="1"/>
  <c r="K417" i="1"/>
  <c r="P417" i="1"/>
  <c r="G417" i="1"/>
  <c r="I417" i="1"/>
  <c r="O417" i="1"/>
  <c r="M417" i="1"/>
  <c r="D191" i="1"/>
  <c r="S192" i="1"/>
  <c r="F192" i="1"/>
  <c r="I616" i="1"/>
  <c r="G616" i="1"/>
  <c r="P616" i="1"/>
  <c r="K616" i="1"/>
  <c r="O616" i="1"/>
  <c r="M616" i="1"/>
  <c r="K759" i="1"/>
  <c r="I759" i="1"/>
  <c r="P759" i="1"/>
  <c r="G759" i="1"/>
  <c r="O759" i="1"/>
  <c r="M759" i="1"/>
  <c r="I84" i="1"/>
  <c r="P84" i="1"/>
  <c r="G84" i="1"/>
  <c r="O84" i="1"/>
  <c r="K84" i="1"/>
  <c r="M84" i="1"/>
  <c r="M585" i="1"/>
  <c r="G585" i="1"/>
  <c r="I585" i="1"/>
  <c r="P585" i="1"/>
  <c r="K585" i="1"/>
  <c r="O585" i="1"/>
  <c r="P129" i="1"/>
  <c r="I129" i="1"/>
  <c r="G129" i="1"/>
  <c r="O129" i="1"/>
  <c r="K129" i="1"/>
  <c r="M129" i="1"/>
  <c r="I1151" i="1"/>
  <c r="G1151" i="1"/>
  <c r="P1151" i="1"/>
  <c r="O1151" i="1"/>
  <c r="K1151" i="1"/>
  <c r="M1151" i="1"/>
  <c r="O1080" i="1"/>
  <c r="I1080" i="1"/>
  <c r="G1080" i="1"/>
  <c r="P1080" i="1"/>
  <c r="K1080" i="1"/>
  <c r="M1080" i="1"/>
  <c r="P263" i="1"/>
  <c r="G263" i="1"/>
  <c r="I263" i="1"/>
  <c r="O263" i="1"/>
  <c r="K263" i="1"/>
  <c r="M263" i="1"/>
  <c r="I1259" i="1"/>
  <c r="G1259" i="1"/>
  <c r="P1259" i="1"/>
  <c r="K1259" i="1"/>
  <c r="O1259" i="1"/>
  <c r="M1259" i="1"/>
  <c r="D1285" i="1"/>
  <c r="G103" i="1"/>
  <c r="I103" i="1"/>
  <c r="P103" i="1"/>
  <c r="O103" i="1"/>
  <c r="K103" i="1"/>
  <c r="M103" i="1"/>
  <c r="K548" i="1"/>
  <c r="G548" i="1"/>
  <c r="P548" i="1"/>
  <c r="I548" i="1"/>
  <c r="O548" i="1"/>
  <c r="M548" i="1"/>
  <c r="S37" i="1"/>
  <c r="F37" i="1"/>
  <c r="P1204" i="1"/>
  <c r="I1204" i="1"/>
  <c r="G1204" i="1"/>
  <c r="O1204" i="1"/>
  <c r="K1204" i="1"/>
  <c r="M1204" i="1"/>
  <c r="S926" i="1"/>
  <c r="F926" i="1"/>
  <c r="D109" i="1"/>
  <c r="S110" i="1"/>
  <c r="F110" i="1"/>
  <c r="P382" i="1"/>
  <c r="G382" i="1"/>
  <c r="I382" i="1"/>
  <c r="K382" i="1"/>
  <c r="O382" i="1"/>
  <c r="M382" i="1"/>
  <c r="G193" i="1"/>
  <c r="P193" i="1"/>
  <c r="I193" i="1"/>
  <c r="K193" i="1"/>
  <c r="O193" i="1"/>
  <c r="M193" i="1"/>
  <c r="G523" i="1"/>
  <c r="I523" i="1"/>
  <c r="P523" i="1"/>
  <c r="K523" i="1"/>
  <c r="O523" i="1"/>
  <c r="M523" i="1"/>
  <c r="I697" i="1"/>
  <c r="P697" i="1"/>
  <c r="G697" i="1"/>
  <c r="K697" i="1"/>
  <c r="O697" i="1"/>
  <c r="M697" i="1"/>
  <c r="G364" i="1"/>
  <c r="I364" i="1"/>
  <c r="P364" i="1"/>
  <c r="O364" i="1"/>
  <c r="K364" i="1"/>
  <c r="M364" i="1"/>
  <c r="I47" i="1"/>
  <c r="G47" i="1"/>
  <c r="P47" i="1"/>
  <c r="K47" i="1"/>
  <c r="O47" i="1"/>
  <c r="M47" i="1"/>
  <c r="I1185" i="1"/>
  <c r="G1185" i="1"/>
  <c r="P1185" i="1"/>
  <c r="K1185" i="1"/>
  <c r="O1185" i="1"/>
  <c r="M1185" i="1"/>
  <c r="K814" i="1"/>
  <c r="G814" i="1"/>
  <c r="I814" i="1"/>
  <c r="P814" i="1"/>
  <c r="O814" i="1"/>
  <c r="M814" i="1"/>
  <c r="O65" i="1"/>
  <c r="G65" i="1"/>
  <c r="I65" i="1"/>
  <c r="P65" i="1"/>
  <c r="K65" i="1"/>
  <c r="M65" i="1"/>
  <c r="S1068" i="1"/>
  <c r="F1068" i="1"/>
  <c r="G187" i="1"/>
  <c r="P187" i="1"/>
  <c r="I187" i="1"/>
  <c r="K187" i="1"/>
  <c r="O187" i="1"/>
  <c r="M187" i="1"/>
  <c r="M606" i="1"/>
  <c r="G606" i="1"/>
  <c r="I606" i="1"/>
  <c r="P606" i="1"/>
  <c r="K606" i="1"/>
  <c r="O606" i="1"/>
  <c r="O216" i="1"/>
  <c r="G216" i="1"/>
  <c r="I216" i="1"/>
  <c r="P216" i="1"/>
  <c r="M216" i="1"/>
  <c r="K216" i="1"/>
  <c r="I714" i="1"/>
  <c r="G714" i="1"/>
  <c r="P714" i="1"/>
  <c r="K714" i="1"/>
  <c r="O714" i="1"/>
  <c r="M714" i="1"/>
  <c r="O1060" i="1"/>
  <c r="G1060" i="1"/>
  <c r="P1060" i="1"/>
  <c r="I1060" i="1"/>
  <c r="K1060" i="1"/>
  <c r="M1060" i="1"/>
  <c r="P610" i="1"/>
  <c r="I610" i="1"/>
  <c r="G610" i="1"/>
  <c r="O610" i="1"/>
  <c r="K610" i="1"/>
  <c r="M610" i="1"/>
  <c r="I887" i="1"/>
  <c r="G887" i="1"/>
  <c r="P887" i="1"/>
  <c r="K887" i="1"/>
  <c r="O887" i="1"/>
  <c r="M887" i="1"/>
  <c r="K1303" i="1"/>
  <c r="I1303" i="1"/>
  <c r="P1303" i="1"/>
  <c r="G1303" i="1"/>
  <c r="O1303" i="1"/>
  <c r="M1303" i="1"/>
  <c r="K803" i="1"/>
  <c r="G803" i="1"/>
  <c r="I803" i="1"/>
  <c r="P803" i="1"/>
  <c r="O803" i="1"/>
  <c r="M803" i="1"/>
  <c r="I1183" i="1"/>
  <c r="G1183" i="1"/>
  <c r="P1183" i="1"/>
  <c r="O1183" i="1"/>
  <c r="K1183" i="1"/>
  <c r="M1183" i="1"/>
  <c r="O510" i="1"/>
  <c r="P510" i="1"/>
  <c r="I510" i="1"/>
  <c r="G510" i="1"/>
  <c r="K510" i="1"/>
  <c r="M510" i="1"/>
  <c r="G437" i="1"/>
  <c r="I437" i="1"/>
  <c r="P437" i="1"/>
  <c r="O437" i="1"/>
  <c r="K437" i="1"/>
  <c r="M437" i="1"/>
  <c r="G240" i="1"/>
  <c r="P240" i="1"/>
  <c r="I240" i="1"/>
  <c r="O240" i="1"/>
  <c r="K240" i="1"/>
  <c r="M240" i="1"/>
  <c r="I1143" i="1"/>
  <c r="G1143" i="1"/>
  <c r="P1143" i="1"/>
  <c r="K1143" i="1"/>
  <c r="O1143" i="1"/>
  <c r="M1143" i="1"/>
  <c r="G744" i="1"/>
  <c r="P744" i="1"/>
  <c r="I744" i="1"/>
  <c r="O744" i="1"/>
  <c r="K744" i="1"/>
  <c r="M744" i="1"/>
  <c r="I1247" i="1"/>
  <c r="P1247" i="1"/>
  <c r="G1247" i="1"/>
  <c r="O1247" i="1"/>
  <c r="K1247" i="1"/>
  <c r="M1247" i="1"/>
  <c r="I712" i="1"/>
  <c r="P712" i="1"/>
  <c r="G712" i="1"/>
  <c r="O712" i="1"/>
  <c r="K712" i="1"/>
  <c r="M712" i="1"/>
  <c r="P1119" i="1"/>
  <c r="I1119" i="1"/>
  <c r="G1119" i="1"/>
  <c r="O1119" i="1"/>
  <c r="K1119" i="1"/>
  <c r="M1119" i="1"/>
  <c r="D761" i="1"/>
  <c r="S762" i="1"/>
  <c r="F762" i="1"/>
  <c r="M1280" i="1"/>
  <c r="P1280" i="1"/>
  <c r="I1280" i="1"/>
  <c r="G1280" i="1"/>
  <c r="O1280" i="1"/>
  <c r="K1280" i="1"/>
  <c r="G540" i="1"/>
  <c r="I540" i="1"/>
  <c r="P540" i="1"/>
  <c r="O540" i="1"/>
  <c r="K540" i="1"/>
  <c r="M540" i="1"/>
  <c r="I785" i="1"/>
  <c r="G785" i="1"/>
  <c r="P785" i="1"/>
  <c r="O785" i="1"/>
  <c r="K785" i="1"/>
  <c r="M785" i="1"/>
  <c r="I1293" i="1"/>
  <c r="P1293" i="1"/>
  <c r="G1293" i="1"/>
  <c r="K1293" i="1"/>
  <c r="O1293" i="1"/>
  <c r="M1293" i="1"/>
  <c r="O879" i="1"/>
  <c r="P879" i="1"/>
  <c r="I879" i="1"/>
  <c r="G879" i="1"/>
  <c r="K879" i="1"/>
  <c r="M879" i="1"/>
  <c r="P53" i="1"/>
  <c r="I53" i="1"/>
  <c r="G53" i="1"/>
  <c r="O53" i="1"/>
  <c r="K53" i="1"/>
  <c r="M53" i="1"/>
  <c r="P966" i="1"/>
  <c r="G966" i="1"/>
  <c r="I966" i="1"/>
  <c r="K966" i="1"/>
  <c r="O966" i="1"/>
  <c r="M966" i="1"/>
  <c r="S416" i="1"/>
  <c r="F416" i="1"/>
  <c r="O448" i="1"/>
  <c r="I448" i="1"/>
  <c r="P448" i="1"/>
  <c r="G448" i="1"/>
  <c r="K448" i="1"/>
  <c r="M448" i="1"/>
  <c r="S584" i="1"/>
  <c r="F584" i="1"/>
  <c r="P1099" i="1"/>
  <c r="G1099" i="1"/>
  <c r="I1099" i="1"/>
  <c r="O1099" i="1"/>
  <c r="K1099" i="1"/>
  <c r="M1099" i="1"/>
  <c r="F1079" i="1"/>
  <c r="S1079" i="1"/>
  <c r="P90" i="1"/>
  <c r="I90" i="1"/>
  <c r="G90" i="1"/>
  <c r="O90" i="1"/>
  <c r="K90" i="1"/>
  <c r="M90" i="1"/>
  <c r="I587" i="1"/>
  <c r="G587" i="1"/>
  <c r="P587" i="1"/>
  <c r="K587" i="1"/>
  <c r="O587" i="1"/>
  <c r="M587" i="1"/>
  <c r="I718" i="1"/>
  <c r="P718" i="1"/>
  <c r="G718" i="1"/>
  <c r="K718" i="1"/>
  <c r="O718" i="1"/>
  <c r="M718" i="1"/>
  <c r="D930" i="1"/>
  <c r="M694" i="1" l="1"/>
  <c r="K1236" i="1"/>
  <c r="P1236" i="1"/>
  <c r="I1236" i="1"/>
  <c r="G1236" i="1"/>
  <c r="M1236" i="1"/>
  <c r="G931" i="1"/>
  <c r="P931" i="1"/>
  <c r="I931" i="1"/>
  <c r="M931" i="1"/>
  <c r="K931" i="1"/>
  <c r="G694" i="1"/>
  <c r="K748" i="1"/>
  <c r="M905" i="1"/>
  <c r="K905" i="1"/>
  <c r="O905" i="1"/>
  <c r="I905" i="1"/>
  <c r="G905" i="1"/>
  <c r="O694" i="1"/>
  <c r="P694" i="1"/>
  <c r="I694" i="1"/>
  <c r="G255" i="1"/>
  <c r="I917" i="1"/>
  <c r="P255" i="1"/>
  <c r="O255" i="1"/>
  <c r="M255" i="1"/>
  <c r="K255" i="1"/>
  <c r="F699" i="1"/>
  <c r="K699" i="1" s="1"/>
  <c r="D400" i="1"/>
  <c r="D399" i="1" s="1"/>
  <c r="S699" i="1"/>
  <c r="K973" i="1"/>
  <c r="I973" i="1"/>
  <c r="G748" i="1"/>
  <c r="P748" i="1"/>
  <c r="I748" i="1"/>
  <c r="M917" i="1"/>
  <c r="O917" i="1"/>
  <c r="K917" i="1"/>
  <c r="M748" i="1"/>
  <c r="P917" i="1"/>
  <c r="G973" i="1"/>
  <c r="P973" i="1"/>
  <c r="M973" i="1"/>
  <c r="F64" i="1"/>
  <c r="I64" i="1" s="1"/>
  <c r="P497" i="1"/>
  <c r="I497" i="1"/>
  <c r="G497" i="1"/>
  <c r="M497" i="1"/>
  <c r="O497" i="1"/>
  <c r="S64" i="1"/>
  <c r="O868" i="1"/>
  <c r="K868" i="1"/>
  <c r="I868" i="1"/>
  <c r="P868" i="1"/>
  <c r="G868" i="1"/>
  <c r="M71" i="1"/>
  <c r="I71" i="1"/>
  <c r="O71" i="1"/>
  <c r="G71" i="1"/>
  <c r="P71" i="1"/>
  <c r="D1262" i="1"/>
  <c r="S1285" i="1"/>
  <c r="F1285" i="1"/>
  <c r="P401" i="1"/>
  <c r="G401" i="1"/>
  <c r="I401" i="1"/>
  <c r="K401" i="1"/>
  <c r="O401" i="1"/>
  <c r="M401" i="1"/>
  <c r="I443" i="1"/>
  <c r="G443" i="1"/>
  <c r="P443" i="1"/>
  <c r="K443" i="1"/>
  <c r="O443" i="1"/>
  <c r="M443" i="1"/>
  <c r="O388" i="1"/>
  <c r="I388" i="1"/>
  <c r="G388" i="1"/>
  <c r="P388" i="1"/>
  <c r="K388" i="1"/>
  <c r="M388" i="1"/>
  <c r="P566" i="1"/>
  <c r="G566" i="1"/>
  <c r="I566" i="1"/>
  <c r="O566" i="1"/>
  <c r="K566" i="1"/>
  <c r="M566" i="1"/>
  <c r="D9" i="1"/>
  <c r="S10" i="1"/>
  <c r="F10" i="1"/>
  <c r="S109" i="1"/>
  <c r="F109" i="1"/>
  <c r="S191" i="1"/>
  <c r="F191" i="1"/>
  <c r="G659" i="1"/>
  <c r="I659" i="1"/>
  <c r="P659" i="1"/>
  <c r="O659" i="1"/>
  <c r="K659" i="1"/>
  <c r="M659" i="1"/>
  <c r="G965" i="1"/>
  <c r="I965" i="1"/>
  <c r="P965" i="1"/>
  <c r="O965" i="1"/>
  <c r="K965" i="1"/>
  <c r="M965" i="1"/>
  <c r="P584" i="1"/>
  <c r="I584" i="1"/>
  <c r="G584" i="1"/>
  <c r="O584" i="1"/>
  <c r="K584" i="1"/>
  <c r="M584" i="1"/>
  <c r="I416" i="1"/>
  <c r="P416" i="1"/>
  <c r="G416" i="1"/>
  <c r="O416" i="1"/>
  <c r="K416" i="1"/>
  <c r="M416" i="1"/>
  <c r="P926" i="1"/>
  <c r="G926" i="1"/>
  <c r="I926" i="1"/>
  <c r="K926" i="1"/>
  <c r="O926" i="1"/>
  <c r="M926" i="1"/>
  <c r="I37" i="1"/>
  <c r="P37" i="1"/>
  <c r="G37" i="1"/>
  <c r="O37" i="1"/>
  <c r="K37" i="1"/>
  <c r="M37" i="1"/>
  <c r="I668" i="1"/>
  <c r="G668" i="1"/>
  <c r="P668" i="1"/>
  <c r="O668" i="1"/>
  <c r="K668" i="1"/>
  <c r="M668" i="1"/>
  <c r="P512" i="1"/>
  <c r="I512" i="1"/>
  <c r="G512" i="1"/>
  <c r="K512" i="1"/>
  <c r="O512" i="1"/>
  <c r="M512" i="1"/>
  <c r="P1079" i="1"/>
  <c r="I1079" i="1"/>
  <c r="G1079" i="1"/>
  <c r="K1079" i="1"/>
  <c r="O1079" i="1"/>
  <c r="M1079" i="1"/>
  <c r="M64" i="1"/>
  <c r="P643" i="1"/>
  <c r="I643" i="1"/>
  <c r="G643" i="1"/>
  <c r="K643" i="1"/>
  <c r="O643" i="1"/>
  <c r="M643" i="1"/>
  <c r="K11" i="1"/>
  <c r="P11" i="1"/>
  <c r="G11" i="1"/>
  <c r="I11" i="1"/>
  <c r="O11" i="1"/>
  <c r="M11" i="1"/>
  <c r="O787" i="1"/>
  <c r="G787" i="1"/>
  <c r="P787" i="1"/>
  <c r="I787" i="1"/>
  <c r="K787" i="1"/>
  <c r="M787" i="1"/>
  <c r="I799" i="1"/>
  <c r="P799" i="1"/>
  <c r="G799" i="1"/>
  <c r="O799" i="1"/>
  <c r="K799" i="1"/>
  <c r="M799" i="1"/>
  <c r="O762" i="1"/>
  <c r="G762" i="1"/>
  <c r="I762" i="1"/>
  <c r="P762" i="1"/>
  <c r="K762" i="1"/>
  <c r="M762" i="1"/>
  <c r="I137" i="1"/>
  <c r="G137" i="1"/>
  <c r="P137" i="1"/>
  <c r="O137" i="1"/>
  <c r="K137" i="1"/>
  <c r="M137" i="1"/>
  <c r="P1263" i="1"/>
  <c r="I1263" i="1"/>
  <c r="G1263" i="1"/>
  <c r="K1263" i="1"/>
  <c r="O1263" i="1"/>
  <c r="M1263" i="1"/>
  <c r="I562" i="1"/>
  <c r="G562" i="1"/>
  <c r="P562" i="1"/>
  <c r="O562" i="1"/>
  <c r="K562" i="1"/>
  <c r="M562" i="1"/>
  <c r="P1292" i="1"/>
  <c r="I1292" i="1"/>
  <c r="G1292" i="1"/>
  <c r="O1292" i="1"/>
  <c r="K1292" i="1"/>
  <c r="M1292" i="1"/>
  <c r="I1055" i="1"/>
  <c r="G1055" i="1"/>
  <c r="P1055" i="1"/>
  <c r="O1055" i="1"/>
  <c r="K1055" i="1"/>
  <c r="M1055" i="1"/>
  <c r="P1045" i="1"/>
  <c r="I1045" i="1"/>
  <c r="G1045" i="1"/>
  <c r="K1045" i="1"/>
  <c r="O1045" i="1"/>
  <c r="M1045" i="1"/>
  <c r="I683" i="1"/>
  <c r="P683" i="1"/>
  <c r="G683" i="1"/>
  <c r="K683" i="1"/>
  <c r="O683" i="1"/>
  <c r="M683" i="1"/>
  <c r="S761" i="1"/>
  <c r="F761" i="1"/>
  <c r="I46" i="1"/>
  <c r="G46" i="1"/>
  <c r="P46" i="1"/>
  <c r="O46" i="1"/>
  <c r="K46" i="1"/>
  <c r="M46" i="1"/>
  <c r="S930" i="1"/>
  <c r="F930" i="1"/>
  <c r="I1068" i="1"/>
  <c r="G1068" i="1"/>
  <c r="P1068" i="1"/>
  <c r="K1068" i="1"/>
  <c r="O1068" i="1"/>
  <c r="M1068" i="1"/>
  <c r="G110" i="1"/>
  <c r="P110" i="1"/>
  <c r="I110" i="1"/>
  <c r="K110" i="1"/>
  <c r="O110" i="1"/>
  <c r="M110" i="1"/>
  <c r="P192" i="1"/>
  <c r="G192" i="1"/>
  <c r="I192" i="1"/>
  <c r="O192" i="1"/>
  <c r="K192" i="1"/>
  <c r="M192" i="1"/>
  <c r="V88" i="2"/>
  <c r="V89" i="2" s="1"/>
  <c r="F377" i="1"/>
  <c r="S377" i="1"/>
  <c r="M699" i="1" l="1"/>
  <c r="F400" i="1"/>
  <c r="I400" i="1" s="1"/>
  <c r="S400" i="1"/>
  <c r="K64" i="1"/>
  <c r="O699" i="1"/>
  <c r="I699" i="1"/>
  <c r="G699" i="1"/>
  <c r="P699" i="1"/>
  <c r="O64" i="1"/>
  <c r="P64" i="1"/>
  <c r="G64" i="1"/>
  <c r="P10" i="1"/>
  <c r="G10" i="1"/>
  <c r="I10" i="1"/>
  <c r="O10" i="1"/>
  <c r="K10" i="1"/>
  <c r="M10" i="1"/>
  <c r="M930" i="1"/>
  <c r="P930" i="1"/>
  <c r="G930" i="1"/>
  <c r="I930" i="1"/>
  <c r="O930" i="1"/>
  <c r="K930" i="1"/>
  <c r="P761" i="1"/>
  <c r="I761" i="1"/>
  <c r="G761" i="1"/>
  <c r="O761" i="1"/>
  <c r="K761" i="1"/>
  <c r="M761" i="1"/>
  <c r="D398" i="1"/>
  <c r="S399" i="1"/>
  <c r="F399" i="1"/>
  <c r="B88" i="2"/>
  <c r="B89" i="2" s="1"/>
  <c r="S9" i="1"/>
  <c r="F9" i="1"/>
  <c r="I191" i="1"/>
  <c r="P191" i="1"/>
  <c r="G191" i="1"/>
  <c r="K191" i="1"/>
  <c r="O191" i="1"/>
  <c r="M191" i="1"/>
  <c r="O1285" i="1"/>
  <c r="G1285" i="1"/>
  <c r="I1285" i="1"/>
  <c r="P1285" i="1"/>
  <c r="K1285" i="1"/>
  <c r="M1285" i="1"/>
  <c r="I377" i="1"/>
  <c r="G377" i="1"/>
  <c r="P377" i="1"/>
  <c r="X88" i="2"/>
  <c r="X89" i="2" s="1"/>
  <c r="O377" i="1"/>
  <c r="K377" i="1"/>
  <c r="M377" i="1"/>
  <c r="K109" i="1"/>
  <c r="P109" i="1"/>
  <c r="I109" i="1"/>
  <c r="G109" i="1"/>
  <c r="O109" i="1"/>
  <c r="M109" i="1"/>
  <c r="F1262" i="1"/>
  <c r="S1262" i="1"/>
  <c r="G400" i="1" l="1"/>
  <c r="M400" i="1"/>
  <c r="K400" i="1"/>
  <c r="P400" i="1"/>
  <c r="O400" i="1"/>
  <c r="O399" i="1"/>
  <c r="G399" i="1"/>
  <c r="I399" i="1"/>
  <c r="P399" i="1"/>
  <c r="K399" i="1"/>
  <c r="M399" i="1"/>
  <c r="D397" i="1"/>
  <c r="S398" i="1"/>
  <c r="F398" i="1"/>
  <c r="I1262" i="1"/>
  <c r="P1262" i="1"/>
  <c r="G1262" i="1"/>
  <c r="K1262" i="1"/>
  <c r="O1262" i="1"/>
  <c r="M1262" i="1"/>
  <c r="D88" i="2"/>
  <c r="D89" i="2" s="1"/>
  <c r="G9" i="1"/>
  <c r="I9" i="1"/>
  <c r="P9" i="1"/>
  <c r="O9" i="1"/>
  <c r="K9" i="1"/>
  <c r="M9" i="1"/>
  <c r="O398" i="1" l="1"/>
  <c r="I398" i="1"/>
  <c r="G398" i="1"/>
  <c r="P398" i="1"/>
  <c r="K398" i="1"/>
  <c r="M398" i="1"/>
  <c r="AF88" i="2"/>
  <c r="AF89" i="2" s="1"/>
  <c r="F397" i="1"/>
  <c r="S397" i="1"/>
  <c r="AH88" i="2" l="1"/>
  <c r="AH89" i="2" s="1"/>
  <c r="I397" i="1"/>
  <c r="P397" i="1"/>
  <c r="G397" i="1"/>
  <c r="O397" i="1"/>
  <c r="K397" i="1"/>
  <c r="M397" i="1"/>
  <c r="E305" i="1" l="1"/>
  <c r="J293" i="1"/>
  <c r="E299" i="1"/>
  <c r="D305" i="1"/>
  <c r="D299" i="1"/>
  <c r="N305" i="1"/>
  <c r="D293" i="1"/>
  <c r="E293" i="1"/>
  <c r="J305" i="1"/>
  <c r="J299" i="1"/>
  <c r="J287" i="1" l="1"/>
  <c r="E287" i="1"/>
  <c r="E294" i="1"/>
  <c r="E301" i="1"/>
  <c r="J294" i="1"/>
  <c r="J301" i="1"/>
  <c r="S293" i="1"/>
  <c r="D287" i="1"/>
  <c r="F299" i="1"/>
  <c r="K299" i="1" s="1"/>
  <c r="S299" i="1"/>
  <c r="D294" i="1"/>
  <c r="N293" i="1"/>
  <c r="N299" i="1"/>
  <c r="N301" i="1"/>
  <c r="L305" i="1"/>
  <c r="F305" i="1"/>
  <c r="K305" i="1" s="1"/>
  <c r="D301" i="1"/>
  <c r="S305" i="1"/>
  <c r="E286" i="1" l="1"/>
  <c r="N287" i="1"/>
  <c r="J286" i="1"/>
  <c r="J280" i="1" s="1"/>
  <c r="L301" i="1"/>
  <c r="D286" i="1"/>
  <c r="F287" i="1"/>
  <c r="S287" i="1"/>
  <c r="N294" i="1"/>
  <c r="N286" i="1" s="1"/>
  <c r="L299" i="1"/>
  <c r="M299" i="1" s="1"/>
  <c r="O299" i="1"/>
  <c r="L287" i="1"/>
  <c r="S301" i="1"/>
  <c r="F301" i="1"/>
  <c r="K301" i="1" s="1"/>
  <c r="S294" i="1"/>
  <c r="F294" i="1"/>
  <c r="K294" i="1" s="1"/>
  <c r="I305" i="1"/>
  <c r="P305" i="1"/>
  <c r="G305" i="1"/>
  <c r="O305" i="1"/>
  <c r="M305" i="1"/>
  <c r="I299" i="1"/>
  <c r="G299" i="1"/>
  <c r="P299" i="1"/>
  <c r="E280" i="1" l="1"/>
  <c r="O287" i="1"/>
  <c r="M287" i="1"/>
  <c r="I301" i="1"/>
  <c r="P301" i="1"/>
  <c r="G301" i="1"/>
  <c r="L294" i="1"/>
  <c r="M294" i="1" s="1"/>
  <c r="O294" i="1"/>
  <c r="J279" i="1"/>
  <c r="N280" i="1"/>
  <c r="L286" i="1"/>
  <c r="I287" i="1"/>
  <c r="G287" i="1"/>
  <c r="P287" i="1"/>
  <c r="K287" i="1"/>
  <c r="F286" i="1"/>
  <c r="D280" i="1"/>
  <c r="S286" i="1"/>
  <c r="I294" i="1"/>
  <c r="P294" i="1"/>
  <c r="G294" i="1"/>
  <c r="O301" i="1"/>
  <c r="M301" i="1"/>
  <c r="E279" i="1" l="1"/>
  <c r="I286" i="1"/>
  <c r="P286" i="1"/>
  <c r="G286" i="1"/>
  <c r="K286" i="1"/>
  <c r="N279" i="1"/>
  <c r="L280" i="1"/>
  <c r="J190" i="1"/>
  <c r="O286" i="1"/>
  <c r="D279" i="1"/>
  <c r="S280" i="1"/>
  <c r="F280" i="1"/>
  <c r="O280" i="1" s="1"/>
  <c r="M286" i="1"/>
  <c r="E190" i="1" l="1"/>
  <c r="J8" i="1"/>
  <c r="M280" i="1"/>
  <c r="P280" i="1"/>
  <c r="G280" i="1"/>
  <c r="I280" i="1"/>
  <c r="K280" i="1"/>
  <c r="N190" i="1"/>
  <c r="L279" i="1"/>
  <c r="F279" i="1"/>
  <c r="O279" i="1" s="1"/>
  <c r="S279" i="1"/>
  <c r="D190" i="1"/>
  <c r="E8" i="1" l="1"/>
  <c r="M279" i="1"/>
  <c r="L190" i="1"/>
  <c r="N8" i="1"/>
  <c r="S190" i="1"/>
  <c r="F190" i="1"/>
  <c r="D8" i="1"/>
  <c r="P279" i="1"/>
  <c r="I279" i="1"/>
  <c r="G279" i="1"/>
  <c r="K279" i="1"/>
  <c r="AT88" i="2"/>
  <c r="AT89" i="2" s="1"/>
  <c r="J7" i="1"/>
  <c r="J1381" i="1"/>
  <c r="E1381" i="1" l="1"/>
  <c r="E7" i="1"/>
  <c r="AQ88" i="2"/>
  <c r="AQ89" i="2" s="1"/>
  <c r="D7" i="1"/>
  <c r="F8" i="1"/>
  <c r="O8" i="1" s="1"/>
  <c r="D1381" i="1"/>
  <c r="S8" i="1"/>
  <c r="AP88" i="2"/>
  <c r="AP89" i="2" s="1"/>
  <c r="BH88" i="2"/>
  <c r="BH89" i="2" s="1"/>
  <c r="G190" i="1"/>
  <c r="P190" i="1"/>
  <c r="I190" i="1"/>
  <c r="K190" i="1"/>
  <c r="O190" i="1"/>
  <c r="AX88" i="2"/>
  <c r="AX89" i="2" s="1"/>
  <c r="N1381" i="1"/>
  <c r="N7" i="1"/>
  <c r="L8" i="1"/>
  <c r="M190" i="1"/>
  <c r="BE88" i="2" l="1"/>
  <c r="BE89" i="2" s="1"/>
  <c r="L7" i="1"/>
  <c r="BL88" i="2"/>
  <c r="BL89" i="2" s="1"/>
  <c r="L1381" i="1"/>
  <c r="BD88" i="2"/>
  <c r="BD89" i="2" s="1"/>
  <c r="F1381" i="1"/>
  <c r="D1384" i="1"/>
  <c r="S1381" i="1"/>
  <c r="I8" i="1"/>
  <c r="AR88" i="2"/>
  <c r="AR89" i="2" s="1"/>
  <c r="G8" i="1"/>
  <c r="P8" i="1"/>
  <c r="K8" i="1"/>
  <c r="AV88" i="2"/>
  <c r="AV89" i="2" s="1"/>
  <c r="M8" i="1"/>
  <c r="S7" i="1"/>
  <c r="F7" i="1"/>
  <c r="BF88" i="2" l="1"/>
  <c r="BF89" i="2" s="1"/>
  <c r="P1381" i="1"/>
  <c r="G1381" i="1"/>
  <c r="I1381" i="1"/>
  <c r="K1381" i="1"/>
  <c r="O1381" i="1"/>
  <c r="BJ88" i="2"/>
  <c r="BJ89" i="2" s="1"/>
  <c r="M1381" i="1"/>
  <c r="G7" i="1"/>
  <c r="P7" i="1"/>
  <c r="I7" i="1"/>
  <c r="K7" i="1"/>
  <c r="O7" i="1"/>
  <c r="M7" i="1"/>
</calcChain>
</file>

<file path=xl/sharedStrings.xml><?xml version="1.0" encoding="utf-8"?>
<sst xmlns="http://schemas.openxmlformats.org/spreadsheetml/2006/main" count="2026" uniqueCount="1339">
  <si>
    <t>Dirección de Estudios de Economía y Política Pública</t>
  </si>
  <si>
    <t>Subdirección de Estadística y Análisis Presupuestal y Financiero</t>
  </si>
  <si>
    <t>Miles de pesos</t>
  </si>
  <si>
    <t>Cuentas</t>
  </si>
  <si>
    <t>Entidad</t>
  </si>
  <si>
    <t>Presupuesto</t>
  </si>
  <si>
    <t>Ejecución</t>
  </si>
  <si>
    <t>Saldo pptal</t>
  </si>
  <si>
    <t>Código</t>
  </si>
  <si>
    <t>Nombre</t>
  </si>
  <si>
    <t>Inicial</t>
  </si>
  <si>
    <t>Modificación</t>
  </si>
  <si>
    <t>Vigente</t>
  </si>
  <si>
    <t>% part.</t>
  </si>
  <si>
    <t>Suspensión</t>
  </si>
  <si>
    <t>Disponible</t>
  </si>
  <si>
    <t>Giros</t>
  </si>
  <si>
    <t>% ejec.</t>
  </si>
  <si>
    <t>Compromisos</t>
  </si>
  <si>
    <t>Total</t>
  </si>
  <si>
    <t>% ejec</t>
  </si>
  <si>
    <t>Total gastos más disponibilidad final</t>
  </si>
  <si>
    <t>Gastos</t>
  </si>
  <si>
    <t>Gastos de funcionamiento</t>
  </si>
  <si>
    <t>Servicios personales</t>
  </si>
  <si>
    <t>Servicios personales asociados a la nómina</t>
  </si>
  <si>
    <t>Sueldos personal de nómina</t>
  </si>
  <si>
    <t>Gastos de representación</t>
  </si>
  <si>
    <t>Horas. Extras, dominicales, festivos, recargo nocturno</t>
  </si>
  <si>
    <t>Auxilio de transporte</t>
  </si>
  <si>
    <t>Subsidio de alimentación</t>
  </si>
  <si>
    <t>Bonificación por servicios prestados</t>
  </si>
  <si>
    <t>Prima semestral</t>
  </si>
  <si>
    <t>Prima de servicios</t>
  </si>
  <si>
    <t>Prima de navidad</t>
  </si>
  <si>
    <t>Prima de vacaciones</t>
  </si>
  <si>
    <t>Prima técnica</t>
  </si>
  <si>
    <t>Prima de antigüedad</t>
  </si>
  <si>
    <t>Prima secretarial</t>
  </si>
  <si>
    <t>Prima de riesgo</t>
  </si>
  <si>
    <t>Otras primas y bonificaciones</t>
  </si>
  <si>
    <t>Vacaciones en dinero</t>
  </si>
  <si>
    <t>Indemnizaciones laborales</t>
  </si>
  <si>
    <t>Partida Incremento salarial</t>
  </si>
  <si>
    <t>Convenciones Colectivas o Convenios</t>
  </si>
  <si>
    <t>Personal administrativo</t>
  </si>
  <si>
    <t>Jornal</t>
  </si>
  <si>
    <t>Quinquenio</t>
  </si>
  <si>
    <t>Bonificación especial de recreación</t>
  </si>
  <si>
    <t>Reconocimiento por coordinación</t>
  </si>
  <si>
    <t>Reconocimiento por permanencia en el servicio público</t>
  </si>
  <si>
    <t>Servicios personales indirectos</t>
  </si>
  <si>
    <t>Personal supernumerario</t>
  </si>
  <si>
    <t>Jornales</t>
  </si>
  <si>
    <t>Honorarios</t>
  </si>
  <si>
    <t>Honorarios entidad</t>
  </si>
  <si>
    <t>Honorarios concejales</t>
  </si>
  <si>
    <t>Remuneración servicios técnicos</t>
  </si>
  <si>
    <t>Bonificación escoltas alcaldía</t>
  </si>
  <si>
    <t>Otros gastos de personal</t>
  </si>
  <si>
    <t>Aportes patronales al sector  privado y publico</t>
  </si>
  <si>
    <t>Aportes patronales sector privado</t>
  </si>
  <si>
    <t>Cesantías fondos privados</t>
  </si>
  <si>
    <t>Pensiones  fondos privados</t>
  </si>
  <si>
    <t>Salud  eps privadas</t>
  </si>
  <si>
    <t>Riesgos profesionales sector privado</t>
  </si>
  <si>
    <t>Caja de compensación</t>
  </si>
  <si>
    <t>Aportes patronales sector publico</t>
  </si>
  <si>
    <t>Cesantías fondos públicos</t>
  </si>
  <si>
    <t>Pensiones  fondos públicos</t>
  </si>
  <si>
    <t>Salud  eps públicos</t>
  </si>
  <si>
    <t>Riegos profesionales sector público</t>
  </si>
  <si>
    <t>ESAP</t>
  </si>
  <si>
    <t>ICBF</t>
  </si>
  <si>
    <t>SENA</t>
  </si>
  <si>
    <t>Institutos técnicos</t>
  </si>
  <si>
    <t>Comisiones</t>
  </si>
  <si>
    <t>Otros aportes patronales</t>
  </si>
  <si>
    <t>Gastos generales</t>
  </si>
  <si>
    <t>Adquisición de bienes y servicios</t>
  </si>
  <si>
    <t>Dotación</t>
  </si>
  <si>
    <t>Gastos de computador</t>
  </si>
  <si>
    <t>Combustibles, lubricantes y llantas</t>
  </si>
  <si>
    <t>Materiales y suministros</t>
  </si>
  <si>
    <t>Compra de equipo</t>
  </si>
  <si>
    <t xml:space="preserve">Adquisición de servicios </t>
  </si>
  <si>
    <t xml:space="preserve">Arrendamientos </t>
  </si>
  <si>
    <t>Viáticos y gastos de viaje</t>
  </si>
  <si>
    <t>Gastos de transporte y comunicación</t>
  </si>
  <si>
    <t>Impresos y publicaciones</t>
  </si>
  <si>
    <t>Mantenimiento y reparaciones</t>
  </si>
  <si>
    <t>Mantenimiento entidad</t>
  </si>
  <si>
    <t>Mantenimiento C.A.D.</t>
  </si>
  <si>
    <t>Seguros</t>
  </si>
  <si>
    <t>Seguros entidad</t>
  </si>
  <si>
    <t>Seguros de vida concejales</t>
  </si>
  <si>
    <t>Seguros de salud concejales</t>
  </si>
  <si>
    <t>Suministro de alimentos</t>
  </si>
  <si>
    <t>Servicios públicos</t>
  </si>
  <si>
    <t>Energía electrica</t>
  </si>
  <si>
    <t>Acueducto y alcantarillado</t>
  </si>
  <si>
    <t>Aseo</t>
  </si>
  <si>
    <t>Telecomunicaciones</t>
  </si>
  <si>
    <t>Gas</t>
  </si>
  <si>
    <t>Capacitación</t>
  </si>
  <si>
    <t>Capacitación interna</t>
  </si>
  <si>
    <t>Capacitación externa</t>
  </si>
  <si>
    <t>Bienestar e incentivos</t>
  </si>
  <si>
    <t>Promoción institucional</t>
  </si>
  <si>
    <t>Salud ocupacional</t>
  </si>
  <si>
    <t>Programas y convenios instituciones</t>
  </si>
  <si>
    <t>C.A.D.E.</t>
  </si>
  <si>
    <t>Otros programas y convenios institucionales</t>
  </si>
  <si>
    <t>Gastos administrativos  E.D.T.U.</t>
  </si>
  <si>
    <t>Información</t>
  </si>
  <si>
    <t>Publicidad</t>
  </si>
  <si>
    <t>Otros gastos generales</t>
  </si>
  <si>
    <t>Sentencias judiciales</t>
  </si>
  <si>
    <t>Otras sentencias</t>
  </si>
  <si>
    <t>Impuestos, tasas, contribuciones, derechos y multas</t>
  </si>
  <si>
    <t>Intereses y comisiones</t>
  </si>
  <si>
    <t>Pago administración sistema SIMIT</t>
  </si>
  <si>
    <t>Transferencias para funcionamiento</t>
  </si>
  <si>
    <t>Establecimientos públicos</t>
  </si>
  <si>
    <t>Fondo Financiero Distrital de Salud</t>
  </si>
  <si>
    <t>Fondo de Prevención y Atención de Emergencias de Bogotá, D</t>
  </si>
  <si>
    <t>Instituto de Desarrollo Urbano - IDU</t>
  </si>
  <si>
    <t>Caja de la Vivienda Popular</t>
  </si>
  <si>
    <t>Instituto Distrital para la Recreación y el Deporte - IDRD</t>
  </si>
  <si>
    <t>Instituto Distrital para la Protección de la Niñez y de la</t>
  </si>
  <si>
    <t>Fundación Gilberto Alzate Avendaño</t>
  </si>
  <si>
    <t>Orquesta Filarmónica de Bogotá</t>
  </si>
  <si>
    <t>Fondo de Vigilancia y Seguridad de Bogotá, D.C.</t>
  </si>
  <si>
    <t>Jardín Botánico José Celestino Mutis</t>
  </si>
  <si>
    <t>Instituto para la Investigación Educativa y el Desarrollo</t>
  </si>
  <si>
    <t>Instituto Distrital de la Participación y Acción Comunal</t>
  </si>
  <si>
    <t>Unidad Administrativa Especial de Catastro</t>
  </si>
  <si>
    <t>Unidad administrativa especial de rehabilitación y mantenimiento vial</t>
  </si>
  <si>
    <t>Unidad Administrativa Especial de Servicios Públicos</t>
  </si>
  <si>
    <t>Servicio de Alumbrado Público</t>
  </si>
  <si>
    <t>Instituto para la Economía Social - IPES</t>
  </si>
  <si>
    <t>Fondo de Prestaciones Económicas, Cesantías y Pensiones -</t>
  </si>
  <si>
    <t>Fondo de Pensiones Públicas</t>
  </si>
  <si>
    <t>Intereses y Comisiones - Fondo de Pensiones Públicas</t>
  </si>
  <si>
    <t>Cuotas Partes</t>
  </si>
  <si>
    <t>Instituto Distrital de Patrimonio Cultural</t>
  </si>
  <si>
    <t>Instituto Distrital de Turismo</t>
  </si>
  <si>
    <t>Instituto Distrital de las Artes - IDARTES</t>
  </si>
  <si>
    <t>Otras transferencias</t>
  </si>
  <si>
    <t>Fondo de compensación distrital</t>
  </si>
  <si>
    <t>Fondo de pasivos caja de previsión social distrital</t>
  </si>
  <si>
    <t>Fondo de pasivos EDIS</t>
  </si>
  <si>
    <t>Fondo de pasivos EDTU</t>
  </si>
  <si>
    <t>Fondo de pensiones públicas</t>
  </si>
  <si>
    <t>Fondo de Pensiones P炻licas - Universidad Distrital</t>
  </si>
  <si>
    <t>Servicio de alumbrado público</t>
  </si>
  <si>
    <t>Tribunales de ética</t>
  </si>
  <si>
    <t>Fondo cuenta de pasivos FONDATT</t>
  </si>
  <si>
    <t>Fondos de desarrollo local</t>
  </si>
  <si>
    <t>Usaquén</t>
  </si>
  <si>
    <t>Chapinero</t>
  </si>
  <si>
    <t>Santa Fe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</si>
  <si>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</si>
  <si>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</si>
  <si>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</si>
  <si>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</si>
  <si>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</si>
  <si>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</si>
  <si>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</si>
  <si>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</si>
  <si>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</si>
  <si>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</si>
  <si>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</si>
  <si>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</si>
  <si>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</si>
  <si>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</si>
  <si>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</t>
  </si>
  <si>
    <t>Ciudad Bolívar</t>
  </si>
  <si>
    <t>Sumapaz</t>
  </si>
  <si>
    <t>Cuotas partes</t>
  </si>
  <si>
    <t>Región Administrativa de Planificación Especial-RAPE</t>
  </si>
  <si>
    <t>Otras transferencias E.P.</t>
  </si>
  <si>
    <t>Organismo de control</t>
  </si>
  <si>
    <t>Contraloría de Bogotá D.C.</t>
  </si>
  <si>
    <t>Ente autónomo universitario</t>
  </si>
  <si>
    <t>Universidad distrital Francisco José de Caldas</t>
  </si>
  <si>
    <t>Aporte ordinario</t>
  </si>
  <si>
    <t>Transferencias de Previsión y Seguridad Social</t>
  </si>
  <si>
    <t>Pensiones y jubilaciones</t>
  </si>
  <si>
    <t>Cesantías</t>
  </si>
  <si>
    <t>Otras transferencias de previsión social</t>
  </si>
  <si>
    <t>Préstamos bienestar social</t>
  </si>
  <si>
    <t>Préstamos calamidad doméstica</t>
  </si>
  <si>
    <t>Fondo de vivienda</t>
  </si>
  <si>
    <t>Pagos servicios médicos convencionales</t>
  </si>
  <si>
    <t>Cuentas por pagar</t>
  </si>
  <si>
    <t>Pasivos exigibles</t>
  </si>
  <si>
    <t>Pago de cesantías</t>
  </si>
  <si>
    <t>Pago de cesantías afiliados</t>
  </si>
  <si>
    <t>Provisión pago de cesantías</t>
  </si>
  <si>
    <t>Gastos de operación</t>
  </si>
  <si>
    <t>Gastos de comercialización</t>
  </si>
  <si>
    <t>Horas. Extras, dominicales, festivos, recargo nocturno y trabajo suplementario</t>
  </si>
  <si>
    <t>Partida de incremento salarial</t>
  </si>
  <si>
    <t>Convenciones colectivas o convenios</t>
  </si>
  <si>
    <t>Aportes patronales al sector privado y publico</t>
  </si>
  <si>
    <t>Salud  eps públicas</t>
  </si>
  <si>
    <t>Icbf</t>
  </si>
  <si>
    <t>Sena</t>
  </si>
  <si>
    <t>Compra de bienes para la venta</t>
  </si>
  <si>
    <t>Medidores</t>
  </si>
  <si>
    <t>Medicamentos</t>
  </si>
  <si>
    <t>Material médico-quirúrgicos</t>
  </si>
  <si>
    <t>Insumos de salud pública</t>
  </si>
  <si>
    <t>Compra de servicios para la venta</t>
  </si>
  <si>
    <t>Mantenimiento equipos hospitalarios</t>
  </si>
  <si>
    <t>Servicio de lavandería</t>
  </si>
  <si>
    <t>Adquisición de servicios de salud</t>
  </si>
  <si>
    <t>Contratación de servicios asistenciales</t>
  </si>
  <si>
    <t>Adquisición otros servicios</t>
  </si>
  <si>
    <t>Compra de equipos</t>
  </si>
  <si>
    <t>Equipo e instrumental médico quirúrgico</t>
  </si>
  <si>
    <t xml:space="preserve">Compra de servicios para la venta </t>
  </si>
  <si>
    <t>Gestión comercial</t>
  </si>
  <si>
    <t xml:space="preserve">Proceso comercial y operación gestor </t>
  </si>
  <si>
    <t>Proceso aseo</t>
  </si>
  <si>
    <t>Arrendamientos para operación y comercia</t>
  </si>
  <si>
    <t xml:space="preserve">Otras compra de servicios para la venta </t>
  </si>
  <si>
    <t>Otros gastos de comercialización</t>
  </si>
  <si>
    <t>Servicio de acueducto</t>
  </si>
  <si>
    <t>Mtto y mat. Oper. Infr. Ac y alc</t>
  </si>
  <si>
    <t>Comercialización de energía - chsa</t>
  </si>
  <si>
    <t>Fondo liberación apropiaciones</t>
  </si>
  <si>
    <t>Fondo atención emergencias</t>
  </si>
  <si>
    <t>Disposición y aprovechamiento aseo</t>
  </si>
  <si>
    <t>Impuesto loterías foráneas</t>
  </si>
  <si>
    <t>Control de juego ilegal</t>
  </si>
  <si>
    <t>Control de juego ilegal loterías</t>
  </si>
  <si>
    <t>Control de juego ilegal apuestas</t>
  </si>
  <si>
    <t>Adquisición de otros servicios</t>
  </si>
  <si>
    <t>Gastos de producción</t>
  </si>
  <si>
    <t>Industrial</t>
  </si>
  <si>
    <t>Compra  agua en bloque</t>
  </si>
  <si>
    <t>Productos químicos</t>
  </si>
  <si>
    <t>Energía para bombeo</t>
  </si>
  <si>
    <t>Tasa por uso de agua</t>
  </si>
  <si>
    <t>Operación planta el Salitre</t>
  </si>
  <si>
    <t>Operación aseo Bogotá</t>
  </si>
  <si>
    <t>Recolección y transporte</t>
  </si>
  <si>
    <t>Nómina</t>
  </si>
  <si>
    <t>Servicios, mantenimientos e insumos</t>
  </si>
  <si>
    <t>Arrendamientos</t>
  </si>
  <si>
    <t>Barrido</t>
  </si>
  <si>
    <t>Lavado y limpieza</t>
  </si>
  <si>
    <t>Nomina</t>
  </si>
  <si>
    <t>Servicio de corte y césped</t>
  </si>
  <si>
    <t>Programación de televisión</t>
  </si>
  <si>
    <t>Compra y pagos derechos de licencias</t>
  </si>
  <si>
    <t>Producción de televisión</t>
  </si>
  <si>
    <t>Gastos de impresión, seguro y transporte</t>
  </si>
  <si>
    <t>Impresión talonarios y otros</t>
  </si>
  <si>
    <t>Impresos, publicaciones y realización de sorteos</t>
  </si>
  <si>
    <t>Plan de premios</t>
  </si>
  <si>
    <t>Estimulo a distribuidores y loteros</t>
  </si>
  <si>
    <t>Diferencia publico precio mayorista</t>
  </si>
  <si>
    <t>Fortalecimiento infraestructura técnica</t>
  </si>
  <si>
    <t>Adecuación Y mantenimiento</t>
  </si>
  <si>
    <t>Insumos gestión ambiental</t>
  </si>
  <si>
    <t>Cuentas por pagar comercialización</t>
  </si>
  <si>
    <t>Servicio de la deuda</t>
  </si>
  <si>
    <t>Interna</t>
  </si>
  <si>
    <t>Capital</t>
  </si>
  <si>
    <t>Intereses</t>
  </si>
  <si>
    <t>Comisiones y otros</t>
  </si>
  <si>
    <t>Externa</t>
  </si>
  <si>
    <t>Pensiones</t>
  </si>
  <si>
    <t>Bonos pensionales</t>
  </si>
  <si>
    <t>Transferencias servicio de la deuda</t>
  </si>
  <si>
    <t>Fondo de prestaciones</t>
  </si>
  <si>
    <t>Transmilenio</t>
  </si>
  <si>
    <t>Pasivos Contingentes</t>
  </si>
  <si>
    <t>INVERSIÓN</t>
  </si>
  <si>
    <t>DIRECTA</t>
  </si>
  <si>
    <t>Bogota Humana</t>
  </si>
  <si>
    <t>Una ciudad que supera la segregación y la discriminación: el ser humano en el centro de las preocupaciones del desarrollo</t>
  </si>
  <si>
    <t>Garantía del desarrollo integral de la primera infancia</t>
  </si>
  <si>
    <t>Desarrollo integral de la primera infancia en Bogotá</t>
  </si>
  <si>
    <t>102 - Desarrollo integral de la primera infancia en Bogotá</t>
  </si>
  <si>
    <t>103 - Desarrollo integral de la primera infancia en Bogotá</t>
  </si>
  <si>
    <t>104 - Desarrollo integral de la primera infancia en Bogotá</t>
  </si>
  <si>
    <t>Construcciones dignas adecuadas y seguras</t>
  </si>
  <si>
    <t>103 - Construcciones dignas adecuadas y seguras</t>
  </si>
  <si>
    <t>Prejardín, jardín y transición: preescolar de calidad en el sistema educativo oficial</t>
  </si>
  <si>
    <t>Promoción de la creación y la apropiación artística en niños y niñas en primera infancia</t>
  </si>
  <si>
    <t>Libertades y derechos culturales y d</t>
  </si>
  <si>
    <t>104 - Libertades y derechos cultural</t>
  </si>
  <si>
    <t>Territorios saludables y red de salud para la vida desde la diversidad</t>
  </si>
  <si>
    <t>Salud para el buen vivir</t>
  </si>
  <si>
    <t>106 - Salud para el buen vivir</t>
  </si>
  <si>
    <t>Conocimiento para la salud</t>
  </si>
  <si>
    <t>106 - Conocimiento para la salud</t>
  </si>
  <si>
    <t>Acceso universal y efectivo a la salud</t>
  </si>
  <si>
    <t>107 - Acceso universal y efectivo a la salud</t>
  </si>
  <si>
    <t>Atención a la población pobre no asegurada</t>
  </si>
  <si>
    <t>Redes para la salud y la vida</t>
  </si>
  <si>
    <t>108 - Redes para la salud y la vida</t>
  </si>
  <si>
    <t>Calidad de los servicios de salud en Bogot・D.C</t>
  </si>
  <si>
    <t>108 - Calidad de los servicios de salud en Bogot・D.C</t>
  </si>
  <si>
    <t>Hospital San Juan de Dios</t>
  </si>
  <si>
    <t>109 - Hospital San Juan de Dios</t>
  </si>
  <si>
    <t>Ciudad Salud</t>
  </si>
  <si>
    <t>109 - Ciudad Salud</t>
  </si>
  <si>
    <t>Modernizacion e infraestructura de salud</t>
  </si>
  <si>
    <t>110 - Modernizacion e infraestructura de salud</t>
  </si>
  <si>
    <t>Ampliación y mejoramiento de la atención prehospitalaria</t>
  </si>
  <si>
    <t>Centro Distrital de Ciencia Biotecnologia e Innovación para la vida y la salud humana</t>
  </si>
  <si>
    <t>Salud en línea</t>
  </si>
  <si>
    <t>Divulgación y promoción de proyectos, programas y acciones de interés público en salud</t>
  </si>
  <si>
    <t>Construcción de saberes. Educación incluyente, diversa y de calidad para disfrutar y aprender</t>
  </si>
  <si>
    <t>Hábitat escolar</t>
  </si>
  <si>
    <t>Construcción nueva sede universitaria Ciudadela El Porvenir - Bosa</t>
  </si>
  <si>
    <t>116 - Construcción nueva sede universitaria Ciudadela El Porvenir - Bosa</t>
  </si>
  <si>
    <t>Mejoramiento y ampliación de la infraestructura física de la Universidad</t>
  </si>
  <si>
    <t>116 - Mejoramiento y ampliación de la infraestructura física de la Universidad</t>
  </si>
  <si>
    <t>Investigación e innovación para la construcción de conocimiento educativo y pedagógico</t>
  </si>
  <si>
    <t>Enfoques diferenciales</t>
  </si>
  <si>
    <t>114 - Enfoques diferenciales</t>
  </si>
  <si>
    <t>Jornada educativa de 40 horas semana</t>
  </si>
  <si>
    <t>114 - Jornada educativa de 40 horas</t>
  </si>
  <si>
    <t>115 - Jornada educativa de 40 horas</t>
  </si>
  <si>
    <t>Resignificación de las miradas de la educación</t>
  </si>
  <si>
    <t>Media fortalecida y mayor acceso a la educación superior</t>
  </si>
  <si>
    <t>Diálogo social y participación de la comunidad educativa</t>
  </si>
  <si>
    <t>Pensar la educación</t>
  </si>
  <si>
    <t>117 - Pensar la educación</t>
  </si>
  <si>
    <t>Maestros empoderados, con bienestar y mejor formación</t>
  </si>
  <si>
    <t>Niños y niñas estudiando</t>
  </si>
  <si>
    <t>Administración del talento humano</t>
  </si>
  <si>
    <t>Tecnologías de la información y las comunicaciones</t>
  </si>
  <si>
    <t>Educación para la ciudadanía y la convivencia</t>
  </si>
  <si>
    <t>Mejor gestión</t>
  </si>
  <si>
    <t>117 - Mejor gestión</t>
  </si>
  <si>
    <t>Fortalecimiento académico</t>
  </si>
  <si>
    <t>114 - Fortalecimiento acad駑ico</t>
  </si>
  <si>
    <t>Educación desde el arte</t>
  </si>
  <si>
    <t>115 - Educación desde el arte</t>
  </si>
  <si>
    <t>Jornada educativa única para la excelencia</t>
  </si>
  <si>
    <t>Promoción de la formación, apropiación y creación artística en niños, niñas y adolescentes en colegios de Bogotá</t>
  </si>
  <si>
    <t>Música de la OFB para la jornada única</t>
  </si>
  <si>
    <t>Jornada escolar 40 horas semanales</t>
  </si>
  <si>
    <t>115 - Jornada escolar 40 horas semanales</t>
  </si>
  <si>
    <t>Dotación de laboratorios Universidad Distrital</t>
  </si>
  <si>
    <t>116 - Dotación de laboratorios Universidad Distrital</t>
  </si>
  <si>
    <t>Dotación y actualización biblioteca</t>
  </si>
  <si>
    <t>116 - Dotación y actualización biblioteca</t>
  </si>
  <si>
    <t>Subsidios a la demanda educativa</t>
  </si>
  <si>
    <t>114 - Subsidios a la demanda educativa</t>
  </si>
  <si>
    <t>BogotáHumana con igualdad de oportunidades y equidad de género para las mujeres</t>
  </si>
  <si>
    <t>Litigio y justicia integral para las mujeres</t>
  </si>
  <si>
    <t>118 - Litigio y justicia integral para las mujeres</t>
  </si>
  <si>
    <t>Gestión estratégica del conocimiento de la política pública de mujeres y equidad de género en el D. C.</t>
  </si>
  <si>
    <t>Calidad y fortalecimiento institucional</t>
  </si>
  <si>
    <t>120 - Calidad y fortalecimiento institucional</t>
  </si>
  <si>
    <t>20 Casas de igualdad de oportunidades para el ejercicio de derechos de las mujeres en el D.C.</t>
  </si>
  <si>
    <t>118 - 20 Casas de igualdad de oportunidades para el ejercicio de derechos de las mujeres en el D.C.</t>
  </si>
  <si>
    <t>119 - 20 Casas de igualdad de oportunidades para el ejercicio de derechos de las mujeres en el D.C.</t>
  </si>
  <si>
    <t>Acciones para la implementaci y seguimiento de la Pol咜ica de Mujeres y Equidad de G駭ero en el Distrito Capital</t>
  </si>
  <si>
    <t>119 - Acciones para la implementaciyseguimiento de la Pol咜ica de Mujeres y Equidad de G駭ero en el Distrito Capital</t>
  </si>
  <si>
    <t>Acciones con enfoque diferencial parael reconocimiento de la diversidad de las mujeres</t>
  </si>
  <si>
    <t>119 - Acciones con enfoque diferencialpara el reconocimiento de la diversidad de las mujeres</t>
  </si>
  <si>
    <t>Lucha contra distintos tipos de discriminación y violencias por condición, situación, identidad, diferencia, diversidad o etapa del ciclo vital</t>
  </si>
  <si>
    <t>Memoria histórica y patrimonio cultural</t>
  </si>
  <si>
    <t>Modernización y fortalecimiento de las tecnologías de información y comunicaciones TIC</t>
  </si>
  <si>
    <t>Coordinación de la política pública de garantía de derechos de las personas lesbianas, gays, transgeneristas, y otras identidades de género y orientaciones sexuales</t>
  </si>
  <si>
    <t>Atención integral a personas con discapacidad, familias y cuidadores: cerrando brechas</t>
  </si>
  <si>
    <t>Protección, Prevención y Atención Integral a Niños, Niñas, Adolescentes y Jóvenes en Situación de Vida de y en Calle y Pandilleros en condición de Fragilidad Social</t>
  </si>
  <si>
    <t>Generación de Ingresos y Oportunidades como Herramienta de Recuperación para Beneficiarios en Fragilidad Social</t>
  </si>
  <si>
    <t>Atención integral para personas mayores: disminuyendo la discriminación y la segregación socioeconómica</t>
  </si>
  <si>
    <t>Generación de capacidades para el desarrollo de personas en prostitución o habitantes de calle</t>
  </si>
  <si>
    <t>Promoción del ejercicio y goce de los derechos de personas LGBTI</t>
  </si>
  <si>
    <t>Protección integral y desarrollo de capacidades de niños, niñas y adolescentes</t>
  </si>
  <si>
    <t>Jóvenes activando su ciudadanía</t>
  </si>
  <si>
    <t>Reconocimiento de la diversidad y la interculturalidad a través de las artes</t>
  </si>
  <si>
    <t>Bogotá reconoce y apropia la diversidad y la interculturalidad</t>
  </si>
  <si>
    <t>Generación de procesos de seguimiento y evaluación de las políticas poblacionales con el fin de producir información estratégica para la formulación y el diseño de acciones que contribuyan a superar la segregación social y la discriminación</t>
  </si>
  <si>
    <t>Reducción de la discriminación y violencias por orientaciones sexuales e identidad de género para el ejercicio efectivo de los derechos de los sectores LGBTI.</t>
  </si>
  <si>
    <t>Reconocimiento, caracterización y visibilización de los grupos étnicos residentes en el Distrito Capital</t>
  </si>
  <si>
    <t>Tiempo Libre Tiempo Activo</t>
  </si>
  <si>
    <t>Culturas en la diversidad</t>
  </si>
  <si>
    <t>128 - Culturas en la diversidad</t>
  </si>
  <si>
    <t>Música sinfónica para todos y todas</t>
  </si>
  <si>
    <t>Fortalecimiento Institucional y de la Infraestructura de unidades de proteccion integral y dependencias</t>
  </si>
  <si>
    <t>Protecci Integral a Niz y Juventud en Situaci de Vulneraci de Derechos</t>
  </si>
  <si>
    <t>125 - Protecci Integral a Niz yJuventud en Situaci de Vulneraci de Derechos</t>
  </si>
  <si>
    <t>Implementaci y seguimiento al modelodistrital de abordaje integral a las mujeres en ejercicio de la Prostituci</t>
  </si>
  <si>
    <t>124 - Implementaci y seguimiento almodelo distrital de abordaje integral a las mujeres en ejercicio de la Prostituci</t>
  </si>
  <si>
    <t>Fortalecimiento de la infraestructura física de las unidades educativas y las dependencias</t>
  </si>
  <si>
    <t>Servicios de apoyo operativo y de seguridad a las unidades educativas y dependencias</t>
  </si>
  <si>
    <t>Bogotá humana por la dignidad de las víctimas</t>
  </si>
  <si>
    <t>Asistencia, atención t reparación integral a las victimas del conflicto armado interno en Bogotá, D.C.</t>
  </si>
  <si>
    <t>Bogotá, un territorio que defiende, protege y promueve los derechos humanos</t>
  </si>
  <si>
    <t>Relaciones libres de violencias para y con las familias de Bogotá</t>
  </si>
  <si>
    <t>Promoción de los sistemas de justicia propia y ordinaria y de los espacios de concertación e interlocución con los grupos étnicos en Bogotá, D. C.</t>
  </si>
  <si>
    <t>Plan integral de prevención y protección de lideresas, líderes víctimas y defensoras y defensores de Derechos Humanos en el Distrito Capital: Territorios de protección de la vida y construcción de paz</t>
  </si>
  <si>
    <t>Bogotá Humana apropia de manera práctica los Derechos a través de la difusión y formación en Derechos Humanos</t>
  </si>
  <si>
    <t>Plan de prevención y protección a mujeres.</t>
  </si>
  <si>
    <t>Articulación de la política y fortalecimiento del Sistema Integral de responsabilidad penal adolescente en el Distrito</t>
  </si>
  <si>
    <t>Fortalecimiento del acceso a la justicia formal y promoción de la justicia no formal y comunitaria</t>
  </si>
  <si>
    <t>Atenci Integral y preventiva a adolescentes en conflicto con la ley</t>
  </si>
  <si>
    <t>137 - Atenci Integral y preventiva a adolescentes en conflicto con la ley</t>
  </si>
  <si>
    <t>Ejercicio de las libertades culturales y deportivas</t>
  </si>
  <si>
    <t>Desarrollo de la infraestructura técnica para la producción emisión y transmisión del canal de tv</t>
  </si>
  <si>
    <t>Canal capital. Televisión pública para los derechos</t>
  </si>
  <si>
    <t>Televisión pública para la defensa y promoción de los derechos humanos y la cultura de paz</t>
  </si>
  <si>
    <t>Comunicación e información del sector cultura, recreación y deporte de Bogotá</t>
  </si>
  <si>
    <t>Mantenimiento y sostenimiento de la infraestructura cultural pública</t>
  </si>
  <si>
    <t>Formación para la democracia</t>
  </si>
  <si>
    <t>Gestión e intervención del patrimonio cultural material del Distrito Capital</t>
  </si>
  <si>
    <t>Fomento de la música sinfónica</t>
  </si>
  <si>
    <t>Realización de actividades artísticas y culturales</t>
  </si>
  <si>
    <t>Construcción y adecuación de parques y escenarios para la inclusion</t>
  </si>
  <si>
    <t>Circulación y divulgación de los valores del patrimonio cultural</t>
  </si>
  <si>
    <t>Gestión cultural local</t>
  </si>
  <si>
    <t>Fortalecimiento de la red de bibliotecas y fomento o valoración a la lectura</t>
  </si>
  <si>
    <t>La recreación, el deporte y la actividad física incluyente, equitativa y no segregada.</t>
  </si>
  <si>
    <t>Oportunidades para el ejercicio de los derechos culturales</t>
  </si>
  <si>
    <t>Territorios culturales y revitalizados / Equipamientos y corredores culturales</t>
  </si>
  <si>
    <t>Gestión, dotación, programación y aprovechamiento económico de los escenarios culturales públicos</t>
  </si>
  <si>
    <t>Adecuación, mantenimiento y amoblamiento de la infraestructura pública para las artes</t>
  </si>
  <si>
    <t>Fortalecimiento de las prácticas artísticas en el Distrito Capital</t>
  </si>
  <si>
    <t>Bogota ParticipActiva</t>
  </si>
  <si>
    <t>Bogota Forjador de Campeones</t>
  </si>
  <si>
    <t>Parques inclusivos: física, social , económica y ambientalmente</t>
  </si>
  <si>
    <t>Acciones Metropolitanas para la convivencia</t>
  </si>
  <si>
    <t>Bogotá es mi parche</t>
  </si>
  <si>
    <t>Corredores Vitales</t>
  </si>
  <si>
    <t>Ciudadanías juveniles</t>
  </si>
  <si>
    <t>146 - Ciudadanías juveniles</t>
  </si>
  <si>
    <t>Soberanía y seguridad alimentaria y nutricional</t>
  </si>
  <si>
    <t>Fortalecimiento del sistema distrital de plazas de mercado</t>
  </si>
  <si>
    <t>Alimentando capacidades.: Desarrollo de habilidades y apoyo alimentario para superar condiciones de vulnerabilidad</t>
  </si>
  <si>
    <t>Disponibilidad y acceso a los alimentos en mercado interno a través del abastecimiento</t>
  </si>
  <si>
    <t>Agricultura urbana y periurbana</t>
  </si>
  <si>
    <t>153 - Agricultura urbana y periurbana</t>
  </si>
  <si>
    <t>Ruralidad humana</t>
  </si>
  <si>
    <t>Proyecto agrario de sustentabilidad campesina distrital</t>
  </si>
  <si>
    <t>Mejoramiento del habitat rural</t>
  </si>
  <si>
    <t>Gesti para la Construcci y Mejoramiento de Vivienda Rural</t>
  </si>
  <si>
    <t>155 - Gesti para la Construcci y Mejoramiento de Vivienda Rural</t>
  </si>
  <si>
    <t>Ciencia, tecnología e innovación para avanzar en el desarrollo de la ciudad</t>
  </si>
  <si>
    <t>Promoción de la investigación y desarrollo cientifico</t>
  </si>
  <si>
    <t>157 - Promoción de la investigación y desarrollo cientifico</t>
  </si>
  <si>
    <t>Desarrollo y fortalecimiento doctorados y maestrías</t>
  </si>
  <si>
    <t>157 - Desarrollo y fortalecimiento doctorados y maestrías</t>
  </si>
  <si>
    <t>Fomento de la investigación básica y aplicada para fortalecer la productividad empresarial y cooperativa</t>
  </si>
  <si>
    <t>Evaluación y seguimiento de políticas públicas sectoriales para identificar y promover la innovación social en la gestión de lo público</t>
  </si>
  <si>
    <t>Apoyo a la economía popular, emprendimiento y productividad</t>
  </si>
  <si>
    <t>Potenciar zonas de concentración de economía popular</t>
  </si>
  <si>
    <t>Banca para la economía popular</t>
  </si>
  <si>
    <t>Fortalecimiento de las iniciativas de emprendimiento</t>
  </si>
  <si>
    <t>Desarrollo de iniciativas productivas para el fortalecimiento de la economía popular</t>
  </si>
  <si>
    <t>Desarrollo turístico social y productivo de Bogotá</t>
  </si>
  <si>
    <t>Bogotá ciudad turística para el disfrute de todos</t>
  </si>
  <si>
    <t>Bogotá productiva y competitiva en la economía internacional</t>
  </si>
  <si>
    <t>Trabajo decente y digno</t>
  </si>
  <si>
    <t>Misión Bogotá Humana</t>
  </si>
  <si>
    <t>Formación, capacitación e intermediación para el trabajo</t>
  </si>
  <si>
    <t>Articulación para la generación de trabajo digno y decente</t>
  </si>
  <si>
    <t>Trabajo digno y decente para los trabajadores de salud</t>
  </si>
  <si>
    <t>166 - Trabajo digno y decente para los trabajadores de salud</t>
  </si>
  <si>
    <t>Fortalecimiento y mejoramiento de la calidad y cobertura de los servicios públicos</t>
  </si>
  <si>
    <t>Gestión para el servicio de alumbrado público en Bogotá, D. C.</t>
  </si>
  <si>
    <t>Gestión para los servicios funerarios distritales</t>
  </si>
  <si>
    <t>Vivienda y hábitat humanos</t>
  </si>
  <si>
    <t>Renovación, rehabilitación o reposición de los sistemas de abastecimiento, distribución matriz y red local de acueducto</t>
  </si>
  <si>
    <t>Mejoramiento integral de barrios y vivienda</t>
  </si>
  <si>
    <t>Mecanismos para la implementación de oportunidades</t>
  </si>
  <si>
    <t>Semillero de proyectos</t>
  </si>
  <si>
    <t>Renovación, rehabilitación o reposición del sistema troncal, secundario y local de alcantarillado sanitario</t>
  </si>
  <si>
    <t>Renovación, rehabilitación o reposición del sistema troncal, secundario y local de alcantarillado pluvial</t>
  </si>
  <si>
    <t>Construcción, renovación, rehabilitación o reposición del sistema troncal, secundario y local de alcantarillado combinado</t>
  </si>
  <si>
    <t>Construcción del sistema troncal, secundario y local de alcantarillado sanitario</t>
  </si>
  <si>
    <t>Construcción del sistema troncal, secundario y local de alcantarillado pluvial</t>
  </si>
  <si>
    <t>Gestión de suelo</t>
  </si>
  <si>
    <t>Gestión de suelo - centro ampliado</t>
  </si>
  <si>
    <t>Producción de suelo y urbanismo para la construcción de vip</t>
  </si>
  <si>
    <t>Gestión de suelo - franjas de transición</t>
  </si>
  <si>
    <t>Gestión de suelo - zonas de mejoramiento integral</t>
  </si>
  <si>
    <t>Construcción y expansión del sistema de acueducto</t>
  </si>
  <si>
    <t>Mejoramiento integral de barrios</t>
  </si>
  <si>
    <t>175 - Mejoramiento integral de barrios</t>
  </si>
  <si>
    <t>Mejoramiento integral de barrios de origen informal</t>
  </si>
  <si>
    <t>175 - Mejoramiento integral de barrios de origen informal</t>
  </si>
  <si>
    <t>Titulación de predios</t>
  </si>
  <si>
    <t>175 - Titulación de predios</t>
  </si>
  <si>
    <t>Mecanismos para la producción de suelo para Vivienda de Interés Prioritario</t>
  </si>
  <si>
    <t>Implementación de instrumentos de gestión y financiación para la producción de Vivienda de Interés Prioritario</t>
  </si>
  <si>
    <t>Desarrollo de proyectos de vivienda de interés prioritario</t>
  </si>
  <si>
    <t>174 - Desarrollo de proyectos de vivienda de interés prioritario</t>
  </si>
  <si>
    <t>Estudios y modelaciones económicas para la estructuración de proyectos urbanos</t>
  </si>
  <si>
    <t>Planificación urbanística e instrumentos de gestión territorial para contribuir en la reducción de la segregación socio-espacial en Bogotá D.C.</t>
  </si>
  <si>
    <t>Formulación y seguimiento de la política y la gestión social del hábitat y vivienda</t>
  </si>
  <si>
    <t>Mejoramiento de vivienda en sus condiciones físicas</t>
  </si>
  <si>
    <t>175 - Mejoramiento de vivienda en sus condiciones físicas</t>
  </si>
  <si>
    <t>Revitalización del centro ampliado</t>
  </si>
  <si>
    <t>Programa multifase de revitalización de</t>
  </si>
  <si>
    <t>Acciones asociadas a la infraestructura de acueducto y alcantarillado</t>
  </si>
  <si>
    <t>Cualificación del entorno urbano</t>
  </si>
  <si>
    <t>Revitalización del centro tradicional y de sectores e inmuebles de interés cultural en el Distrito Capital</t>
  </si>
  <si>
    <t>Intervenciones urbanas a través de las artes</t>
  </si>
  <si>
    <t>Estructuración de proyectos de revitalización</t>
  </si>
  <si>
    <t>Formulación de las intervenciones urbanas para la organización sostenible del territorio</t>
  </si>
  <si>
    <t>Un territorio que enfrenta el cambio climático y se ordena alrededor del agua</t>
  </si>
  <si>
    <t>Recuperación, rehabilitación y reestructuración de la estructura ecológica principal y de los espacios de agua</t>
  </si>
  <si>
    <t>Acciones para el saneamiento del Río bogota</t>
  </si>
  <si>
    <t>Mejoramiento de la calidad hídrica de los afluentes del río Bogotá:</t>
  </si>
  <si>
    <t>Participación ciudadana y educación ambiental como instrumentos de gestión para la apropiación social de los territorios ambientales del Distrito Capital.</t>
  </si>
  <si>
    <t>Control a los procesos de enajenación y arriendo de vivienda</t>
  </si>
  <si>
    <t>Adecuación de humedales, protección y manejo ambiental</t>
  </si>
  <si>
    <t>Recuperación y renaturalización de los espacios del agua.</t>
  </si>
  <si>
    <t>Redefinición del modelo de ocupación de las franjas de transición urbano - rural</t>
  </si>
  <si>
    <t>Control ambiental a los recursos hídrico y del suelo en el Distrito Capital</t>
  </si>
  <si>
    <t>Fortalecimiento de la gestión ambiental para la restauración, conservación, manejo y uso sostenible de los ecosistemas urbanos y las áreas rurales del Distrito Capital</t>
  </si>
  <si>
    <t>Intervención territorial para el mejoramiento de la cobertura vegetal del Distrito Capital</t>
  </si>
  <si>
    <t>Investigación y conservación de la flora y ecosistemas de la Región Capital como estrategia de adaptación al cambio climático</t>
  </si>
  <si>
    <t>Armonización de las relaciones ecosistema-cultura para disminuir la vulnerabilidad de la Región Capital frente a los efectos del cambio climático</t>
  </si>
  <si>
    <t>Estrategia territorial regional frente al cambio climático</t>
  </si>
  <si>
    <t>Acciones territoriales frente al cambio climático y la regulación hídrica</t>
  </si>
  <si>
    <t>Planificación territorial para la adaptación y la mitigación frente al cambio climático.</t>
  </si>
  <si>
    <t>Acciones en el corredor de conservación, cerros orientales y paramos</t>
  </si>
  <si>
    <t>Páramos y biodiversidad.</t>
  </si>
  <si>
    <t>Planificación urbanística e instrumentos de gestión territorial para contribuir en la reducción de la segregación socio-espacial en Bogotá D.C. cambio climático en Bogotá D.C.</t>
  </si>
  <si>
    <t>Diseño e implementación de programas de construcción sostenible</t>
  </si>
  <si>
    <t>Planeación ambiental con visión regional para la adaptación y mitigación al cambio climático en el Distrito Capital</t>
  </si>
  <si>
    <t>Movilidad Humana</t>
  </si>
  <si>
    <t>Construccion, renovacion, rehabilitacion o reposicion de redes asociadas a la infraestructura vial</t>
  </si>
  <si>
    <t>Construcción de redes de las empresas de eervicios públicos asociada a la Infraestructura Vial.</t>
  </si>
  <si>
    <t>Implementación del plan maestro de movilidad para Bogotá</t>
  </si>
  <si>
    <t>Fortalecimiento a los servicios concesionados</t>
  </si>
  <si>
    <t>Recuperación, rehabilitación y mantenimiento de la malla vial</t>
  </si>
  <si>
    <t>Infraestructura para el Sistema Integrado de Transporte Público</t>
  </si>
  <si>
    <t>Sistema distrital de información para la movilidad</t>
  </si>
  <si>
    <t>Desarrollo y sostenibilidad de la infraestructura para la movilidad</t>
  </si>
  <si>
    <t>192 - Desarrollo y sostenibilidad dela infraestructura para la movilidad</t>
  </si>
  <si>
    <t>Desarrollo y conservaci del espaciop炻lico y la red de ciclo-rutas</t>
  </si>
  <si>
    <t>194 - Desarrollo y conservaci del espacio p炻lico y la red de ciclo-rutas</t>
  </si>
  <si>
    <t>195 - Desarrollo y conservaci del espacio p炻lico y la red de ciclo-rutas</t>
  </si>
  <si>
    <t>Pedalea por Bogot・</t>
  </si>
  <si>
    <t>194 - Pedalea por Bogot・</t>
  </si>
  <si>
    <t>Tecnolog僘s de Informaci y Comunicaciones para lograr una Movilidad Sostenible en Bogot・</t>
  </si>
  <si>
    <t>197 -Tecnologias de Informacion y Comunicaciones para lograr una movilidad</t>
  </si>
  <si>
    <t>Promoci de la movilidad segura y prevenci de la accidentalidad vial</t>
  </si>
  <si>
    <t>196 - Promoci de la movilidad seguray prevenci de la accidentalidad vial</t>
  </si>
  <si>
    <t>Apoyo institucional en convenio con la Policía Nacional</t>
  </si>
  <si>
    <t>198 - Apoyo institucional en convenio con la Policía Nacional</t>
  </si>
  <si>
    <t>Sustanciación de procesos, recaudo y cobro de la cartera</t>
  </si>
  <si>
    <t>198 - Sustanciación de procesos, recaudo y cobro de la cartera</t>
  </si>
  <si>
    <t>Generar movilidad con seguridad comprometiendo al ciudadano en el conocimientoy cumplimiento de las normas de tránsito</t>
  </si>
  <si>
    <t>196 - Generar movilidad con seguridad comprometiendo al ciudadano en el conocimiento ycumplimiento de las normas de tránsito</t>
  </si>
  <si>
    <t>Modernización, expansión y mantenimiento del sistema integral de control de tránsito</t>
  </si>
  <si>
    <t>198 - Modernización, expansión y mantenimiento del sistema integral de controlde tránsito</t>
  </si>
  <si>
    <t>Operación y control del sistema de transporte público</t>
  </si>
  <si>
    <t>Gestión de infraestructura del transporte  público</t>
  </si>
  <si>
    <t>Gestión de infraestructura del transporte público (recursos nación )</t>
  </si>
  <si>
    <t>Gestión de infraestructura del transporte público (recursos distrito )</t>
  </si>
  <si>
    <t>Gestión de infraestructura del transporte público (recursos titularización)</t>
  </si>
  <si>
    <t>Gestión de infraestructura del transporte público (recursos convenio Soacha )</t>
  </si>
  <si>
    <t>Gestión de infraestructura del transporte público (recursos administrados )</t>
  </si>
  <si>
    <t>Gestión de infraestructura del transporte público (recursos sitp )</t>
  </si>
  <si>
    <t>Gestión de infraestructura del transporte público ( recursos cruce de cuentas especiales )</t>
  </si>
  <si>
    <t>Gestión de infraestructura del transporte público ( recursos modos férreos )</t>
  </si>
  <si>
    <t>Desarrollo y conservación del espacio público y la red de ciclo-rutas</t>
  </si>
  <si>
    <t>Pedalea por Bogotá</t>
  </si>
  <si>
    <t>Promoción de la movilidad segura y prevención de la accidentalidad vial</t>
  </si>
  <si>
    <t>Generar movilidad con seguridad comprometiendo al ciudadano en el conocimiento y cumplimiento de las normas de tránsito</t>
  </si>
  <si>
    <t>Gestión integral de riesgos</t>
  </si>
  <si>
    <t>Gestión integral de riesgos asociados al sistema hídrico y sistema de alcantarillado del D.C.</t>
  </si>
  <si>
    <t>Territorios menos vulnerables frente a riesgos y cambio climático a través de acciones integrales.</t>
  </si>
  <si>
    <t>Reasentamiento de hogares localizados en zonas de alto riesgo no mitigable</t>
  </si>
  <si>
    <t>200 - Reasentamiento de hogares localizados en zonas de alto riesgo no mitigable</t>
  </si>
  <si>
    <t>Modernización Cuerpo Oficial de Bomberos</t>
  </si>
  <si>
    <t>201 - Modernización Cuerpo Oficial de bomberos</t>
  </si>
  <si>
    <t>Mitigación de riesgos en zonas alto impacto</t>
  </si>
  <si>
    <t>Generación y actualización del conocimiento en el marco de la gestión del riesgo</t>
  </si>
  <si>
    <t>Atención y acciones humanitarias para emergencias de origen social y natural</t>
  </si>
  <si>
    <t>Atención integral del riesgo al sistema de movilidad y espacio público frente a la ocurrencia de eventos de emergencia y catastróficos</t>
  </si>
  <si>
    <t>Mitigación y manejo de zonas de alto riesgo para su recuperación e integración al espacio urbano y rural</t>
  </si>
  <si>
    <t>Optimización de la capacidad del Sistema Distrital de Gestión del Riesgo en el manejo de emergencias y desastres</t>
  </si>
  <si>
    <t>Reducción y manejo integral del riesgo de familias localizadas en zonas de alto riesgo no mitigable</t>
  </si>
  <si>
    <t>Fortalecimiento del sistema de información de gestión del riesgo - SIRE para la toma de decisiones del Sistema Distrital de Gestión del Riesgo</t>
  </si>
  <si>
    <t>Fortalecimiento de capacidades sociales, sectoriales y comunitarias para la gestión integral del riesgo</t>
  </si>
  <si>
    <t>Consolidar el sistema distrital de gestión del riesgo</t>
  </si>
  <si>
    <t>Recuperación de la zona declarada suelo de protección por riesgo en el sector Altos de la Estancia de la Localidad de Ciudad Bolívar</t>
  </si>
  <si>
    <t>Recuperaci de Suelos de Protecci por Riesgo</t>
  </si>
  <si>
    <t>199 - Recuperaci de Suelos de Protecci por Riesgo</t>
  </si>
  <si>
    <t>Atención de emergencias en el Distrito Capital</t>
  </si>
  <si>
    <t>Basura cero</t>
  </si>
  <si>
    <t>Gestión integral de residuos sólidos para el Distrito Capital y la región</t>
  </si>
  <si>
    <t>Control y gestión ambiental a residuos peligrosos, orgánicos y escombros generados en Bogotá</t>
  </si>
  <si>
    <t>Bogotá Humana ambientalmente saludable</t>
  </si>
  <si>
    <t>Control de deterioro ambiental en los componentes aire y paisaje</t>
  </si>
  <si>
    <t>Evaluación, control, seguimiento y conservación de la flora, fauna silvestre y arbolado urbano</t>
  </si>
  <si>
    <t>Salud ambiental</t>
  </si>
  <si>
    <t>209 - Salud ambiental</t>
  </si>
  <si>
    <t>Bogotá, territorio en la región</t>
  </si>
  <si>
    <t>Fortalecimiento institucional para la integración regional</t>
  </si>
  <si>
    <t>Una Bogotá que defiende y fortalece lo público</t>
  </si>
  <si>
    <t>Bogotá Humana: participa y decide</t>
  </si>
  <si>
    <t>Comunicación y capacitación del sitp</t>
  </si>
  <si>
    <t>Implementación del sistema distrital de planeación</t>
  </si>
  <si>
    <t>Apoyo administrativo y logístico al Consejo Territorial de Planeación Distrital</t>
  </si>
  <si>
    <t>Bogotá una casa de igualdad de oportunidades</t>
  </si>
  <si>
    <t>Transformaciones culturales hacia una nueva ciudadanía</t>
  </si>
  <si>
    <t>Gestión efectiva de administración del patrimonio inmobiliario distrital</t>
  </si>
  <si>
    <t>Formalizaci y fortalecimiento de la</t>
  </si>
  <si>
    <t>216 - Formalizaci y fortalecimiento</t>
  </si>
  <si>
    <t>Control social a la gestión pública</t>
  </si>
  <si>
    <t>Participaci ciudadana para el desarrollo econico territorial y humano</t>
  </si>
  <si>
    <t>215 - Participaci ciudadana para eldesarrollo econico territorial y humano</t>
  </si>
  <si>
    <t>Participación cultural y deportiva incidente y decisoria</t>
  </si>
  <si>
    <t>Construcción de conocimiento para la participación ciudadana</t>
  </si>
  <si>
    <t>Planeación ambiental participativa, comunicación estratégica y fortalecimiento de procesos de formación para la participación, con énfasis en adaptación al cambio climatico</t>
  </si>
  <si>
    <t>Revitalización de la organización comunal</t>
  </si>
  <si>
    <t>Comunicación pública para la movilización</t>
  </si>
  <si>
    <t>Planeación y presupuestación participativa para la superación de la segregación y las discriminaciones.</t>
  </si>
  <si>
    <t>Fortalecimiento de las capacidades de gestión y coordinación del nivel central y las localidades desde los territorios</t>
  </si>
  <si>
    <t>Centro de estudios y análisis de espacio público</t>
  </si>
  <si>
    <t>Fortalecimiento de la gestión local para el desarrollo humano en Bogotá</t>
  </si>
  <si>
    <t>Fortalecimiento a la Gobernabilidad democrática local</t>
  </si>
  <si>
    <t>Transparencia, probidad, lucha contra la corrupción y control social efectivo e incluyente</t>
  </si>
  <si>
    <t>Programa ERU de transparencia probidad</t>
  </si>
  <si>
    <t>Ojo ciudadano</t>
  </si>
  <si>
    <t>222 - Ojo ciudadano</t>
  </si>
  <si>
    <t>Confianza ciudadana: Fortalecimiento</t>
  </si>
  <si>
    <t>222 - Confianza ciudadana: Fortaleci</t>
  </si>
  <si>
    <t>Fortalecimiento de la funci disc</t>
  </si>
  <si>
    <t>222 - Fortalecimiento de la funci</t>
  </si>
  <si>
    <t>Construcción de ciudadano en sus derechos y deberes</t>
  </si>
  <si>
    <t>Protección a los derechos de las victimas</t>
  </si>
  <si>
    <t>Defensa del consumidor</t>
  </si>
  <si>
    <t>223 - Defensa del consumidor</t>
  </si>
  <si>
    <t>Fortalecimiento de la capacidad institucional para identificar, prevenir y resolver problemas de corrupción y para identificar oportunidades de probidad</t>
  </si>
  <si>
    <t>Promoción de la Cultura Ciudadana y de la Legalidad, Viendo por Bogotá</t>
  </si>
  <si>
    <t>Bogotá promueve el control social para el cuidado de lo público y lo articula al control preventivo</t>
  </si>
  <si>
    <t>Fortalecimiento de la transparencia y la eficiencia de la gestión pública distrital</t>
  </si>
  <si>
    <t>Fortalecimiento de la capacidad institucional para un control fiscal efectivo y transparente</t>
  </si>
  <si>
    <t>Gobierno, transparencia y probidad</t>
  </si>
  <si>
    <t>222 - Gobierno, transparencia y probidad</t>
  </si>
  <si>
    <t>Fortalecimiento de la gesti 騁ica</t>
  </si>
  <si>
    <t>222 - Fortalecimiento de la gesti</t>
  </si>
  <si>
    <t>El servicio, actitud de vida con pro</t>
  </si>
  <si>
    <t>222 - El servicio, actitud de vida c</t>
  </si>
  <si>
    <t>Transparencia, probidad y anticorrup</t>
  </si>
  <si>
    <t>222 - Transparencia, probidad y anti</t>
  </si>
  <si>
    <t>Transparencia en la gesti instituci</t>
  </si>
  <si>
    <t>222 - Transparencia en la gesti ins</t>
  </si>
  <si>
    <t>Fortalecimiento institucional para la transparencia, participaci ciudadana, control y responsabilidad social</t>
  </si>
  <si>
    <t>222 - Fortalecimiento institucional para la transparencia, participaci ciudadana, control y responsabilidad social y anticorrupci</t>
  </si>
  <si>
    <t>Promoci de la participaci ciudadana y la construcci de probidad</t>
  </si>
  <si>
    <t>222 - Promoci de la participaci ciudadana y la construcci de probidad</t>
  </si>
  <si>
    <t>Fortalecimiento de la transparencia,</t>
  </si>
  <si>
    <t>222 - Fortalecimiento de la transpar</t>
  </si>
  <si>
    <t>Transparencia, probidad y lucha contra la corrupci en salud en Bogot・ D.C.</t>
  </si>
  <si>
    <t>222 - Transparencia, probidad y lucha contra la corrupci en salud en Bogot・ D.C.</t>
  </si>
  <si>
    <t>Fortalecimiento de la participación ciudadana</t>
  </si>
  <si>
    <t>223 - Fortalecimiento de la participación ciudadana</t>
  </si>
  <si>
    <t>Probidad y transparencia en el IDRD</t>
  </si>
  <si>
    <t>222 - Probidad y transparencia en el IDRD</t>
  </si>
  <si>
    <t>Fortalecimiento de la transparencia</t>
  </si>
  <si>
    <t>Transparencia en la OFB</t>
  </si>
  <si>
    <t>222 - Transparencia en la OFB</t>
  </si>
  <si>
    <t>Implementaci de mecanismos para una gesti transparente</t>
  </si>
  <si>
    <t>222 - Implementaci de mecanismos para una gesti transparente</t>
  </si>
  <si>
    <t>Transparencia, probidad, lucha contr</t>
  </si>
  <si>
    <t>222 - Transparencia, probidad, lucha</t>
  </si>
  <si>
    <t>Cultura de transparencia, probidad y</t>
  </si>
  <si>
    <t>222 - Cultura de transparencia, prob</t>
  </si>
  <si>
    <t>223 - Cultura de transparencia, prob</t>
  </si>
  <si>
    <t>224 - Cultura de transparencia, prob</t>
  </si>
  <si>
    <t>Capital humano y probidad</t>
  </si>
  <si>
    <t>222 - Capital humano y probidad</t>
  </si>
  <si>
    <t>224 - Capital humano y probidad</t>
  </si>
  <si>
    <t>Promoci de la transparencia, laprobidad el control social y la lucha contra la corrupci</t>
  </si>
  <si>
    <t>222 - Promoci de la transparencia, la probidad el control social y la lucha contra la corrupci</t>
  </si>
  <si>
    <t>224 - Promoci de la transparencia, la probidad el control social y la lucha contra la corrupci</t>
  </si>
  <si>
    <t>Transparencia, probidad y lucha contrala corrupci de la SDDE</t>
  </si>
  <si>
    <t>222 - Transparencia, probidad y luchacontra la corrupci de la SDDE</t>
  </si>
  <si>
    <t>Movilidad Transparente y Contra la Corrupci</t>
  </si>
  <si>
    <t>222 - Movilidad Transparente y Contrala Corrupcion</t>
  </si>
  <si>
    <t>Transparencia y Probidad en la SDIS</t>
  </si>
  <si>
    <t>223 -Transparencia y Probidad en laSDIS</t>
  </si>
  <si>
    <t>Territorios de vida y paz con prevención del delito</t>
  </si>
  <si>
    <t>Implementación de acciones articuladas para la construcción de territorios paz con seguridad ciudadana</t>
  </si>
  <si>
    <t>Convivencia y seguridad para la construcción de una ciudad humana</t>
  </si>
  <si>
    <t>Dignificación de las personas privadas de la libertad a través de los procesos de reclusión, redención de pena y reinserción en la Cárcel Distrital de Bogotá</t>
  </si>
  <si>
    <t>Programa de atención al proceso de reintegración de la población desmovilizada en Bogotá</t>
  </si>
  <si>
    <t>Fortalecimiento de la seguridad ciudadana</t>
  </si>
  <si>
    <t>Número Único de Seguridad y Emergencias (NUSE 123)</t>
  </si>
  <si>
    <t>Fortalecimiento integral de equipamientos para la seguridad, la defensa y justicia de la ciudad</t>
  </si>
  <si>
    <t>Adquisición y dotación de bienes y servicios para el fortalecimiento integral de la seguridad, defensa y justicia en la ciudad</t>
  </si>
  <si>
    <t>Apoyo logístico especializado destinado a la seguridad, defensa y justicia</t>
  </si>
  <si>
    <t>Fortalecimiento del centro de estudio y análisis en convivencia y seguridad ciudadana</t>
  </si>
  <si>
    <t>Potenciaci del sistema integradode seguridad y emergencias NUSE 123 del Distrito Capital</t>
  </si>
  <si>
    <t>229 - Potenciaci del sistema integrado de seguridad y emergencias NUSE 123 del Distrito Capital</t>
  </si>
  <si>
    <t>Bogotá, ciudad de memoria, paz y reconciliación</t>
  </si>
  <si>
    <t>Creación del Centro del Bicentenario: memoria, paz y reconciliación</t>
  </si>
  <si>
    <t>Inclusión, reparación y reconocimiento de los derechos de las víctimas para la paz y la reconciliación</t>
  </si>
  <si>
    <t>Bogotá decide y protege el derecho fundamental a la salud pública</t>
  </si>
  <si>
    <t>Fortalecimiento de la Gestión y Planeación para la Salud</t>
  </si>
  <si>
    <t>Bogotá decide en salud</t>
  </si>
  <si>
    <t>Fortalecimiento de la funci administrativa y desarrollo institucional</t>
  </si>
  <si>
    <t>Adquirir y adecuar una sede para Canal Capital</t>
  </si>
  <si>
    <t>235 -Adquirir y adecuar una sede para Canal Capital</t>
  </si>
  <si>
    <t>Modernización</t>
  </si>
  <si>
    <t>Sistemas de mejoramiento de la gestión Y de la capacidad operativa de las entidades</t>
  </si>
  <si>
    <t>Fortalecimiento y desarrollo institucional</t>
  </si>
  <si>
    <t>Renovación y actualización física y tecnológica</t>
  </si>
  <si>
    <t>Sistemas de mejoramiento de la gestión y de la capacitación operativa de las entidades</t>
  </si>
  <si>
    <t>Comunicación institucional</t>
  </si>
  <si>
    <t>Sistema integrado de gestión</t>
  </si>
  <si>
    <t xml:space="preserve">Sistemas de mejoramiento de la gestión y de la capacitación operativa de las entidades </t>
  </si>
  <si>
    <t>Fortalecimiento institucional</t>
  </si>
  <si>
    <t>Fortalecimiento administrativo y operativo empresarial</t>
  </si>
  <si>
    <t>Sistemas de mejoramiento de la gestión y de la capacidad operativa de las entidades.</t>
  </si>
  <si>
    <t>Generación de recursos para la salud pública</t>
  </si>
  <si>
    <t>Consolidación y fortalecimiento de la infraestructura de datos espaciales de Bogotá IDECA</t>
  </si>
  <si>
    <t>Fortalecimiento institucional para el mejoramiento de la gestión del IDU</t>
  </si>
  <si>
    <t>Conservación, adecuación y dotación de la infraestructura física de la Secretaría General de la Alcaldía Mayor de Bogotá D.C.</t>
  </si>
  <si>
    <t>Comunicación humana para el desarrollo y fortalecimiento de lo público</t>
  </si>
  <si>
    <t>Sostenibilidad, consolidación y gobernabilidad institucional</t>
  </si>
  <si>
    <t>Censo inmobiliario de Bogotá</t>
  </si>
  <si>
    <t>235 - Fortalecimiento y desarrollo institucional</t>
  </si>
  <si>
    <t>Fortalecimiento institucional para aumentar la eficiencia de la gestión</t>
  </si>
  <si>
    <t>235 - Fortalecimiento institucional para aumentar la eficiencia de la gestión</t>
  </si>
  <si>
    <t>Fortalecimiento de la gestión pública</t>
  </si>
  <si>
    <t>235 - Fortalecimiento institucional</t>
  </si>
  <si>
    <t>Gerencia jurídica garante de derechos</t>
  </si>
  <si>
    <t>Sistema de mejoramiento de la gestión en la Secretaria General</t>
  </si>
  <si>
    <t>Implementación de estrategias de comunicación social y transparente</t>
  </si>
  <si>
    <t>Consolidación de la información estratégica e integral para la planeación del Distrito</t>
  </si>
  <si>
    <t>Gestión institucional</t>
  </si>
  <si>
    <t>Fortalecimiento y modernización tecnológica de la UAECD</t>
  </si>
  <si>
    <t>Implementación del sistema de gestión documental y archivos de la Secretaria General</t>
  </si>
  <si>
    <t>Desarrollo y fortalecimiento institucional del FVS</t>
  </si>
  <si>
    <t>Planeación, difusión, seguimiento y evaluación para la garantía de derechos</t>
  </si>
  <si>
    <t>Estructuración - fortalecimiento y dignificación técnico - humana del empleo público en el Distrito Capital</t>
  </si>
  <si>
    <t>Modernizar y fortalecer los procesos misionales y de apoyo de la Personería de Bogotá</t>
  </si>
  <si>
    <t>Coordinación de inversiones de Banca Multilatera</t>
  </si>
  <si>
    <t>Estudios para el fortalecimiento de las finanzas distritales</t>
  </si>
  <si>
    <t>Fortalecimiento de la gestión integral</t>
  </si>
  <si>
    <t>239 - Fortalecimiento de la gestión integral</t>
  </si>
  <si>
    <t>Comunicación participativa y eficiente</t>
  </si>
  <si>
    <t>Control y servicios tributarios</t>
  </si>
  <si>
    <t>Fortalecimiento de la gestión y depuración de la cartera distrital</t>
  </si>
  <si>
    <t>Gestión Institucional</t>
  </si>
  <si>
    <t>Sistemas de mejoramiento de la gestión y de la capacidad operativa de las entidades</t>
  </si>
  <si>
    <t>Fortalecimiento institucional de la Secretaria Distrital de Hacienda</t>
  </si>
  <si>
    <t>Fortalecimiento a la gestión institucional del Concejo de Bogotá</t>
  </si>
  <si>
    <t>Fortalecimiento y mejoramiento de la gestión institucional</t>
  </si>
  <si>
    <t>Fortalecimiento de los sistemas de gestión en el DASCD com componentes TIC´s</t>
  </si>
  <si>
    <t>Servicios de apoyo para garantizar la prestación de los servicios sociales</t>
  </si>
  <si>
    <t>Adopción de un modelo de desarrollo organizacional para el talento humano</t>
  </si>
  <si>
    <t>Modernización organizacional</t>
  </si>
  <si>
    <t>Políticas Humanas: servicios sociales con calidad</t>
  </si>
  <si>
    <t>Fortalecimiento de la gestión institucional del Instituto Distrital de las Artes</t>
  </si>
  <si>
    <t>Fortalecimiento sectorial e institucional para la cultura, la recreación y el deporte</t>
  </si>
  <si>
    <t>Gestión de la divulgación, difusión y las comunicaciones en el Instituto Distrital de las Artes</t>
  </si>
  <si>
    <t>Apoyo al proceso de producción de Vivienda de Interés Prioritario</t>
  </si>
  <si>
    <t>238 - Fortalecimiento institucional</t>
  </si>
  <si>
    <t>Apoyo para el fortalecimiento de la función administrativa y desarrollo institucional</t>
  </si>
  <si>
    <t>Promoción de la comunicación y la información pública para una Bogotá segura y humana</t>
  </si>
  <si>
    <t>Agenciamiento político de las relaciones de la Administración Distrital con actores políticos, sociales y gubernamentales del ámbito nacional, regional, distrital y local para fortalecer la gobernabilidad</t>
  </si>
  <si>
    <t>Fortalecimiento de la función administrativa y desarrollo institucional</t>
  </si>
  <si>
    <t>Modernización y Fortalecimiento Institucional</t>
  </si>
  <si>
    <t>Gestión Estratégica y Fortalecimiento Institucional</t>
  </si>
  <si>
    <t>Fortalecimiento institucional del FOPAE para la gestión del riesgo</t>
  </si>
  <si>
    <t>Fortalecimiento del Sistema Integrado de Gestión de la UAECOB</t>
  </si>
  <si>
    <t>Servicios a la ciudadanía con calidad humana</t>
  </si>
  <si>
    <t>Consolidación de la infraestructura tecnológica y de comunicaciones para la modernización de la Secretaría General</t>
  </si>
  <si>
    <t>236 - Fortalecimiento institucional</t>
  </si>
  <si>
    <t>237 - Fortalecimiento institucional</t>
  </si>
  <si>
    <t>Dotación, adecuación y mantenimiento de la infraestructura física, técnica e informática</t>
  </si>
  <si>
    <t>Fortalecimiento de la gestión pública distrital</t>
  </si>
  <si>
    <t>Fortalecimiento tecnolico y ampl</t>
  </si>
  <si>
    <t>235 - Fortalecimiento tecnolico</t>
  </si>
  <si>
    <t>Desarrollo integral y mejoramiento de la gestión en la administración distrital</t>
  </si>
  <si>
    <t>Archivo de Bogotá: por una memoria diversa e incluyente</t>
  </si>
  <si>
    <t>Bogotá Humana al servicio de la ciudadanía</t>
  </si>
  <si>
    <t>TIC, para gobierno digital, Ciudad inteligente y sociedad del conocimiento y del emprendimiento</t>
  </si>
  <si>
    <t>Sistema integral de información</t>
  </si>
  <si>
    <t>241 - Sistema integrado de información</t>
  </si>
  <si>
    <t>Centro de pensamiento en economía urbana</t>
  </si>
  <si>
    <t>Gestión integral de TIC - Bogotá Humana</t>
  </si>
  <si>
    <t>Consolidación del sistema de información</t>
  </si>
  <si>
    <t>Fortalecimiento e innovación de tecnologías de la información y la comunicación</t>
  </si>
  <si>
    <t>TIC para el desarrollo de un gobierno digital, una ciudad inteligente y una sociedad del conocimiento y del emprendimiento</t>
  </si>
  <si>
    <t>Fortalecimiento de la infraestructura de tecnología de información y comunicaciones</t>
  </si>
  <si>
    <t>Fortalecimiento de las tecnolog僘s de</t>
  </si>
  <si>
    <t>241 - Fortalecimiento de las tecnolo</t>
  </si>
  <si>
    <t>Gobierno electrico, gesti del cono</t>
  </si>
  <si>
    <t>241 - Gobierno electrico, gesti de</t>
  </si>
  <si>
    <t>Bogotá humana internacional</t>
  </si>
  <si>
    <t>Transferencias para la inversión</t>
  </si>
  <si>
    <t>Establecimientos Públicos</t>
  </si>
  <si>
    <t>Instituto Distrital para la Protección de la Niñez y de la Juventud IDIPRON</t>
  </si>
  <si>
    <t>Orquesta Filarmonica de Bogotá</t>
  </si>
  <si>
    <t>Unidad Administrativa Especial de Rehabilitación y Mantenimiento Víal</t>
  </si>
  <si>
    <t>Aporte Ordinario</t>
  </si>
  <si>
    <t>EAAB -ESP</t>
  </si>
  <si>
    <t>Obras de Infraestructura</t>
  </si>
  <si>
    <t>Fondo préstamos de empleados (Universidad Distrital)</t>
  </si>
  <si>
    <t>Metrovivienda</t>
  </si>
  <si>
    <t>Capitalización</t>
  </si>
  <si>
    <t>Transmilenio - Aporte Ordinario</t>
  </si>
  <si>
    <t>Infraestructura - SITP</t>
  </si>
  <si>
    <t>Proyecto Metro</t>
  </si>
  <si>
    <t>Otras Obras de Infraestructura</t>
  </si>
  <si>
    <t>Fondo de Estabilización Tarifaria - FET</t>
  </si>
  <si>
    <t>Tarifa Diferencial</t>
  </si>
  <si>
    <t>Subsidios</t>
  </si>
  <si>
    <t>Recursos Suficiencia Financiera del Sistema de Transporte- FET</t>
  </si>
  <si>
    <t>Diferencial Tarifario</t>
  </si>
  <si>
    <t>Incentivos SISBEN</t>
  </si>
  <si>
    <t>Aceleración Implementación SITP, Chatarrización</t>
  </si>
  <si>
    <t>Canal Capital</t>
  </si>
  <si>
    <t>Empresa de Renovación Urbana - Capitalización</t>
  </si>
  <si>
    <t>Fondos de Desarrollo Local</t>
  </si>
  <si>
    <t>Barrios Unidos</t>
  </si>
  <si>
    <t>La Candelaria</t>
  </si>
  <si>
    <t>Fondo de solidaridad y redistribución de ingresos</t>
  </si>
  <si>
    <t>Acueducto</t>
  </si>
  <si>
    <t>Alcantarillado</t>
  </si>
  <si>
    <t>Corporación para el Desarrollo Regional "Bogotá Región"</t>
  </si>
  <si>
    <t>Mínimo Vital</t>
  </si>
  <si>
    <t>Patri.Aut.Pensional</t>
  </si>
  <si>
    <t>Fdo.Plan Expansion</t>
  </si>
  <si>
    <t>Fdo Pasivos exigibles</t>
  </si>
  <si>
    <t>Transferencias Administración Central - Río Bogotá</t>
  </si>
  <si>
    <t>Fondo Equipos Siniestrados</t>
  </si>
  <si>
    <t>Sorteo extraordinario y otros productos</t>
  </si>
  <si>
    <t>Sorteos ordinarios</t>
  </si>
  <si>
    <t>Fondiger</t>
  </si>
  <si>
    <t>Aceleracón Implementación SITP, Chatarrización</t>
  </si>
  <si>
    <t>Otras</t>
  </si>
  <si>
    <t>Colciencias - Fondo de Investigaciones en Salud</t>
  </si>
  <si>
    <t>Otras Inversión</t>
  </si>
  <si>
    <t>Río Bogotá</t>
  </si>
  <si>
    <t>Fondo de Gestión del Riesgo (Ley 1523 de 2012)</t>
  </si>
  <si>
    <t>Contraloría de Bogotá, D.C.</t>
  </si>
  <si>
    <t>Transferencias pasivos exigibles establecimientos públicos</t>
  </si>
  <si>
    <t>Cuentas por pagar transmilenio</t>
  </si>
  <si>
    <t>Operación y control del sistema de transporte</t>
  </si>
  <si>
    <t>Capacitación sistema transmilenio</t>
  </si>
  <si>
    <t>Cuentas por pagar IDU</t>
  </si>
  <si>
    <t>Cuentas por pagar IDU (recursos nación)</t>
  </si>
  <si>
    <t>Cuentas por pagar IDU (recursos distrito)</t>
  </si>
  <si>
    <t>Cuentas por pagar IDU (recursos titularización)</t>
  </si>
  <si>
    <t>Cuentas por pagar IDU (recursos convenio Soacha)</t>
  </si>
  <si>
    <t>Cuentas por pagar IDU (recursos administrados)</t>
  </si>
  <si>
    <t>Cuentas por pagar IDU ( recursos sitp )</t>
  </si>
  <si>
    <t>Cuentas por pagar IDU ( recursos cruce de cuentas especiales )</t>
  </si>
  <si>
    <t>Aportes de capital</t>
  </si>
  <si>
    <t>Aportes de capital sorteos extraordinarios</t>
  </si>
  <si>
    <t>Disponibilidad final</t>
  </si>
  <si>
    <t>GASTOS DE FUNCIONAMIENTO</t>
  </si>
  <si>
    <t>GASTOS DE OPERACIÓN</t>
  </si>
  <si>
    <t>SERVICIO DE LA DEUDA</t>
  </si>
  <si>
    <t>GASTOS</t>
  </si>
  <si>
    <t>DISPONIBILIDAD FINAL</t>
  </si>
  <si>
    <t>TOTAL GASTOS E INVERSIÓN mas DISPONIBILIDAD FINAL</t>
  </si>
  <si>
    <t>ASIGNACIÓN</t>
  </si>
  <si>
    <t>EJECUCIÓN</t>
  </si>
  <si>
    <t>ENTIDAD</t>
  </si>
  <si>
    <t>INICIAL</t>
  </si>
  <si>
    <t>MODIFICACIÓN</t>
  </si>
  <si>
    <t>DEFINITIVO</t>
  </si>
  <si>
    <t>% PAR</t>
  </si>
  <si>
    <t>GIROS</t>
  </si>
  <si>
    <t>% EJEC</t>
  </si>
  <si>
    <t>COMPROMISOS POR PAGAR</t>
  </si>
  <si>
    <t>TOTAL</t>
  </si>
  <si>
    <t>MODIFICACIONES</t>
  </si>
  <si>
    <t>VIGENTE</t>
  </si>
  <si>
    <t>% EJE</t>
  </si>
  <si>
    <t>TOTAL COMPROMISOS</t>
  </si>
  <si>
    <t>SALDO</t>
  </si>
  <si>
    <t>CONCEJO</t>
  </si>
  <si>
    <t>PERSONERIA</t>
  </si>
  <si>
    <t>SEC. GENERAL</t>
  </si>
  <si>
    <t>VEEDURÍA</t>
  </si>
  <si>
    <t>SEC. GOBIERNO</t>
  </si>
  <si>
    <t>SEC. DE HACIENDA</t>
  </si>
  <si>
    <t>HACIENDA CORPORATIVA</t>
  </si>
  <si>
    <t>HACIENDA PRESUPUESTO</t>
  </si>
  <si>
    <t>HACIENDA C´REDITO</t>
  </si>
  <si>
    <t>HACIENDA CUENTA C</t>
  </si>
  <si>
    <t>SEC. EDUCACIÓN</t>
  </si>
  <si>
    <t>SEC. MOVILIDAD</t>
  </si>
  <si>
    <t>MOVILIDAD ADTIVA.</t>
  </si>
  <si>
    <t>MOVILIDAD T Y T</t>
  </si>
  <si>
    <t>SEC. SALUD</t>
  </si>
  <si>
    <t>SEC. DLLO. ECONÓMICO</t>
  </si>
  <si>
    <t>SEC. DEL HÁBITAT</t>
  </si>
  <si>
    <t>SEC. CULTURA, RECREACIÓN</t>
  </si>
  <si>
    <t>SEC. PLANEACIÓN</t>
  </si>
  <si>
    <t>SEC. DE LA MUJER</t>
  </si>
  <si>
    <t>SEC. INTEGRACIÓN S.</t>
  </si>
  <si>
    <t>DASCS</t>
  </si>
  <si>
    <t>SEC. DE AMBIENTE</t>
  </si>
  <si>
    <t>DADEP</t>
  </si>
  <si>
    <t>UAECO DE BOMBEROS</t>
  </si>
  <si>
    <t>ADMÓN. CENTRAL</t>
  </si>
  <si>
    <t>IPES</t>
  </si>
  <si>
    <t>FFDS</t>
  </si>
  <si>
    <t>INDIGER</t>
  </si>
  <si>
    <t>IDU</t>
  </si>
  <si>
    <t>FONCEP</t>
  </si>
  <si>
    <t>CVP</t>
  </si>
  <si>
    <t>IDRD</t>
  </si>
  <si>
    <t>IDPC</t>
  </si>
  <si>
    <t>IDIPRON</t>
  </si>
  <si>
    <t>FUNDACIÓN GILBERTO A.</t>
  </si>
  <si>
    <t>ORQUESTA FILARMÓNICA</t>
  </si>
  <si>
    <t>FONDO DE VIGILANCIA</t>
  </si>
  <si>
    <t>JARDÍN BOTÁNICO</t>
  </si>
  <si>
    <t>IDEP</t>
  </si>
  <si>
    <t>IDP. Y ACCIÓN COMUNAL</t>
  </si>
  <si>
    <t>INSTITUTO D. DE TURISMO</t>
  </si>
  <si>
    <t>IDARTES</t>
  </si>
  <si>
    <t>UAE DE CATASTRO</t>
  </si>
  <si>
    <t>UAE DE REH. Y MTTO VIAL</t>
  </si>
  <si>
    <t>UAESP</t>
  </si>
  <si>
    <t>ESTA. PÚBLICOS</t>
  </si>
  <si>
    <t>UNIVERSIDAD DISTRITAL</t>
  </si>
  <si>
    <t>CONTRALORIA DE BOGOTÁ</t>
  </si>
  <si>
    <t>AUDITORÍA FISCAL</t>
  </si>
  <si>
    <t>TOTAL PPTO. ANUAL</t>
  </si>
  <si>
    <t>LOTERÍA BOGOTÁ</t>
  </si>
  <si>
    <t>CANAL CAPITAL</t>
  </si>
  <si>
    <t>METROVIVIENDA</t>
  </si>
  <si>
    <t>TRANSMILENIO</t>
  </si>
  <si>
    <t>E. RENO. URBANA</t>
  </si>
  <si>
    <t>AGUAS BOGOTÁ</t>
  </si>
  <si>
    <t>EAAB - ESP</t>
  </si>
  <si>
    <t>TOTAL EIC</t>
  </si>
  <si>
    <t>H. LA VICTORIA</t>
  </si>
  <si>
    <t>H. TUNAL</t>
  </si>
  <si>
    <t>H. SIMÓN BOLIVAR</t>
  </si>
  <si>
    <t>H. OCCIDENTE KENNEDY</t>
  </si>
  <si>
    <t>H. SANTA CLARA</t>
  </si>
  <si>
    <t>H. BOSA</t>
  </si>
  <si>
    <t>H. ENGATIVÁ</t>
  </si>
  <si>
    <t>H. FONTIBÓN</t>
  </si>
  <si>
    <t>H. MEISSEN</t>
  </si>
  <si>
    <t>H. TUNJUELITO</t>
  </si>
  <si>
    <t>H. CENTRO ORIENTE</t>
  </si>
  <si>
    <t>H. SAN BLAS</t>
  </si>
  <si>
    <t>H. CHAPINERO</t>
  </si>
  <si>
    <t>H. SUBA</t>
  </si>
  <si>
    <t>H. USAQUÉN</t>
  </si>
  <si>
    <t>H. USME</t>
  </si>
  <si>
    <t>H. DEL SUR</t>
  </si>
  <si>
    <t>H. NAZARETH</t>
  </si>
  <si>
    <t>H. PABLO VI DE BOSA</t>
  </si>
  <si>
    <t>H. SAN CRISTÓBAL</t>
  </si>
  <si>
    <t>H. RAFAEL URIBE</t>
  </si>
  <si>
    <t>H. VISTA HERMOSA</t>
  </si>
  <si>
    <t>TOTAL ESES</t>
  </si>
  <si>
    <t>TOTAL PRESUPUESTO GENERAL</t>
  </si>
  <si>
    <t>ENTIDADES DEL PRESUPUESTO ANUAL</t>
  </si>
  <si>
    <t>SUBDIRECCIÓN DE ESTADÍSTICAS Y</t>
  </si>
  <si>
    <t>COMPORTAMIENTO PRESUPUESTAL NETO DE INGRESOS POR ENTIDAD</t>
  </si>
  <si>
    <t>ANÁLISIS PRESUPUESTAL Y FINANCIERO</t>
  </si>
  <si>
    <t>INGRESOS CORRIENTES</t>
  </si>
  <si>
    <t>TRANSFERENCIAS</t>
  </si>
  <si>
    <t>RECURSOS DE CAPITAL</t>
  </si>
  <si>
    <t>TOTAL INGRESOS</t>
  </si>
  <si>
    <t>PRESUPUESTO</t>
  </si>
  <si>
    <t>MODIFICACION</t>
  </si>
  <si>
    <t>% PART</t>
  </si>
  <si>
    <t>RECAUDO</t>
  </si>
  <si>
    <t>SECRETARIA DISTRITAL DE HACIENDA</t>
  </si>
  <si>
    <t>INSTITUTO PARA LA ECONOMÍA SOCIAL</t>
  </si>
  <si>
    <t>FONDO FINANCIERO DISTRITAL DE SALUD</t>
  </si>
  <si>
    <t>INSTITUTO DE DESARROLLO URBANO</t>
  </si>
  <si>
    <t>FONDO DE PRESTACIONES ECONÓMICAS, CESANTÍAS Y PENSIONES - FONCEP.</t>
  </si>
  <si>
    <t>CAJA DE LA VIVIENDA POPULAR</t>
  </si>
  <si>
    <t>INSTITUTO DISTRITAL PARA LA RECREACION Y EL DEPORTE - IDRD.</t>
  </si>
  <si>
    <t>INSTITUTO DISTRITAL DEL PATRIMONIO CULTURAL -IDPC.</t>
  </si>
  <si>
    <t>FUNDACIÓN GILBERTO ALZATE</t>
  </si>
  <si>
    <t>FONDO DE VIGILANCIA Y SEGURIDAD</t>
  </si>
  <si>
    <t>JARDIN BOTÁNICO</t>
  </si>
  <si>
    <t>INSTITUTO PARA LA INVESTIGACION EDUCATIVA Y EL DESARROLLO PEDAGOGICO- IDEP..</t>
  </si>
  <si>
    <t>INSTITUTO DISTRITAL DE TURISMO.</t>
  </si>
  <si>
    <t>INSTITUTO DISTRITAL DE LAS ARTES - IDARTES.</t>
  </si>
  <si>
    <t>INSTITUTO DISTRITAL DE LA PARTICIPACIÓN Y ACCIÓN COMUNAL</t>
  </si>
  <si>
    <t>UNIDAD ADMINISTRATIVA ESPECIAL DE CATASTRO DISTRITAL.</t>
  </si>
  <si>
    <t>UNIDAD ADMINISTRATIVA ESPECIAL DE REHABILITACION Y MANTENIMIENTO VIAL.</t>
  </si>
  <si>
    <t>UNIDAD ADMINISTRATIVA ESPECIAL DE SERVICIOS PUBLICOS - UAESP.</t>
  </si>
  <si>
    <t>ESTABLECIMIENTOS PÚBLICOS</t>
  </si>
  <si>
    <t>UNIVERSIDAD DISTRITAL FRANCISCO JOSE DE CALDAS..</t>
  </si>
  <si>
    <t>CONTRALORIA DE BOGOTA.</t>
  </si>
  <si>
    <t>TOTAL PRESUPUESTO ANUAL</t>
  </si>
  <si>
    <t>Total general</t>
  </si>
  <si>
    <t>Dirección de Estudios de Economía y Política Púublica</t>
  </si>
  <si>
    <t>Subdirección de Estadística, Análisis Presupuestal y Financiero</t>
  </si>
  <si>
    <t xml:space="preserve"> </t>
  </si>
  <si>
    <t>Recaudos</t>
  </si>
  <si>
    <t>Modificaciones</t>
  </si>
  <si>
    <t>Definitivo</t>
  </si>
  <si>
    <t>Acumulados</t>
  </si>
  <si>
    <t>Saldo</t>
  </si>
  <si>
    <t>Total ingresos mas disponibilidad inicial</t>
  </si>
  <si>
    <t>Disponibilidad inicial</t>
  </si>
  <si>
    <t>Convenio nación- distrito sistema transmilenio</t>
  </si>
  <si>
    <t>Transmilenio S.A.</t>
  </si>
  <si>
    <t>INGRESOS</t>
  </si>
  <si>
    <t>Tributarios</t>
  </si>
  <si>
    <t>Predial unificado</t>
  </si>
  <si>
    <t>Industria, comercio y avisos</t>
  </si>
  <si>
    <t>Azar y espectáculos</t>
  </si>
  <si>
    <t>Vehículos automotores</t>
  </si>
  <si>
    <t>Delineación urbana</t>
  </si>
  <si>
    <t>Cigarrillos extranjeros</t>
  </si>
  <si>
    <t>Consumo de cerveza</t>
  </si>
  <si>
    <t>Sobretasa a la gasolina</t>
  </si>
  <si>
    <t>Estampilla Universidad Distrital</t>
  </si>
  <si>
    <t>Impuesto a la publicidad exterior visual</t>
  </si>
  <si>
    <t>Impuesto al deporte</t>
  </si>
  <si>
    <t>Estampilla pro cultura</t>
  </si>
  <si>
    <t>Estampilla pro personas mayores</t>
  </si>
  <si>
    <t>Impuesto unificado fondo de pobles, azar y espectaculos públicos</t>
  </si>
  <si>
    <t>5% Contratos de obra pública</t>
  </si>
  <si>
    <t>Otros ingresos tributarios</t>
  </si>
  <si>
    <t>No tributarios</t>
  </si>
  <si>
    <t xml:space="preserve">Tasas </t>
  </si>
  <si>
    <t>Estratificación</t>
  </si>
  <si>
    <t>Ingresos de Explotación</t>
  </si>
  <si>
    <t>Venta de bienes</t>
  </si>
  <si>
    <t>Billetes de lotería y otros productos</t>
  </si>
  <si>
    <t>Billetes de lotería</t>
  </si>
  <si>
    <t>Local</t>
  </si>
  <si>
    <t>Foránea</t>
  </si>
  <si>
    <t>Juegos promocionales, rifas y otros</t>
  </si>
  <si>
    <t>Derechos de explotación</t>
  </si>
  <si>
    <t>Reconocimiento gastos de administración</t>
  </si>
  <si>
    <t>Utilización de resultados</t>
  </si>
  <si>
    <t>Cuentas por cobrar lotería y otros productos</t>
  </si>
  <si>
    <t>Premios no reclamados lotería</t>
  </si>
  <si>
    <t>Apuestas permanentes</t>
  </si>
  <si>
    <t>Ventas de talonarios</t>
  </si>
  <si>
    <t>Otros ingresos apuestas permanentes</t>
  </si>
  <si>
    <t>Premios no reclamados apuestas</t>
  </si>
  <si>
    <t>Ciudadela el porvenir</t>
  </si>
  <si>
    <t>Ciudadela usme</t>
  </si>
  <si>
    <t>Operación usme polígono 1</t>
  </si>
  <si>
    <t>Campo Verde</t>
  </si>
  <si>
    <t>Tercer Milenio</t>
  </si>
  <si>
    <t>Zonas de mejoramiento integral</t>
  </si>
  <si>
    <t>Venta de servicios</t>
  </si>
  <si>
    <t>Servicio acueducto</t>
  </si>
  <si>
    <t>Servicio alcantarillado</t>
  </si>
  <si>
    <t>Servicio aseo Bogotá</t>
  </si>
  <si>
    <t>Utilización de marca</t>
  </si>
  <si>
    <t>Comercialización directa</t>
  </si>
  <si>
    <t>Canje</t>
  </si>
  <si>
    <t>Asesoria técnica</t>
  </si>
  <si>
    <t>Cuentas por Cobrar</t>
  </si>
  <si>
    <t>Participaciones</t>
  </si>
  <si>
    <t>Participaciones  (4%)</t>
  </si>
  <si>
    <t>Participaciones (3.53%)</t>
  </si>
  <si>
    <t>Multas</t>
  </si>
  <si>
    <t>Participaciones (2,5%)</t>
  </si>
  <si>
    <t>Otros ingresos de explotación</t>
  </si>
  <si>
    <t>Arrendamientos bienes inmuebles</t>
  </si>
  <si>
    <t>Recuperación de cartera</t>
  </si>
  <si>
    <t>Intereses a usuarios</t>
  </si>
  <si>
    <t>Publicaciones</t>
  </si>
  <si>
    <t>Venta de pliegos</t>
  </si>
  <si>
    <t>Servicios</t>
  </si>
  <si>
    <t>Cuotas partes pensionales</t>
  </si>
  <si>
    <t>Extraordinario recuperación</t>
  </si>
  <si>
    <t>Ingresos centro hidroeléctrico. Santa ana</t>
  </si>
  <si>
    <t>Sanciones y multas</t>
  </si>
  <si>
    <t>Nuevos negocios</t>
  </si>
  <si>
    <t>Operación planta El Salitre</t>
  </si>
  <si>
    <t>Otros ingresos</t>
  </si>
  <si>
    <t>Transito y transporte</t>
  </si>
  <si>
    <t>Comparendo ambiental</t>
  </si>
  <si>
    <t>Otras multas</t>
  </si>
  <si>
    <t>Rentas contractuales</t>
  </si>
  <si>
    <t>Venta de bienes, servicios y productos</t>
  </si>
  <si>
    <t xml:space="preserve"> Ffds-atención a vinculados</t>
  </si>
  <si>
    <t xml:space="preserve"> Ffds - pic</t>
  </si>
  <si>
    <t>FFDS APH</t>
  </si>
  <si>
    <t xml:space="preserve"> Atención prehospitalaria</t>
  </si>
  <si>
    <t xml:space="preserve"> Atención linea emergencia</t>
  </si>
  <si>
    <t xml:space="preserve"> Ffds - p y p afiliados al régimen subsidiado</t>
  </si>
  <si>
    <t xml:space="preserve"> Ffds - venta de servicios sin situación de fondos</t>
  </si>
  <si>
    <t xml:space="preserve"> Ffds - otros ingresos</t>
  </si>
  <si>
    <t xml:space="preserve"> Régimen contributivo</t>
  </si>
  <si>
    <t xml:space="preserve"> Régimen subsidiado - capitado</t>
  </si>
  <si>
    <t xml:space="preserve"> Régimen subsidiado -  no capitado</t>
  </si>
  <si>
    <t>Eventos Catastroficos y Accidentes de Transito</t>
  </si>
  <si>
    <t xml:space="preserve"> Seguro obligatorio de accidentes de transito - soat</t>
  </si>
  <si>
    <t xml:space="preserve"> Fosyga</t>
  </si>
  <si>
    <t>Cuotas de Recuperación y Copagos</t>
  </si>
  <si>
    <t xml:space="preserve"> Cuotas de recuperación y copagos (ffds)</t>
  </si>
  <si>
    <t xml:space="preserve"> Cuotas de recuperación y copagos - otros pagadores</t>
  </si>
  <si>
    <t xml:space="preserve"> Otras ips</t>
  </si>
  <si>
    <t xml:space="preserve"> Particulares</t>
  </si>
  <si>
    <t xml:space="preserve"> Fondo de desarrollo local</t>
  </si>
  <si>
    <t xml:space="preserve"> Entes territoriales</t>
  </si>
  <si>
    <t xml:space="preserve"> Otros pagadores por venta de servicios</t>
  </si>
  <si>
    <t xml:space="preserve"> Cuentas por cobrar venta de bienes, servicios y productos</t>
  </si>
  <si>
    <t xml:space="preserve"> Fondo financiero distrital de salud</t>
  </si>
  <si>
    <t xml:space="preserve"> Régimen subsidiado</t>
  </si>
  <si>
    <t>Otras ventas de bienes y servicios</t>
  </si>
  <si>
    <t>Amortización crédito</t>
  </si>
  <si>
    <t>Cartera hipotecaria</t>
  </si>
  <si>
    <t>Amortización cartera FONCEP</t>
  </si>
  <si>
    <t>Amortización cartera CVP</t>
  </si>
  <si>
    <t>Comisión manejo cartera FER</t>
  </si>
  <si>
    <t>Aprovechamiento económico</t>
  </si>
  <si>
    <t>Otras rentas contractuales</t>
  </si>
  <si>
    <t xml:space="preserve"> Convenios</t>
  </si>
  <si>
    <t xml:space="preserve"> Convenios de desempeño condiciones estructurales - ffds</t>
  </si>
  <si>
    <t xml:space="preserve"> Otros conveniso - ffds</t>
  </si>
  <si>
    <t xml:space="preserve"> Convenios docente - asistenciales</t>
  </si>
  <si>
    <t xml:space="preserve"> Convenios fondos de desarrollo local infraestructura y dotación</t>
  </si>
  <si>
    <t xml:space="preserve"> Otros convenios</t>
  </si>
  <si>
    <t>Convenios en el marco del programa de saneamiento fiscal y financiero</t>
  </si>
  <si>
    <t xml:space="preserve"> Cuentas por cobrar otras rentas contractuales</t>
  </si>
  <si>
    <t>Otras rentas</t>
  </si>
  <si>
    <t>Contribuciones</t>
  </si>
  <si>
    <t>Valorización local</t>
  </si>
  <si>
    <t>Ingreso ordinario</t>
  </si>
  <si>
    <t>Valorización Acuerdo 180 de 2005</t>
  </si>
  <si>
    <t>Valorización Acuerdo 451/10 Plan zonal norte</t>
  </si>
  <si>
    <t>Valorización general</t>
  </si>
  <si>
    <t>Valorización local Ley 388 obra por tu lugar</t>
  </si>
  <si>
    <t>Semaforización</t>
  </si>
  <si>
    <t>Cargas Urbanísticas por Edificabilidad</t>
  </si>
  <si>
    <t>Registro</t>
  </si>
  <si>
    <t>Consumo de cigarrillos nacionales</t>
  </si>
  <si>
    <t>transporte de gas</t>
  </si>
  <si>
    <t>Explotación de canteras</t>
  </si>
  <si>
    <t>Plusvalía</t>
  </si>
  <si>
    <t>Sobretasa al ACPM</t>
  </si>
  <si>
    <t>Consumo de licores</t>
  </si>
  <si>
    <t>Ingreso producido por loteria</t>
  </si>
  <si>
    <t>Lotería de  Bogotá</t>
  </si>
  <si>
    <t>Lotería Foráneas</t>
  </si>
  <si>
    <t>Ingreso por juego de apuestas</t>
  </si>
  <si>
    <t>Juegos de suerte y azar</t>
  </si>
  <si>
    <t>Juegos promocionales D.C.</t>
  </si>
  <si>
    <t>Coljuegos</t>
  </si>
  <si>
    <t>Jundeportes</t>
  </si>
  <si>
    <t>Jundeportes cigarrillos</t>
  </si>
  <si>
    <t>Jundeportes espectáculos públicos</t>
  </si>
  <si>
    <t>IVA cedido de licores - IDRD (Ley 788 de 2002)</t>
  </si>
  <si>
    <t>IVA al servicio de telefonía móvil (Ley788702)</t>
  </si>
  <si>
    <t>Sobretasa Cigarrillos</t>
  </si>
  <si>
    <t>Sobretasa Cigarrillos Nacionales</t>
  </si>
  <si>
    <t>Sobretasa Cigarrillos Importados</t>
  </si>
  <si>
    <t>Premios no reclamados</t>
  </si>
  <si>
    <t>Loteria de Bogotá</t>
  </si>
  <si>
    <t>Juegos y apuestas permanentes</t>
  </si>
  <si>
    <t>Juegos, suerte y azar</t>
  </si>
  <si>
    <t>Otras participaciones</t>
  </si>
  <si>
    <t>Derechos</t>
  </si>
  <si>
    <t>Derechos de Tránsito</t>
  </si>
  <si>
    <t>Fondo cuenta pago compensatorio de cesiones públicas</t>
  </si>
  <si>
    <t>Aporte de afiliados</t>
  </si>
  <si>
    <t>Administración central</t>
  </si>
  <si>
    <t>Entidades descentralizadas</t>
  </si>
  <si>
    <t>Intereses moratorios impuestos</t>
  </si>
  <si>
    <t>Sanciones tributarias</t>
  </si>
  <si>
    <t>Espectáculos Públicos de las Artes Escénicas (Ley 1493 de 2011)</t>
  </si>
  <si>
    <t>Otros ingresos no tributarios</t>
  </si>
  <si>
    <t>Otros ingresos corrientes</t>
  </si>
  <si>
    <t>Ingresos Decreto 324 de 2004</t>
  </si>
  <si>
    <t>Otros ingresos convenio mv - sdht</t>
  </si>
  <si>
    <t>Nación</t>
  </si>
  <si>
    <t>Sistema general de participaciones</t>
  </si>
  <si>
    <t>Educación</t>
  </si>
  <si>
    <t>Prestación del servicio</t>
  </si>
  <si>
    <t>Aportes patronales</t>
  </si>
  <si>
    <t>Pensionados nacionalizados</t>
  </si>
  <si>
    <t>Calidad</t>
  </si>
  <si>
    <t>Calidad gratuidad</t>
  </si>
  <si>
    <t>Salud</t>
  </si>
  <si>
    <t>Régimen subsidiado</t>
  </si>
  <si>
    <t>Continuidad</t>
  </si>
  <si>
    <t>Vigencia actual</t>
  </si>
  <si>
    <t>Salud pública</t>
  </si>
  <si>
    <t>Propósito general</t>
  </si>
  <si>
    <t>Restaurantes escolares</t>
  </si>
  <si>
    <t>Agua potable y saneamiento básico</t>
  </si>
  <si>
    <t>15% SGP participación departamento APSB</t>
  </si>
  <si>
    <t>Atención primera infancia</t>
  </si>
  <si>
    <t>Ley 14 de 1991</t>
  </si>
  <si>
    <t>Autoridad Nacional de Televisión</t>
  </si>
  <si>
    <t>Nuevos proyectos</t>
  </si>
  <si>
    <t>Fondo Nacional de Regalías</t>
  </si>
  <si>
    <t>Ministerio Vivienda Ciudad y Territorio</t>
  </si>
  <si>
    <t>Otras transferencias nación</t>
  </si>
  <si>
    <t>FOSYGA</t>
  </si>
  <si>
    <t>Otras nación</t>
  </si>
  <si>
    <t>Departamentos y Municipios</t>
  </si>
  <si>
    <t>Departamentos</t>
  </si>
  <si>
    <t>Municipios</t>
  </si>
  <si>
    <t>Compensación empresas públicas</t>
  </si>
  <si>
    <t>Transferencias subsidios Soacha</t>
  </si>
  <si>
    <t>Transferencias subsidios Gachanzipa</t>
  </si>
  <si>
    <t>Entidades distritales</t>
  </si>
  <si>
    <t>Convenios fondo de desarrollo local</t>
  </si>
  <si>
    <t>Aportes al Fondo de pensiones</t>
  </si>
  <si>
    <t>Conv Fopae</t>
  </si>
  <si>
    <t>Conv D.A.M.A.</t>
  </si>
  <si>
    <t>Convenio Uel</t>
  </si>
  <si>
    <t>Convenio I.D.U.</t>
  </si>
  <si>
    <t>Convenios entidades</t>
  </si>
  <si>
    <t>Vigencia</t>
  </si>
  <si>
    <t>Vigencia Anterior</t>
  </si>
  <si>
    <t>Reservas</t>
  </si>
  <si>
    <t>Pasivos Exigibles</t>
  </si>
  <si>
    <t>Rendimientos Financieros SGP</t>
  </si>
  <si>
    <t>Sistema General de Participaciones</t>
  </si>
  <si>
    <t>Participaciones para Salud - Oferta</t>
  </si>
  <si>
    <t>Participaciones para Salud - RÚgimen Subsidiado</t>
  </si>
  <si>
    <t>Participaciones para Salud - Salud P·blica</t>
  </si>
  <si>
    <t>Participaciones para Salud - Oferta - Aportes Patronales</t>
  </si>
  <si>
    <t>Aporte Ordinario Participaci de Propito General</t>
  </si>
  <si>
    <t>ICA Compañías de vigilancia</t>
  </si>
  <si>
    <t>IVA Cedido de Licores (Ley 788 de 2002)</t>
  </si>
  <si>
    <t>IVA al Servicio de Telefonía Móvil (Ley 788/02)</t>
  </si>
  <si>
    <t>Instituto Distrital de Recreación y Deporte</t>
  </si>
  <si>
    <t>Fondo de Pensiones P炻licas</t>
  </si>
  <si>
    <t>Bonos Pensionales</t>
  </si>
  <si>
    <t>Provisión para cesantías</t>
  </si>
  <si>
    <t>Secretaría de Hacienda Ley 1176/2007</t>
  </si>
  <si>
    <t>Secretaría de Hacienda</t>
  </si>
  <si>
    <t>Secretaría de Hacienda explotación de canteras</t>
  </si>
  <si>
    <t>Administración Central (fondo de contingencias)</t>
  </si>
  <si>
    <t>SHD - diferencia tarifaria</t>
  </si>
  <si>
    <t>SHD - mínimo vital</t>
  </si>
  <si>
    <t>Administración central (modos férreos)</t>
  </si>
  <si>
    <t>Rendimientos financieros FSRi</t>
  </si>
  <si>
    <t>SHD Cojardín S.A. ESP</t>
  </si>
  <si>
    <t xml:space="preserve">Otras transferencias </t>
  </si>
  <si>
    <t>Fondo cuenta de financiación del plan de gestión ambiental del D.C.</t>
  </si>
  <si>
    <t>Otros</t>
  </si>
  <si>
    <t>Recursos del balance</t>
  </si>
  <si>
    <t>Venta de activos</t>
  </si>
  <si>
    <t>Recursos reservas</t>
  </si>
  <si>
    <t>Desahorro FONPET</t>
  </si>
  <si>
    <t>Recursos pasivos exigibles</t>
  </si>
  <si>
    <t>Cancelación de reservas</t>
  </si>
  <si>
    <t>Otros recursos del balance</t>
  </si>
  <si>
    <t>Otros recursos del balance de destinación específica</t>
  </si>
  <si>
    <t>Otros recursos del balance de libre destinación</t>
  </si>
  <si>
    <t>Recursos del balance SGP Vigencia anterior</t>
  </si>
  <si>
    <t>Estampilla Universidad Distrital inversión</t>
  </si>
  <si>
    <t>Recursos del crédito</t>
  </si>
  <si>
    <t>Interno</t>
  </si>
  <si>
    <t>Externo</t>
  </si>
  <si>
    <t>Credito vigencia</t>
  </si>
  <si>
    <t>Credito vigencia anterior</t>
  </si>
  <si>
    <t>Rendimientos por operaciones financieras</t>
  </si>
  <si>
    <t>Rendimientos provenientes de recursos de destinación específica</t>
  </si>
  <si>
    <t>Rendimientos provenientes de recursos de libre destinación</t>
  </si>
  <si>
    <t>Rendimientos Cuentas de Ahorro, Fiducias y otros</t>
  </si>
  <si>
    <t>Intereses rendimiento deudores</t>
  </si>
  <si>
    <t>Intereses .sobre deposito</t>
  </si>
  <si>
    <t>Intereses sobre depósitos fondo vivienda</t>
  </si>
  <si>
    <t>Ingresos financieros encargos fiduciarios pe</t>
  </si>
  <si>
    <t>Rendimientos sobre portafolio de inversiones</t>
  </si>
  <si>
    <t>Ingresos financieros dividendos</t>
  </si>
  <si>
    <t>Renta fija sector financiero</t>
  </si>
  <si>
    <t>Renta fija entidades públicas</t>
  </si>
  <si>
    <t>Diferencial cambiario</t>
  </si>
  <si>
    <t>Excedentes financieros de los establecimientos públicos y utilidades de empresas</t>
  </si>
  <si>
    <t>Donaciones</t>
  </si>
  <si>
    <t>Recursos de titularización</t>
  </si>
  <si>
    <t>Otros recursos de capital</t>
  </si>
  <si>
    <t>Recuperación préstamos  vivienda</t>
  </si>
  <si>
    <t>Recuperación .préstamos calamidad doméstica</t>
  </si>
  <si>
    <t>Indemnizaciones compañías de seguro</t>
  </si>
  <si>
    <t>Fondo Plan de Expansión</t>
  </si>
  <si>
    <t>Total Ingresos</t>
  </si>
  <si>
    <t>Presupuesto y ejecución acumulada y agregada de gastos e inversión por cuentas</t>
  </si>
  <si>
    <t>por cuentas a 31 de marzo de 2015</t>
  </si>
  <si>
    <t>A 31 DE MARZO DE 2015</t>
  </si>
  <si>
    <t>Presupuesto y ejecución neta acumulada y agregada de ingresos</t>
  </si>
  <si>
    <t>Centro ampliado</t>
  </si>
  <si>
    <t>Servicio De Barrido</t>
  </si>
  <si>
    <t>Servicio De Recoleccion</t>
  </si>
  <si>
    <t>Servicio De Lavado Y Limpieza</t>
  </si>
  <si>
    <t>Corte De Cesped</t>
  </si>
  <si>
    <t>Poda De Arboles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</si>
  <si>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</si>
  <si>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</si>
  <si>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</si>
  <si>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</si>
  <si>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Ptar Salitre</t>
  </si>
  <si>
    <t>Biosolidos</t>
  </si>
  <si>
    <t>Proyecto Humedales</t>
  </si>
  <si>
    <t>Arboretto</t>
  </si>
  <si>
    <t>Proyecto Escombros</t>
  </si>
  <si>
    <t>Proyecto Canales</t>
  </si>
  <si>
    <t>Ingresos pequeñas centrales hidroeléctricas</t>
  </si>
  <si>
    <t>Administración Central (Proyecto Metro)</t>
  </si>
  <si>
    <t>PRESUPUESTO ANUAL</t>
  </si>
  <si>
    <t>Adquisición de bienes PIC</t>
  </si>
  <si>
    <t>Operación acueducto</t>
  </si>
  <si>
    <t>Servicios, Mantenimientos E Insumos</t>
  </si>
  <si>
    <t>Asesorias técnicas proyectos</t>
  </si>
  <si>
    <t>Otros Gastos Generales</t>
  </si>
  <si>
    <t>PTAR</t>
  </si>
  <si>
    <t>Combustibles,lubricantes Y Llantas</t>
  </si>
  <si>
    <t>Adquisición de equipos</t>
  </si>
  <si>
    <t>Corte de césped</t>
  </si>
  <si>
    <t>Poda de árboles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</si>
  <si>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</si>
  <si>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</si>
  <si>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</si>
  <si>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</si>
  <si>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Proyectos humedales</t>
  </si>
  <si>
    <t>Proyecto escombros</t>
  </si>
  <si>
    <t>Canales</t>
  </si>
  <si>
    <t>Gestión de infraestructura del transporte público férres "metro de Bogotá" (Recursos metro)</t>
  </si>
  <si>
    <t>Gestión de infraestructura del transporte público (recursos proyecto metro)</t>
  </si>
  <si>
    <t>Cuentas por pagar (Recursos modos férreos)</t>
  </si>
  <si>
    <t>Proyecto Gibraltad</t>
  </si>
  <si>
    <t>Servicios, mantenimiento e insumos</t>
  </si>
  <si>
    <t>Transferencias entidades distritales</t>
  </si>
  <si>
    <t>Transferencias otras empresas</t>
  </si>
  <si>
    <t>a 30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</si>
</sst>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_ ;_ * \-#,##0_ ;_ * &quot;-&quot;??_ ;_ @_ "/>
    <numFmt numFmtId="165" formatCode="_ * #,##0.0_ ;_ * \-#,##0.0_ ;_ * &quot;-&quot;??_ ;_ @_ "/>
    <numFmt numFmtId="166" formatCode="#,##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2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Fill="1"/>
    <xf numFmtId="0" fontId="5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2" xfId="0" applyFont="1" applyFill="1" applyBorder="1" applyAlignment="1">
      <alignment wrapText="1"/>
    </xf>
    <xf numFmtId="3" fontId="8" fillId="0" borderId="9" xfId="0" applyNumberFormat="1" applyFont="1" applyFill="1" applyBorder="1"/>
    <xf numFmtId="3" fontId="8" fillId="0" borderId="10" xfId="0" applyNumberFormat="1" applyFont="1" applyFill="1" applyBorder="1"/>
    <xf numFmtId="164" fontId="8" fillId="0" borderId="10" xfId="1" applyNumberFormat="1" applyFont="1" applyFill="1" applyBorder="1"/>
    <xf numFmtId="165" fontId="8" fillId="0" borderId="10" xfId="1" applyNumberFormat="1" applyFont="1" applyFill="1" applyBorder="1" applyProtection="1"/>
    <xf numFmtId="164" fontId="8" fillId="0" borderId="11" xfId="1" applyNumberFormat="1" applyFont="1" applyFill="1" applyBorder="1"/>
    <xf numFmtId="3" fontId="9" fillId="0" borderId="12" xfId="0" applyNumberFormat="1" applyFont="1" applyFill="1" applyBorder="1"/>
    <xf numFmtId="3" fontId="0" fillId="0" borderId="0" xfId="0" applyNumberFormat="1" applyFill="1"/>
    <xf numFmtId="1" fontId="8" fillId="0" borderId="13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wrapText="1"/>
    </xf>
    <xf numFmtId="3" fontId="8" fillId="0" borderId="12" xfId="0" applyNumberFormat="1" applyFont="1" applyFill="1" applyBorder="1"/>
    <xf numFmtId="3" fontId="8" fillId="0" borderId="15" xfId="0" applyNumberFormat="1" applyFont="1" applyFill="1" applyBorder="1"/>
    <xf numFmtId="164" fontId="8" fillId="0" borderId="15" xfId="1" applyNumberFormat="1" applyFont="1" applyFill="1" applyBorder="1"/>
    <xf numFmtId="165" fontId="8" fillId="0" borderId="15" xfId="1" applyNumberFormat="1" applyFont="1" applyFill="1" applyBorder="1" applyProtection="1"/>
    <xf numFmtId="164" fontId="8" fillId="0" borderId="14" xfId="1" applyNumberFormat="1" applyFont="1" applyFill="1" applyBorder="1"/>
    <xf numFmtId="1" fontId="10" fillId="0" borderId="13" xfId="0" applyNumberFormat="1" applyFont="1" applyFill="1" applyBorder="1" applyAlignment="1">
      <alignment horizontal="left"/>
    </xf>
    <xf numFmtId="0" fontId="10" fillId="0" borderId="14" xfId="0" applyFont="1" applyFill="1" applyBorder="1" applyAlignment="1">
      <alignment wrapText="1"/>
    </xf>
    <xf numFmtId="3" fontId="10" fillId="0" borderId="12" xfId="0" applyNumberFormat="1" applyFont="1" applyFill="1" applyBorder="1"/>
    <xf numFmtId="3" fontId="10" fillId="0" borderId="15" xfId="0" applyNumberFormat="1" applyFont="1" applyFill="1" applyBorder="1"/>
    <xf numFmtId="164" fontId="10" fillId="0" borderId="15" xfId="1" applyNumberFormat="1" applyFont="1" applyFill="1" applyBorder="1"/>
    <xf numFmtId="165" fontId="10" fillId="0" borderId="15" xfId="1" applyNumberFormat="1" applyFont="1" applyFill="1" applyBorder="1" applyProtection="1"/>
    <xf numFmtId="164" fontId="10" fillId="0" borderId="14" xfId="1" applyNumberFormat="1" applyFont="1" applyFill="1" applyBorder="1"/>
    <xf numFmtId="0" fontId="10" fillId="0" borderId="14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>
      <alignment horizontal="left"/>
    </xf>
    <xf numFmtId="49" fontId="10" fillId="0" borderId="14" xfId="0" applyNumberFormat="1" applyFont="1" applyFill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justify" vertical="center" wrapText="1"/>
    </xf>
    <xf numFmtId="1" fontId="10" fillId="0" borderId="13" xfId="0" applyNumberFormat="1" applyFont="1" applyFill="1" applyBorder="1" applyAlignment="1">
      <alignment horizontal="justify" vertical="center" wrapText="1"/>
    </xf>
    <xf numFmtId="3" fontId="9" fillId="0" borderId="14" xfId="0" applyNumberFormat="1" applyFont="1" applyFill="1" applyBorder="1" applyAlignment="1">
      <alignment wrapText="1"/>
    </xf>
    <xf numFmtId="0" fontId="10" fillId="0" borderId="16" xfId="0" applyFont="1" applyFill="1" applyBorder="1" applyAlignment="1">
      <alignment horizontal="justify" vertical="center" wrapText="1"/>
    </xf>
    <xf numFmtId="1" fontId="10" fillId="0" borderId="16" xfId="0" applyNumberFormat="1" applyFont="1" applyFill="1" applyBorder="1" applyAlignment="1">
      <alignment horizontal="left"/>
    </xf>
    <xf numFmtId="0" fontId="10" fillId="0" borderId="11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  <xf numFmtId="3" fontId="10" fillId="0" borderId="17" xfId="0" applyNumberFormat="1" applyFont="1" applyFill="1" applyBorder="1"/>
    <xf numFmtId="1" fontId="8" fillId="0" borderId="13" xfId="0" applyNumberFormat="1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>
      <alignment wrapText="1"/>
    </xf>
    <xf numFmtId="3" fontId="8" fillId="0" borderId="15" xfId="0" applyNumberFormat="1" applyFont="1" applyBorder="1"/>
    <xf numFmtId="0" fontId="2" fillId="0" borderId="0" xfId="0" applyFont="1" applyFill="1"/>
    <xf numFmtId="1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>
      <alignment wrapText="1"/>
    </xf>
    <xf numFmtId="3" fontId="10" fillId="0" borderId="15" xfId="0" applyNumberFormat="1" applyFont="1" applyBorder="1"/>
    <xf numFmtId="1" fontId="10" fillId="0" borderId="16" xfId="0" applyNumberFormat="1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>
      <alignment wrapText="1"/>
    </xf>
    <xf numFmtId="1" fontId="10" fillId="0" borderId="13" xfId="1" applyNumberFormat="1" applyFont="1" applyFill="1" applyBorder="1" applyAlignment="1" applyProtection="1">
      <alignment horizontal="left" vertical="center"/>
      <protection locked="0"/>
    </xf>
    <xf numFmtId="1" fontId="10" fillId="0" borderId="16" xfId="1" applyNumberFormat="1" applyFont="1" applyFill="1" applyBorder="1" applyAlignment="1" applyProtection="1">
      <alignment horizontal="left" vertical="center"/>
      <protection locked="0"/>
    </xf>
    <xf numFmtId="1" fontId="8" fillId="0" borderId="16" xfId="0" applyNumberFormat="1" applyFont="1" applyFill="1" applyBorder="1" applyAlignment="1">
      <alignment horizontal="left"/>
    </xf>
    <xf numFmtId="0" fontId="12" fillId="0" borderId="14" xfId="0" applyFont="1" applyFill="1" applyBorder="1" applyAlignment="1">
      <alignment horizontal="justify" vertical="center" wrapText="1"/>
    </xf>
    <xf numFmtId="1" fontId="13" fillId="0" borderId="13" xfId="0" applyNumberFormat="1" applyFont="1" applyFill="1" applyBorder="1" applyAlignment="1">
      <alignment horizontal="justify" vertical="center" wrapText="1"/>
    </xf>
    <xf numFmtId="0" fontId="13" fillId="0" borderId="14" xfId="0" applyFont="1" applyFill="1" applyBorder="1" applyAlignment="1">
      <alignment horizontal="justify" vertical="center" wrapText="1"/>
    </xf>
    <xf numFmtId="1" fontId="8" fillId="0" borderId="13" xfId="1" applyNumberFormat="1" applyFont="1" applyFill="1" applyBorder="1" applyAlignment="1">
      <alignment horizontal="left"/>
    </xf>
    <xf numFmtId="1" fontId="10" fillId="0" borderId="13" xfId="1" applyNumberFormat="1" applyFont="1" applyFill="1" applyBorder="1" applyAlignment="1">
      <alignment horizontal="left"/>
    </xf>
    <xf numFmtId="164" fontId="10" fillId="0" borderId="14" xfId="1" applyNumberFormat="1" applyFont="1" applyFill="1" applyBorder="1" applyAlignment="1">
      <alignment horizontal="left" wrapText="1"/>
    </xf>
    <xf numFmtId="164" fontId="10" fillId="0" borderId="14" xfId="1" applyNumberFormat="1" applyFont="1" applyFill="1" applyBorder="1" applyAlignment="1">
      <alignment wrapText="1"/>
    </xf>
    <xf numFmtId="1" fontId="10" fillId="0" borderId="13" xfId="1" applyNumberFormat="1" applyFont="1" applyBorder="1" applyAlignment="1">
      <alignment horizontal="left"/>
    </xf>
    <xf numFmtId="3" fontId="14" fillId="0" borderId="19" xfId="0" applyNumberFormat="1" applyFont="1" applyBorder="1" applyAlignment="1">
      <alignment horizontal="left" wrapText="1"/>
    </xf>
    <xf numFmtId="3" fontId="10" fillId="0" borderId="9" xfId="0" applyNumberFormat="1" applyFont="1" applyFill="1" applyBorder="1"/>
    <xf numFmtId="0" fontId="15" fillId="0" borderId="0" xfId="0" applyFont="1" applyFill="1"/>
    <xf numFmtId="1" fontId="8" fillId="0" borderId="5" xfId="1" applyNumberFormat="1" applyFont="1" applyFill="1" applyBorder="1" applyAlignment="1">
      <alignment horizontal="left"/>
    </xf>
    <xf numFmtId="164" fontId="8" fillId="0" borderId="6" xfId="1" applyNumberFormat="1" applyFont="1" applyFill="1" applyBorder="1" applyAlignment="1">
      <alignment horizontal="left" wrapText="1"/>
    </xf>
    <xf numFmtId="3" fontId="8" fillId="0" borderId="7" xfId="0" applyNumberFormat="1" applyFont="1" applyFill="1" applyBorder="1"/>
    <xf numFmtId="3" fontId="8" fillId="0" borderId="8" xfId="0" applyNumberFormat="1" applyFont="1" applyFill="1" applyBorder="1"/>
    <xf numFmtId="164" fontId="8" fillId="0" borderId="8" xfId="1" applyNumberFormat="1" applyFont="1" applyFill="1" applyBorder="1"/>
    <xf numFmtId="165" fontId="8" fillId="0" borderId="8" xfId="1" applyNumberFormat="1" applyFont="1" applyFill="1" applyBorder="1" applyProtection="1"/>
    <xf numFmtId="164" fontId="8" fillId="0" borderId="6" xfId="1" applyNumberFormat="1" applyFont="1" applyFill="1" applyBorder="1"/>
    <xf numFmtId="0" fontId="0" fillId="0" borderId="0" xfId="0" applyFill="1" applyAlignment="1">
      <alignment wrapText="1"/>
    </xf>
    <xf numFmtId="3" fontId="11" fillId="0" borderId="20" xfId="0" applyNumberFormat="1" applyFont="1" applyBorder="1"/>
    <xf numFmtId="3" fontId="11" fillId="0" borderId="0" xfId="0" applyNumberFormat="1" applyFont="1"/>
    <xf numFmtId="3" fontId="11" fillId="0" borderId="16" xfId="0" applyNumberFormat="1" applyFont="1" applyBorder="1"/>
    <xf numFmtId="3" fontId="11" fillId="0" borderId="21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 wrapText="1"/>
    </xf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 wrapText="1"/>
    </xf>
    <xf numFmtId="166" fontId="11" fillId="0" borderId="8" xfId="0" applyNumberFormat="1" applyFont="1" applyBorder="1" applyAlignment="1">
      <alignment horizontal="center" wrapText="1"/>
    </xf>
    <xf numFmtId="3" fontId="11" fillId="0" borderId="6" xfId="0" applyNumberFormat="1" applyFont="1" applyBorder="1" applyAlignment="1">
      <alignment horizontal="center" wrapText="1"/>
    </xf>
    <xf numFmtId="3" fontId="11" fillId="0" borderId="7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9" fillId="0" borderId="22" xfId="0" applyNumberFormat="1" applyFont="1" applyBorder="1"/>
    <xf numFmtId="3" fontId="9" fillId="0" borderId="10" xfId="0" applyNumberFormat="1" applyFont="1" applyBorder="1"/>
    <xf numFmtId="166" fontId="9" fillId="0" borderId="23" xfId="0" applyNumberFormat="1" applyFont="1" applyBorder="1"/>
    <xf numFmtId="3" fontId="9" fillId="0" borderId="4" xfId="0" applyNumberFormat="1" applyFont="1" applyBorder="1"/>
    <xf numFmtId="166" fontId="9" fillId="0" borderId="10" xfId="0" applyNumberFormat="1" applyFont="1" applyBorder="1"/>
    <xf numFmtId="166" fontId="9" fillId="0" borderId="11" xfId="0" applyNumberFormat="1" applyFont="1" applyBorder="1"/>
    <xf numFmtId="3" fontId="9" fillId="0" borderId="11" xfId="0" applyNumberFormat="1" applyFont="1" applyBorder="1"/>
    <xf numFmtId="3" fontId="9" fillId="0" borderId="0" xfId="0" applyNumberFormat="1" applyFont="1"/>
    <xf numFmtId="3" fontId="9" fillId="0" borderId="16" xfId="0" applyNumberFormat="1" applyFont="1" applyBorder="1"/>
    <xf numFmtId="166" fontId="9" fillId="0" borderId="24" xfId="0" applyNumberFormat="1" applyFont="1" applyBorder="1"/>
    <xf numFmtId="3" fontId="9" fillId="0" borderId="15" xfId="0" applyNumberFormat="1" applyFont="1" applyBorder="1"/>
    <xf numFmtId="166" fontId="9" fillId="0" borderId="15" xfId="0" applyNumberFormat="1" applyFont="1" applyBorder="1"/>
    <xf numFmtId="166" fontId="9" fillId="0" borderId="14" xfId="0" applyNumberFormat="1" applyFont="1" applyBorder="1"/>
    <xf numFmtId="3" fontId="9" fillId="0" borderId="14" xfId="0" applyNumberFormat="1" applyFont="1" applyBorder="1"/>
    <xf numFmtId="3" fontId="9" fillId="0" borderId="25" xfId="0" applyNumberFormat="1" applyFont="1" applyBorder="1"/>
    <xf numFmtId="166" fontId="9" fillId="0" borderId="26" xfId="0" applyNumberFormat="1" applyFont="1" applyBorder="1"/>
    <xf numFmtId="3" fontId="9" fillId="0" borderId="8" xfId="0" applyNumberFormat="1" applyFont="1" applyBorder="1"/>
    <xf numFmtId="166" fontId="9" fillId="0" borderId="27" xfId="0" applyNumberFormat="1" applyFont="1" applyBorder="1"/>
    <xf numFmtId="3" fontId="9" fillId="0" borderId="27" xfId="0" applyNumberFormat="1" applyFont="1" applyBorder="1"/>
    <xf numFmtId="166" fontId="9" fillId="0" borderId="28" xfId="0" applyNumberFormat="1" applyFont="1" applyBorder="1"/>
    <xf numFmtId="3" fontId="9" fillId="0" borderId="28" xfId="0" applyNumberFormat="1" applyFont="1" applyBorder="1"/>
    <xf numFmtId="3" fontId="11" fillId="0" borderId="29" xfId="0" applyNumberFormat="1" applyFont="1" applyBorder="1"/>
    <xf numFmtId="3" fontId="11" fillId="0" borderId="30" xfId="0" applyNumberFormat="1" applyFont="1" applyBorder="1"/>
    <xf numFmtId="166" fontId="11" fillId="0" borderId="31" xfId="0" applyNumberFormat="1" applyFont="1" applyBorder="1"/>
    <xf numFmtId="166" fontId="11" fillId="0" borderId="30" xfId="0" applyNumberFormat="1" applyFont="1" applyBorder="1"/>
    <xf numFmtId="166" fontId="11" fillId="0" borderId="32" xfId="0" applyNumberFormat="1" applyFont="1" applyBorder="1"/>
    <xf numFmtId="3" fontId="11" fillId="0" borderId="32" xfId="0" applyNumberFormat="1" applyFont="1" applyBorder="1"/>
    <xf numFmtId="3" fontId="9" fillId="0" borderId="33" xfId="0" applyNumberFormat="1" applyFont="1" applyBorder="1"/>
    <xf numFmtId="3" fontId="11" fillId="0" borderId="0" xfId="0" applyNumberFormat="1" applyFont="1" applyBorder="1" applyAlignment="1">
      <alignment horizontal="center" wrapText="1"/>
    </xf>
    <xf numFmtId="3" fontId="9" fillId="0" borderId="17" xfId="0" applyNumberFormat="1" applyFont="1" applyBorder="1"/>
    <xf numFmtId="3" fontId="9" fillId="0" borderId="0" xfId="0" applyNumberFormat="1" applyFont="1" applyBorder="1"/>
    <xf numFmtId="0" fontId="9" fillId="0" borderId="22" xfId="0" applyFont="1" applyBorder="1"/>
    <xf numFmtId="0" fontId="9" fillId="0" borderId="16" xfId="0" applyFont="1" applyBorder="1"/>
    <xf numFmtId="0" fontId="9" fillId="0" borderId="25" xfId="0" applyFont="1" applyBorder="1"/>
    <xf numFmtId="3" fontId="9" fillId="0" borderId="34" xfId="0" applyNumberFormat="1" applyFont="1" applyBorder="1"/>
    <xf numFmtId="166" fontId="11" fillId="0" borderId="35" xfId="0" applyNumberFormat="1" applyFont="1" applyBorder="1"/>
    <xf numFmtId="3" fontId="11" fillId="0" borderId="34" xfId="0" applyNumberFormat="1" applyFont="1" applyBorder="1"/>
    <xf numFmtId="166" fontId="11" fillId="0" borderId="36" xfId="0" applyNumberFormat="1" applyFont="1" applyBorder="1"/>
    <xf numFmtId="3" fontId="16" fillId="0" borderId="0" xfId="0" applyNumberFormat="1" applyFont="1" applyAlignment="1">
      <alignment wrapText="1"/>
    </xf>
    <xf numFmtId="3" fontId="9" fillId="0" borderId="0" xfId="0" applyNumberFormat="1" applyFont="1" applyAlignment="1">
      <alignment wrapText="1"/>
    </xf>
    <xf numFmtId="3" fontId="11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1" fillId="0" borderId="37" xfId="0" applyNumberFormat="1" applyFont="1" applyBorder="1" applyAlignment="1">
      <alignment wrapText="1"/>
    </xf>
    <xf numFmtId="3" fontId="11" fillId="0" borderId="38" xfId="0" applyNumberFormat="1" applyFont="1" applyBorder="1"/>
    <xf numFmtId="166" fontId="11" fillId="0" borderId="38" xfId="0" applyNumberFormat="1" applyFont="1" applyBorder="1"/>
    <xf numFmtId="166" fontId="11" fillId="0" borderId="39" xfId="0" applyNumberFormat="1" applyFont="1" applyBorder="1"/>
    <xf numFmtId="3" fontId="11" fillId="0" borderId="40" xfId="0" applyNumberFormat="1" applyFont="1" applyBorder="1"/>
    <xf numFmtId="166" fontId="11" fillId="0" borderId="41" xfId="0" applyNumberFormat="1" applyFont="1" applyBorder="1"/>
    <xf numFmtId="3" fontId="9" fillId="0" borderId="1" xfId="0" applyNumberFormat="1" applyFont="1" applyBorder="1" applyAlignment="1">
      <alignment wrapText="1"/>
    </xf>
    <xf numFmtId="166" fontId="9" fillId="0" borderId="4" xfId="0" applyNumberFormat="1" applyFont="1" applyBorder="1"/>
    <xf numFmtId="166" fontId="9" fillId="0" borderId="2" xfId="0" applyNumberFormat="1" applyFont="1" applyBorder="1"/>
    <xf numFmtId="3" fontId="9" fillId="0" borderId="1" xfId="0" applyNumberFormat="1" applyFont="1" applyBorder="1"/>
    <xf numFmtId="3" fontId="9" fillId="0" borderId="13" xfId="0" applyNumberFormat="1" applyFont="1" applyBorder="1" applyAlignment="1">
      <alignment wrapText="1"/>
    </xf>
    <xf numFmtId="3" fontId="9" fillId="0" borderId="13" xfId="0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 applyAlignment="1">
      <alignment wrapText="1"/>
    </xf>
    <xf numFmtId="3" fontId="9" fillId="0" borderId="5" xfId="0" applyNumberFormat="1" applyFont="1" applyBorder="1"/>
    <xf numFmtId="166" fontId="9" fillId="0" borderId="8" xfId="0" applyNumberFormat="1" applyFont="1" applyBorder="1"/>
    <xf numFmtId="3" fontId="9" fillId="0" borderId="6" xfId="0" applyNumberFormat="1" applyFont="1" applyBorder="1"/>
    <xf numFmtId="3" fontId="11" fillId="0" borderId="40" xfId="0" applyNumberFormat="1" applyFont="1" applyBorder="1" applyAlignment="1">
      <alignment wrapText="1"/>
    </xf>
    <xf numFmtId="3" fontId="11" fillId="0" borderId="44" xfId="0" applyNumberFormat="1" applyFont="1" applyBorder="1"/>
    <xf numFmtId="166" fontId="11" fillId="0" borderId="34" xfId="0" applyNumberFormat="1" applyFont="1" applyBorder="1"/>
    <xf numFmtId="3" fontId="11" fillId="0" borderId="36" xfId="0" applyNumberFormat="1" applyFont="1" applyBorder="1"/>
    <xf numFmtId="3" fontId="9" fillId="0" borderId="42" xfId="0" applyNumberFormat="1" applyFont="1" applyBorder="1" applyAlignment="1">
      <alignment wrapText="1"/>
    </xf>
    <xf numFmtId="166" fontId="9" fillId="0" borderId="38" xfId="0" applyNumberFormat="1" applyFont="1" applyBorder="1"/>
    <xf numFmtId="166" fontId="9" fillId="0" borderId="0" xfId="0" applyNumberFormat="1" applyFont="1" applyBorder="1"/>
    <xf numFmtId="0" fontId="10" fillId="0" borderId="0" xfId="0" applyFont="1"/>
    <xf numFmtId="0" fontId="8" fillId="0" borderId="0" xfId="0" applyFont="1" applyFill="1" applyAlignment="1">
      <alignment horizontal="center" vertical="center" wrapText="1"/>
    </xf>
    <xf numFmtId="0" fontId="8" fillId="0" borderId="43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wrapText="1"/>
    </xf>
    <xf numFmtId="0" fontId="8" fillId="0" borderId="4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0" fillId="0" borderId="1" xfId="0" applyFont="1" applyBorder="1"/>
    <xf numFmtId="0" fontId="8" fillId="0" borderId="2" xfId="0" applyFont="1" applyBorder="1" applyAlignment="1">
      <alignment vertical="center" wrapText="1"/>
    </xf>
    <xf numFmtId="3" fontId="8" fillId="0" borderId="3" xfId="0" applyNumberFormat="1" applyFont="1" applyBorder="1"/>
    <xf numFmtId="3" fontId="8" fillId="0" borderId="4" xfId="0" applyNumberFormat="1" applyFont="1" applyBorder="1"/>
    <xf numFmtId="165" fontId="8" fillId="0" borderId="2" xfId="1" applyNumberFormat="1" applyFont="1" applyFill="1" applyBorder="1" applyProtection="1"/>
    <xf numFmtId="165" fontId="8" fillId="0" borderId="4" xfId="1" applyNumberFormat="1" applyFont="1" applyFill="1" applyBorder="1" applyProtection="1"/>
    <xf numFmtId="3" fontId="10" fillId="0" borderId="0" xfId="0" applyNumberFormat="1" applyFont="1"/>
    <xf numFmtId="1" fontId="10" fillId="0" borderId="13" xfId="0" applyNumberFormat="1" applyFont="1" applyBorder="1" applyAlignment="1">
      <alignment horizontal="left"/>
    </xf>
    <xf numFmtId="0" fontId="8" fillId="0" borderId="14" xfId="0" applyFont="1" applyBorder="1" applyAlignment="1">
      <alignment vertical="center" wrapText="1"/>
    </xf>
    <xf numFmtId="3" fontId="8" fillId="0" borderId="12" xfId="0" applyNumberFormat="1" applyFont="1" applyBorder="1"/>
    <xf numFmtId="165" fontId="8" fillId="0" borderId="14" xfId="1" applyNumberFormat="1" applyFont="1" applyFill="1" applyBorder="1" applyProtection="1"/>
    <xf numFmtId="0" fontId="10" fillId="0" borderId="14" xfId="0" applyFont="1" applyBorder="1" applyAlignment="1">
      <alignment vertical="center" wrapText="1"/>
    </xf>
    <xf numFmtId="3" fontId="10" fillId="0" borderId="12" xfId="0" applyNumberFormat="1" applyFont="1" applyBorder="1"/>
    <xf numFmtId="165" fontId="10" fillId="0" borderId="14" xfId="1" applyNumberFormat="1" applyFont="1" applyFill="1" applyBorder="1" applyProtection="1"/>
    <xf numFmtId="0" fontId="10" fillId="0" borderId="14" xfId="0" applyFont="1" applyFill="1" applyBorder="1" applyAlignment="1">
      <alignment horizontal="left" wrapText="1"/>
    </xf>
    <xf numFmtId="0" fontId="10" fillId="0" borderId="14" xfId="0" applyFont="1" applyFill="1" applyBorder="1"/>
    <xf numFmtId="1" fontId="10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24" xfId="0" applyFont="1" applyFill="1" applyBorder="1" applyAlignment="1">
      <alignment wrapText="1"/>
    </xf>
    <xf numFmtId="0" fontId="10" fillId="0" borderId="14" xfId="0" applyFont="1" applyFill="1" applyBorder="1" applyAlignment="1" applyProtection="1">
      <alignment vertical="center" wrapText="1"/>
      <protection locked="0"/>
    </xf>
    <xf numFmtId="1" fontId="10" fillId="0" borderId="13" xfId="0" applyNumberFormat="1" applyFont="1" applyFill="1" applyBorder="1" applyAlignment="1">
      <alignment horizontal="justify" vertical="center"/>
    </xf>
    <xf numFmtId="0" fontId="10" fillId="0" borderId="14" xfId="0" applyFont="1" applyBorder="1"/>
    <xf numFmtId="3" fontId="17" fillId="0" borderId="19" xfId="0" applyNumberFormat="1" applyFont="1" applyBorder="1" applyAlignment="1">
      <alignment horizontal="left" wrapText="1"/>
    </xf>
    <xf numFmtId="1" fontId="8" fillId="0" borderId="13" xfId="0" applyNumberFormat="1" applyFont="1" applyFill="1" applyBorder="1" applyAlignment="1">
      <alignment horizontal="justify" vertical="center"/>
    </xf>
    <xf numFmtId="1" fontId="12" fillId="0" borderId="13" xfId="0" applyNumberFormat="1" applyFont="1" applyFill="1" applyBorder="1" applyAlignment="1">
      <alignment horizontal="justify" vertical="center"/>
    </xf>
    <xf numFmtId="1" fontId="10" fillId="0" borderId="5" xfId="0" applyNumberFormat="1" applyFont="1" applyBorder="1" applyAlignment="1">
      <alignment horizontal="left"/>
    </xf>
    <xf numFmtId="0" fontId="13" fillId="0" borderId="6" xfId="0" applyFont="1" applyFill="1" applyBorder="1" applyAlignment="1">
      <alignment horizontal="justify" vertical="center" wrapText="1"/>
    </xf>
    <xf numFmtId="3" fontId="8" fillId="0" borderId="7" xfId="0" applyNumberFormat="1" applyFont="1" applyBorder="1"/>
    <xf numFmtId="3" fontId="8" fillId="0" borderId="8" xfId="0" applyNumberFormat="1" applyFont="1" applyBorder="1"/>
    <xf numFmtId="165" fontId="8" fillId="0" borderId="6" xfId="1" applyNumberFormat="1" applyFont="1" applyFill="1" applyBorder="1" applyProtection="1"/>
    <xf numFmtId="0" fontId="5" fillId="0" borderId="6" xfId="0" applyFont="1" applyFill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left" wrapText="1"/>
    </xf>
    <xf numFmtId="49" fontId="17" fillId="0" borderId="0" xfId="0" applyNumberFormat="1" applyFont="1" applyBorder="1" applyAlignment="1">
      <alignment horizontal="left" wrapText="1"/>
    </xf>
    <xf numFmtId="49" fontId="17" fillId="0" borderId="19" xfId="0" applyNumberFormat="1" applyFont="1" applyFill="1" applyBorder="1" applyAlignment="1">
      <alignment horizontal="left" wrapText="1"/>
    </xf>
    <xf numFmtId="3" fontId="18" fillId="0" borderId="0" xfId="0" applyNumberFormat="1" applyFont="1"/>
    <xf numFmtId="0" fontId="19" fillId="0" borderId="0" xfId="0" applyFont="1"/>
    <xf numFmtId="1" fontId="10" fillId="2" borderId="16" xfId="1" applyNumberFormat="1" applyFont="1" applyFill="1" applyBorder="1" applyAlignment="1" applyProtection="1">
      <alignment horizontal="left" vertical="center"/>
      <protection locked="0"/>
    </xf>
    <xf numFmtId="1" fontId="10" fillId="2" borderId="13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textRotation="45" wrapText="1"/>
    </xf>
    <xf numFmtId="0" fontId="5" fillId="0" borderId="7" xfId="0" applyFont="1" applyFill="1" applyBorder="1" applyAlignment="1">
      <alignment vertical="center" textRotation="45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3" fontId="11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onzalez/Documents/PPTO/2015/trimestres/marzo/establecimien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onzalez/Documents/PPTO/2015/trimestres/marzo/centr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entral%20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stapub%20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onzalez/Documents/PPTO/2015/trimestres/marzo/ing%20n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ipe"/>
      <sheetName val="ffd"/>
      <sheetName val="ind"/>
      <sheetName val="idu"/>
      <sheetName val="fon"/>
      <sheetName val="cvp"/>
      <sheetName val="idr"/>
      <sheetName val="idp"/>
      <sheetName val="idi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aud"/>
      <sheetName val="cont"/>
      <sheetName val="estapub"/>
      <sheetName val="estapu y ente"/>
      <sheetName val="Hoja5"/>
      <sheetName val="Hoja1"/>
    </sheetNames>
    <sheetDataSet>
      <sheetData sheetId="0"/>
      <sheetData sheetId="1">
        <row r="9">
          <cell r="D9">
            <v>8933770000</v>
          </cell>
        </row>
      </sheetData>
      <sheetData sheetId="2">
        <row r="9">
          <cell r="D9">
            <v>20402400000</v>
          </cell>
        </row>
      </sheetData>
      <sheetData sheetId="3">
        <row r="9">
          <cell r="D9">
            <v>10413986000</v>
          </cell>
        </row>
      </sheetData>
      <sheetData sheetId="4">
        <row r="9">
          <cell r="D9">
            <v>53737063000</v>
          </cell>
        </row>
      </sheetData>
      <sheetData sheetId="5">
        <row r="9">
          <cell r="D9">
            <v>418914896000</v>
          </cell>
        </row>
      </sheetData>
      <sheetData sheetId="6">
        <row r="9">
          <cell r="D9">
            <v>9404972000</v>
          </cell>
        </row>
      </sheetData>
      <sheetData sheetId="7">
        <row r="9">
          <cell r="D9">
            <v>28431314000</v>
          </cell>
        </row>
      </sheetData>
      <sheetData sheetId="8">
        <row r="9">
          <cell r="D9">
            <v>5500699000</v>
          </cell>
        </row>
      </sheetData>
      <sheetData sheetId="9">
        <row r="9">
          <cell r="D9">
            <v>11452247000</v>
          </cell>
        </row>
      </sheetData>
      <sheetData sheetId="10">
        <row r="9">
          <cell r="D9">
            <v>3761761000</v>
          </cell>
        </row>
      </sheetData>
      <sheetData sheetId="11">
        <row r="9">
          <cell r="D9">
            <v>22155894000</v>
          </cell>
        </row>
      </sheetData>
      <sheetData sheetId="12">
        <row r="9">
          <cell r="D9">
            <v>12177241000</v>
          </cell>
        </row>
      </sheetData>
      <sheetData sheetId="13">
        <row r="9">
          <cell r="D9">
            <v>6046958000</v>
          </cell>
        </row>
      </sheetData>
      <sheetData sheetId="14">
        <row r="9">
          <cell r="D9">
            <v>4828126000</v>
          </cell>
        </row>
      </sheetData>
      <sheetData sheetId="15">
        <row r="9">
          <cell r="D9">
            <v>11060503000</v>
          </cell>
        </row>
      </sheetData>
      <sheetData sheetId="16">
        <row r="9">
          <cell r="D9">
            <v>4403312000</v>
          </cell>
        </row>
      </sheetData>
      <sheetData sheetId="17">
        <row r="9">
          <cell r="D9">
            <v>9127006000</v>
          </cell>
        </row>
      </sheetData>
      <sheetData sheetId="18">
        <row r="9">
          <cell r="D9">
            <v>39350237000</v>
          </cell>
        </row>
      </sheetData>
      <sheetData sheetId="19">
        <row r="9">
          <cell r="D9">
            <v>17916762000</v>
          </cell>
        </row>
      </sheetData>
      <sheetData sheetId="20">
        <row r="9">
          <cell r="D9">
            <v>198020233000</v>
          </cell>
        </row>
      </sheetData>
      <sheetData sheetId="21">
        <row r="9">
          <cell r="D9">
            <v>213853520000</v>
          </cell>
        </row>
      </sheetData>
      <sheetData sheetId="22">
        <row r="9">
          <cell r="D9">
            <v>330390000</v>
          </cell>
        </row>
      </sheetData>
      <sheetData sheetId="23">
        <row r="9">
          <cell r="D9">
            <v>100926513000</v>
          </cell>
        </row>
      </sheetData>
      <sheetData sheetId="24"/>
      <sheetData sheetId="25">
        <row r="7">
          <cell r="D7">
            <v>5760755609000</v>
          </cell>
        </row>
        <row r="8">
          <cell r="D8">
            <v>5760755609000</v>
          </cell>
        </row>
        <row r="9">
          <cell r="D9">
            <v>1211149803000</v>
          </cell>
        </row>
        <row r="10">
          <cell r="D10">
            <v>447719159000</v>
          </cell>
        </row>
        <row r="11">
          <cell r="D11">
            <v>304305571000</v>
          </cell>
        </row>
        <row r="12">
          <cell r="D12">
            <v>174497920000</v>
          </cell>
        </row>
        <row r="13">
          <cell r="D13">
            <v>9717856000</v>
          </cell>
        </row>
        <row r="14">
          <cell r="D14">
            <v>2793194000</v>
          </cell>
        </row>
        <row r="15">
          <cell r="D15">
            <v>557154000</v>
          </cell>
        </row>
        <row r="16">
          <cell r="D16">
            <v>634303000</v>
          </cell>
        </row>
        <row r="17">
          <cell r="D17">
            <v>5408840000</v>
          </cell>
        </row>
        <row r="18">
          <cell r="D18">
            <v>17574626000</v>
          </cell>
        </row>
        <row r="19">
          <cell r="D19">
            <v>5943324000</v>
          </cell>
        </row>
        <row r="20">
          <cell r="D20">
            <v>22544483000</v>
          </cell>
        </row>
        <row r="21">
          <cell r="D21">
            <v>11957764000</v>
          </cell>
        </row>
        <row r="22">
          <cell r="D22">
            <v>39578917000</v>
          </cell>
        </row>
        <row r="23">
          <cell r="D23">
            <v>4978501000</v>
          </cell>
        </row>
        <row r="24">
          <cell r="D24">
            <v>266649000</v>
          </cell>
        </row>
        <row r="25">
          <cell r="D25">
            <v>0</v>
          </cell>
        </row>
        <row r="26">
          <cell r="D26">
            <v>376820000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3255673000</v>
          </cell>
        </row>
        <row r="30">
          <cell r="D30">
            <v>1617028000</v>
          </cell>
        </row>
        <row r="31">
          <cell r="D31">
            <v>760761000</v>
          </cell>
        </row>
        <row r="32">
          <cell r="D32">
            <v>487000000</v>
          </cell>
        </row>
        <row r="33">
          <cell r="D33">
            <v>369267000</v>
          </cell>
        </row>
        <row r="34">
          <cell r="D34">
            <v>736876000</v>
          </cell>
        </row>
        <row r="35">
          <cell r="D35">
            <v>0</v>
          </cell>
        </row>
        <row r="36">
          <cell r="D36">
            <v>1865643000</v>
          </cell>
        </row>
        <row r="37">
          <cell r="D37">
            <v>38388193000</v>
          </cell>
        </row>
        <row r="38">
          <cell r="D38">
            <v>0</v>
          </cell>
        </row>
        <row r="39">
          <cell r="D39">
            <v>2092901000</v>
          </cell>
        </row>
        <row r="40">
          <cell r="D40">
            <v>6766822000</v>
          </cell>
        </row>
        <row r="41">
          <cell r="D41">
            <v>6766822000</v>
          </cell>
        </row>
        <row r="42">
          <cell r="D42">
            <v>0</v>
          </cell>
        </row>
        <row r="43">
          <cell r="D43">
            <v>4251304000</v>
          </cell>
        </row>
        <row r="44">
          <cell r="D44">
            <v>0</v>
          </cell>
        </row>
        <row r="45">
          <cell r="D45">
            <v>25277166000</v>
          </cell>
        </row>
        <row r="46">
          <cell r="D46">
            <v>105025395000</v>
          </cell>
        </row>
        <row r="47">
          <cell r="D47">
            <v>59610265000</v>
          </cell>
        </row>
        <row r="48">
          <cell r="D48">
            <v>14773325000</v>
          </cell>
        </row>
        <row r="49">
          <cell r="D49">
            <v>12708736000</v>
          </cell>
        </row>
        <row r="50">
          <cell r="D50">
            <v>19350291000</v>
          </cell>
        </row>
        <row r="51">
          <cell r="D51">
            <v>1810774000</v>
          </cell>
        </row>
        <row r="52">
          <cell r="D52">
            <v>10967139000</v>
          </cell>
        </row>
        <row r="53">
          <cell r="D53">
            <v>45415130000</v>
          </cell>
        </row>
        <row r="54">
          <cell r="D54">
            <v>16509560000</v>
          </cell>
        </row>
        <row r="55">
          <cell r="D55">
            <v>15206351000</v>
          </cell>
        </row>
        <row r="56">
          <cell r="D56">
            <v>628237000</v>
          </cell>
        </row>
        <row r="57">
          <cell r="D57">
            <v>580006000</v>
          </cell>
        </row>
        <row r="58">
          <cell r="D58">
            <v>321536000</v>
          </cell>
        </row>
        <row r="59">
          <cell r="D59">
            <v>8175741000</v>
          </cell>
        </row>
        <row r="60">
          <cell r="D60">
            <v>3304366000</v>
          </cell>
        </row>
        <row r="61">
          <cell r="D61">
            <v>617958000</v>
          </cell>
        </row>
        <row r="62">
          <cell r="D62">
            <v>71375000</v>
          </cell>
        </row>
        <row r="63">
          <cell r="D63">
            <v>0</v>
          </cell>
        </row>
        <row r="64">
          <cell r="D64">
            <v>118286807000</v>
          </cell>
        </row>
        <row r="65">
          <cell r="D65">
            <v>16006821000</v>
          </cell>
        </row>
        <row r="66">
          <cell r="D66">
            <v>727683000</v>
          </cell>
        </row>
        <row r="67">
          <cell r="D67">
            <v>10111823000</v>
          </cell>
        </row>
        <row r="68">
          <cell r="D68">
            <v>1332193000</v>
          </cell>
        </row>
        <row r="69">
          <cell r="D69">
            <v>3388679000</v>
          </cell>
        </row>
        <row r="70">
          <cell r="D70">
            <v>446443000</v>
          </cell>
        </row>
        <row r="71">
          <cell r="D71">
            <v>76619417000</v>
          </cell>
        </row>
        <row r="72">
          <cell r="D72">
            <v>7403834000</v>
          </cell>
        </row>
        <row r="73">
          <cell r="D73">
            <v>286738000</v>
          </cell>
        </row>
        <row r="74">
          <cell r="D74">
            <v>5238593000</v>
          </cell>
        </row>
        <row r="75">
          <cell r="D75">
            <v>1765363000</v>
          </cell>
        </row>
        <row r="76">
          <cell r="D76">
            <v>36006337000</v>
          </cell>
        </row>
        <row r="77">
          <cell r="D77">
            <v>36006337000</v>
          </cell>
        </row>
        <row r="78">
          <cell r="D78">
            <v>0</v>
          </cell>
        </row>
        <row r="79">
          <cell r="D79">
            <v>10817522000</v>
          </cell>
        </row>
        <row r="80">
          <cell r="D80">
            <v>10817522000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8904533000</v>
          </cell>
        </row>
        <row r="85">
          <cell r="D85">
            <v>4518975000</v>
          </cell>
        </row>
        <row r="86">
          <cell r="D86">
            <v>1099399000</v>
          </cell>
        </row>
        <row r="87">
          <cell r="D87">
            <v>521937000</v>
          </cell>
        </row>
        <row r="88">
          <cell r="D88">
            <v>2753361000</v>
          </cell>
        </row>
        <row r="89">
          <cell r="D89">
            <v>10861000</v>
          </cell>
        </row>
        <row r="90">
          <cell r="D90">
            <v>1602899000</v>
          </cell>
        </row>
        <row r="91">
          <cell r="D91">
            <v>1552899000</v>
          </cell>
        </row>
        <row r="92">
          <cell r="D92">
            <v>50000000</v>
          </cell>
        </row>
        <row r="93">
          <cell r="D93">
            <v>2563660000</v>
          </cell>
        </row>
        <row r="94">
          <cell r="D94">
            <v>264320000</v>
          </cell>
        </row>
        <row r="95">
          <cell r="D95">
            <v>1425618000</v>
          </cell>
        </row>
        <row r="96">
          <cell r="D96">
            <v>240000000</v>
          </cell>
        </row>
        <row r="97">
          <cell r="D97">
            <v>0</v>
          </cell>
        </row>
        <row r="98">
          <cell r="D98">
            <v>240000000</v>
          </cell>
        </row>
        <row r="99">
          <cell r="D99">
            <v>0</v>
          </cell>
        </row>
        <row r="100">
          <cell r="D100">
            <v>100000000</v>
          </cell>
        </row>
        <row r="101">
          <cell r="D101">
            <v>0</v>
          </cell>
        </row>
        <row r="102">
          <cell r="D102">
            <v>25660569000</v>
          </cell>
        </row>
        <row r="103">
          <cell r="D103">
            <v>6048574000</v>
          </cell>
        </row>
        <row r="104">
          <cell r="D104">
            <v>6048574000</v>
          </cell>
        </row>
        <row r="105">
          <cell r="D105">
            <v>1542578000</v>
          </cell>
        </row>
        <row r="106">
          <cell r="D106">
            <v>1105250000</v>
          </cell>
        </row>
        <row r="107">
          <cell r="D107">
            <v>0</v>
          </cell>
        </row>
        <row r="108">
          <cell r="D108">
            <v>16964167000</v>
          </cell>
        </row>
        <row r="109">
          <cell r="D109">
            <v>593716326000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593716326000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298000000000</v>
          </cell>
        </row>
        <row r="143">
          <cell r="D143">
            <v>60148326000</v>
          </cell>
        </row>
        <row r="144">
          <cell r="D144">
            <v>183368000000</v>
          </cell>
        </row>
        <row r="145">
          <cell r="D145">
            <v>2200000000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50000000000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51427511000</v>
          </cell>
        </row>
        <row r="188">
          <cell r="D188">
            <v>13427511000</v>
          </cell>
        </row>
        <row r="189">
          <cell r="D189">
            <v>38000000000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217711857000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217711857000</v>
          </cell>
        </row>
        <row r="385">
          <cell r="D385">
            <v>217711857000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4331893949000</v>
          </cell>
        </row>
        <row r="396">
          <cell r="D396">
            <v>4158964321000</v>
          </cell>
        </row>
        <row r="397">
          <cell r="D397">
            <v>4158964321000</v>
          </cell>
        </row>
        <row r="398">
          <cell r="D398">
            <v>2777516034000</v>
          </cell>
        </row>
        <row r="399">
          <cell r="D399">
            <v>6000000000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6000000000</v>
          </cell>
        </row>
        <row r="411">
          <cell r="D411">
            <v>6000000000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2104116281000</v>
          </cell>
        </row>
        <row r="415">
          <cell r="D415">
            <v>313678487000</v>
          </cell>
        </row>
        <row r="416">
          <cell r="D416">
            <v>313678487000</v>
          </cell>
        </row>
        <row r="417">
          <cell r="D417">
            <v>1000407000</v>
          </cell>
        </row>
        <row r="418">
          <cell r="D418">
            <v>1000407000</v>
          </cell>
        </row>
        <row r="419">
          <cell r="D419">
            <v>944159519000</v>
          </cell>
        </row>
        <row r="420">
          <cell r="D420">
            <v>944159519000</v>
          </cell>
        </row>
        <row r="421">
          <cell r="D421">
            <v>229233457000</v>
          </cell>
        </row>
        <row r="422">
          <cell r="D422">
            <v>229233457000</v>
          </cell>
        </row>
        <row r="423">
          <cell r="D423">
            <v>195214202000</v>
          </cell>
        </row>
        <row r="424">
          <cell r="D424">
            <v>195214202000</v>
          </cell>
        </row>
        <row r="425">
          <cell r="D425">
            <v>8267638000</v>
          </cell>
        </row>
        <row r="426">
          <cell r="D426">
            <v>8267638000</v>
          </cell>
        </row>
        <row r="427">
          <cell r="D427">
            <v>391256000</v>
          </cell>
        </row>
        <row r="428">
          <cell r="D428">
            <v>391256000</v>
          </cell>
        </row>
        <row r="429">
          <cell r="D429">
            <v>87550000</v>
          </cell>
        </row>
        <row r="430">
          <cell r="D430">
            <v>87550000</v>
          </cell>
        </row>
        <row r="431">
          <cell r="D431">
            <v>307041001000</v>
          </cell>
        </row>
        <row r="432">
          <cell r="D432">
            <v>307041001000</v>
          </cell>
        </row>
        <row r="433">
          <cell r="D433">
            <v>75071636000</v>
          </cell>
        </row>
        <row r="434">
          <cell r="D434">
            <v>75071636000</v>
          </cell>
        </row>
        <row r="435">
          <cell r="D435">
            <v>10893160000</v>
          </cell>
        </row>
        <row r="436">
          <cell r="D436">
            <v>10893160000</v>
          </cell>
        </row>
        <row r="437">
          <cell r="D437">
            <v>18000000000</v>
          </cell>
        </row>
        <row r="438">
          <cell r="D438">
            <v>18000000000</v>
          </cell>
        </row>
        <row r="439">
          <cell r="D439">
            <v>1077968000</v>
          </cell>
        </row>
        <row r="440">
          <cell r="D440">
            <v>1077968000</v>
          </cell>
        </row>
        <row r="441">
          <cell r="D441">
            <v>142476000000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10000000000</v>
          </cell>
        </row>
        <row r="445">
          <cell r="D445">
            <v>10000000000</v>
          </cell>
        </row>
        <row r="446">
          <cell r="D446">
            <v>12222250000</v>
          </cell>
        </row>
        <row r="447">
          <cell r="D447">
            <v>12222250000</v>
          </cell>
        </row>
        <row r="448">
          <cell r="D448">
            <v>4805000000</v>
          </cell>
        </row>
        <row r="449">
          <cell r="D449">
            <v>4805000000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1133000000</v>
          </cell>
        </row>
        <row r="480">
          <cell r="D480">
            <v>1133000000</v>
          </cell>
        </row>
        <row r="481">
          <cell r="D481">
            <v>46969000000</v>
          </cell>
        </row>
        <row r="482">
          <cell r="D482">
            <v>46969000000</v>
          </cell>
        </row>
        <row r="483">
          <cell r="D483">
            <v>17783000000</v>
          </cell>
        </row>
        <row r="484">
          <cell r="D484">
            <v>17783000000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38000000000</v>
          </cell>
        </row>
        <row r="488">
          <cell r="D488">
            <v>38000000000</v>
          </cell>
        </row>
        <row r="489">
          <cell r="D489">
            <v>7433750000</v>
          </cell>
        </row>
        <row r="490">
          <cell r="D490">
            <v>7433750000</v>
          </cell>
        </row>
        <row r="491">
          <cell r="D491">
            <v>4130000000</v>
          </cell>
        </row>
        <row r="492">
          <cell r="D492">
            <v>4130000000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34078056000</v>
          </cell>
        </row>
        <row r="511">
          <cell r="D511">
            <v>125000000</v>
          </cell>
        </row>
        <row r="512">
          <cell r="D512">
            <v>125000000</v>
          </cell>
        </row>
        <row r="513">
          <cell r="D513">
            <v>937000000</v>
          </cell>
        </row>
        <row r="514">
          <cell r="D514">
            <v>937000000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14766768000</v>
          </cell>
        </row>
        <row r="520">
          <cell r="D520">
            <v>14766768000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1280000000</v>
          </cell>
        </row>
        <row r="534">
          <cell r="D534">
            <v>100000000</v>
          </cell>
        </row>
        <row r="535">
          <cell r="D535">
            <v>1180000000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1410000000</v>
          </cell>
        </row>
        <row r="545">
          <cell r="D545">
            <v>1410000000</v>
          </cell>
        </row>
        <row r="546">
          <cell r="D546">
            <v>554000000</v>
          </cell>
        </row>
        <row r="547">
          <cell r="D547">
            <v>554000000</v>
          </cell>
        </row>
        <row r="548">
          <cell r="D548">
            <v>613431000</v>
          </cell>
        </row>
        <row r="549">
          <cell r="D549">
            <v>613431000</v>
          </cell>
        </row>
        <row r="550">
          <cell r="D550">
            <v>11293500000</v>
          </cell>
        </row>
        <row r="551">
          <cell r="D551">
            <v>11293500000</v>
          </cell>
        </row>
        <row r="552">
          <cell r="D552">
            <v>3098357000</v>
          </cell>
        </row>
        <row r="553">
          <cell r="D553">
            <v>3098357000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1483357000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1483357000</v>
          </cell>
        </row>
        <row r="581">
          <cell r="D581">
            <v>1483357000</v>
          </cell>
        </row>
        <row r="582">
          <cell r="D582">
            <v>249300353000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495500000</v>
          </cell>
        </row>
        <row r="590">
          <cell r="D590">
            <v>495500000</v>
          </cell>
        </row>
        <row r="591">
          <cell r="D591">
            <v>187000000</v>
          </cell>
        </row>
        <row r="592">
          <cell r="D592">
            <v>187000000</v>
          </cell>
        </row>
        <row r="593">
          <cell r="D593">
            <v>4040000000</v>
          </cell>
        </row>
        <row r="594">
          <cell r="D594">
            <v>4040000000</v>
          </cell>
        </row>
        <row r="595">
          <cell r="D595">
            <v>6248918000</v>
          </cell>
        </row>
        <row r="596">
          <cell r="D596">
            <v>364253000</v>
          </cell>
        </row>
        <row r="597">
          <cell r="D597">
            <v>5585744000</v>
          </cell>
        </row>
        <row r="598">
          <cell r="D598">
            <v>298921000</v>
          </cell>
        </row>
        <row r="599">
          <cell r="D599">
            <v>0</v>
          </cell>
        </row>
        <row r="600">
          <cell r="D600">
            <v>2134000000</v>
          </cell>
        </row>
        <row r="601">
          <cell r="D601">
            <v>100000000</v>
          </cell>
        </row>
        <row r="602">
          <cell r="D602">
            <v>1951500000</v>
          </cell>
        </row>
        <row r="603">
          <cell r="D603">
            <v>82500000</v>
          </cell>
        </row>
        <row r="604">
          <cell r="D604">
            <v>88159781000</v>
          </cell>
        </row>
        <row r="605">
          <cell r="D605">
            <v>88159781000</v>
          </cell>
        </row>
        <row r="606">
          <cell r="D606">
            <v>1623731000</v>
          </cell>
        </row>
        <row r="607">
          <cell r="D607">
            <v>1623731000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17076000000</v>
          </cell>
        </row>
        <row r="619">
          <cell r="D619">
            <v>17076000000</v>
          </cell>
        </row>
        <row r="620">
          <cell r="D620">
            <v>26247000000</v>
          </cell>
        </row>
        <row r="621">
          <cell r="D621">
            <v>26247000000</v>
          </cell>
        </row>
        <row r="622">
          <cell r="D622">
            <v>27351000000</v>
          </cell>
        </row>
        <row r="623">
          <cell r="D623">
            <v>24347000000</v>
          </cell>
        </row>
        <row r="624">
          <cell r="D624">
            <v>1866000000</v>
          </cell>
        </row>
        <row r="625">
          <cell r="D625">
            <v>461000000</v>
          </cell>
        </row>
        <row r="626">
          <cell r="D626">
            <v>677000000</v>
          </cell>
        </row>
        <row r="627">
          <cell r="D627">
            <v>2810674000</v>
          </cell>
        </row>
        <row r="628">
          <cell r="D628">
            <v>2810674000</v>
          </cell>
        </row>
        <row r="629">
          <cell r="D629">
            <v>18030000000</v>
          </cell>
        </row>
        <row r="630">
          <cell r="D630">
            <v>18030000000</v>
          </cell>
        </row>
        <row r="631">
          <cell r="D631">
            <v>50026749000</v>
          </cell>
        </row>
        <row r="632">
          <cell r="D632">
            <v>50026749000</v>
          </cell>
        </row>
        <row r="633">
          <cell r="D633">
            <v>4770000000</v>
          </cell>
        </row>
        <row r="634">
          <cell r="D634">
            <v>4770000000</v>
          </cell>
        </row>
        <row r="635">
          <cell r="D635">
            <v>50000000</v>
          </cell>
        </row>
        <row r="636">
          <cell r="D636">
            <v>50000000</v>
          </cell>
        </row>
        <row r="637">
          <cell r="D637">
            <v>50000000</v>
          </cell>
        </row>
        <row r="638">
          <cell r="D638">
            <v>50000000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13009977000</v>
          </cell>
        </row>
        <row r="642">
          <cell r="D642">
            <v>13009977000</v>
          </cell>
        </row>
        <row r="643">
          <cell r="D643">
            <v>13009977000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680000000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680000000</v>
          </cell>
        </row>
        <row r="656">
          <cell r="D656">
            <v>680000000</v>
          </cell>
        </row>
        <row r="657">
          <cell r="D657">
            <v>7294000000</v>
          </cell>
        </row>
        <row r="658">
          <cell r="D658">
            <v>4794000000</v>
          </cell>
        </row>
        <row r="659">
          <cell r="D659">
            <v>4794000000</v>
          </cell>
        </row>
        <row r="660">
          <cell r="D660">
            <v>2500000000</v>
          </cell>
        </row>
        <row r="661">
          <cell r="D661">
            <v>2500000000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29758813000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23153906000</v>
          </cell>
        </row>
        <row r="674">
          <cell r="D674">
            <v>23153906000</v>
          </cell>
        </row>
        <row r="675">
          <cell r="D675">
            <v>2063971000</v>
          </cell>
        </row>
        <row r="676">
          <cell r="D676">
            <v>2063971000</v>
          </cell>
        </row>
        <row r="677">
          <cell r="D677">
            <v>4540936000</v>
          </cell>
        </row>
        <row r="678">
          <cell r="D678">
            <v>4540936000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105352470000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1936322000</v>
          </cell>
        </row>
        <row r="685">
          <cell r="D685">
            <v>1936322000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2612000000</v>
          </cell>
        </row>
        <row r="689">
          <cell r="D689">
            <v>2612000000</v>
          </cell>
        </row>
        <row r="690">
          <cell r="D690">
            <v>100804148000</v>
          </cell>
        </row>
        <row r="691">
          <cell r="D691">
            <v>100804148000</v>
          </cell>
        </row>
        <row r="692">
          <cell r="D692">
            <v>16173796000</v>
          </cell>
        </row>
        <row r="693">
          <cell r="D693">
            <v>7969600000</v>
          </cell>
        </row>
        <row r="694">
          <cell r="D694">
            <v>7969600000</v>
          </cell>
        </row>
        <row r="695">
          <cell r="D695">
            <v>8204196000</v>
          </cell>
        </row>
        <row r="696">
          <cell r="D696">
            <v>8204196000</v>
          </cell>
        </row>
        <row r="697">
          <cell r="D697">
            <v>50954662000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17854879000</v>
          </cell>
        </row>
        <row r="726">
          <cell r="D726">
            <v>17854879000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6562100000</v>
          </cell>
        </row>
        <row r="730">
          <cell r="D730">
            <v>6562100000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22645583000</v>
          </cell>
        </row>
        <row r="736">
          <cell r="D736">
            <v>22645583000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3892100000</v>
          </cell>
        </row>
        <row r="745">
          <cell r="D745">
            <v>3892100000</v>
          </cell>
        </row>
        <row r="746">
          <cell r="D746">
            <v>16838269000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16438269000</v>
          </cell>
        </row>
        <row r="752">
          <cell r="D752">
            <v>16438269000</v>
          </cell>
        </row>
        <row r="753">
          <cell r="D753">
            <v>400000000</v>
          </cell>
        </row>
        <row r="754">
          <cell r="D754">
            <v>400000000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1063818295000</v>
          </cell>
        </row>
        <row r="760">
          <cell r="D760">
            <v>29250000000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15000000000</v>
          </cell>
        </row>
        <row r="780">
          <cell r="D780">
            <v>15000000000</v>
          </cell>
        </row>
        <row r="781">
          <cell r="D781">
            <v>10600000000</v>
          </cell>
        </row>
        <row r="782">
          <cell r="D782">
            <v>10600000000</v>
          </cell>
        </row>
        <row r="783">
          <cell r="D783">
            <v>3650000000</v>
          </cell>
        </row>
        <row r="784">
          <cell r="D784">
            <v>3650000000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770937410000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127597743000</v>
          </cell>
        </row>
        <row r="811">
          <cell r="D811">
            <v>127597743000</v>
          </cell>
        </row>
        <row r="812">
          <cell r="D812">
            <v>57230000000</v>
          </cell>
        </row>
        <row r="813">
          <cell r="D813">
            <v>34530000000</v>
          </cell>
        </row>
        <row r="814">
          <cell r="D814">
            <v>22700000000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443011698000</v>
          </cell>
        </row>
        <row r="820">
          <cell r="D820">
            <v>443011698000</v>
          </cell>
        </row>
        <row r="821">
          <cell r="D821">
            <v>138787969000</v>
          </cell>
        </row>
        <row r="822">
          <cell r="D822">
            <v>56687591000</v>
          </cell>
        </row>
        <row r="823">
          <cell r="D823">
            <v>82100378000</v>
          </cell>
        </row>
        <row r="824">
          <cell r="D824">
            <v>4310000000</v>
          </cell>
        </row>
        <row r="825">
          <cell r="D825">
            <v>4310000000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59751060000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5030576000</v>
          </cell>
        </row>
        <row r="874">
          <cell r="D874">
            <v>5030576000</v>
          </cell>
        </row>
        <row r="875">
          <cell r="D875">
            <v>710519000</v>
          </cell>
        </row>
        <row r="876">
          <cell r="D876">
            <v>710519000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8000000000</v>
          </cell>
        </row>
        <row r="881">
          <cell r="D881">
            <v>8000000000</v>
          </cell>
        </row>
        <row r="882">
          <cell r="D882">
            <v>0</v>
          </cell>
        </row>
        <row r="883">
          <cell r="D883">
            <v>616898000</v>
          </cell>
        </row>
        <row r="884">
          <cell r="D884">
            <v>616898000</v>
          </cell>
        </row>
        <row r="885">
          <cell r="D885">
            <v>840360000</v>
          </cell>
        </row>
        <row r="886">
          <cell r="D886">
            <v>840360000</v>
          </cell>
        </row>
        <row r="887">
          <cell r="D887">
            <v>370772000</v>
          </cell>
        </row>
        <row r="888">
          <cell r="D888">
            <v>370772000</v>
          </cell>
        </row>
        <row r="889">
          <cell r="D889">
            <v>981963000</v>
          </cell>
        </row>
        <row r="890">
          <cell r="D890">
            <v>981963000</v>
          </cell>
        </row>
        <row r="891">
          <cell r="D891">
            <v>1228205000</v>
          </cell>
        </row>
        <row r="892">
          <cell r="D892">
            <v>1228205000</v>
          </cell>
        </row>
        <row r="893">
          <cell r="D893">
            <v>1000832000</v>
          </cell>
        </row>
        <row r="894">
          <cell r="D894">
            <v>1000832000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360050000</v>
          </cell>
        </row>
        <row r="898">
          <cell r="D898">
            <v>360050000</v>
          </cell>
        </row>
        <row r="899">
          <cell r="D899">
            <v>40610885000</v>
          </cell>
        </row>
        <row r="900">
          <cell r="D900">
            <v>40610885000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178879825000</v>
          </cell>
        </row>
        <row r="904">
          <cell r="D904">
            <v>178879825000</v>
          </cell>
        </row>
        <row r="905">
          <cell r="D905">
            <v>40000000</v>
          </cell>
        </row>
        <row r="906">
          <cell r="D906">
            <v>15149800000</v>
          </cell>
        </row>
        <row r="907">
          <cell r="D907">
            <v>6055000000</v>
          </cell>
        </row>
        <row r="908">
          <cell r="D908">
            <v>150165025000</v>
          </cell>
        </row>
        <row r="909">
          <cell r="D909">
            <v>7270000000</v>
          </cell>
        </row>
        <row r="910">
          <cell r="D910">
            <v>200000000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25000000000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25000000000</v>
          </cell>
        </row>
        <row r="921">
          <cell r="D921">
            <v>25000000000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317629992000</v>
          </cell>
        </row>
        <row r="929">
          <cell r="D929">
            <v>8269175000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960000000</v>
          </cell>
        </row>
        <row r="945">
          <cell r="D945">
            <v>960000000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1479236000</v>
          </cell>
        </row>
        <row r="956">
          <cell r="D956">
            <v>1479236000</v>
          </cell>
        </row>
        <row r="957">
          <cell r="D957">
            <v>783133000</v>
          </cell>
        </row>
        <row r="958">
          <cell r="D958">
            <v>783133000</v>
          </cell>
        </row>
        <row r="959">
          <cell r="D959">
            <v>5046806000</v>
          </cell>
        </row>
        <row r="960">
          <cell r="D960">
            <v>3045488000</v>
          </cell>
        </row>
        <row r="961">
          <cell r="D961">
            <v>1566250000</v>
          </cell>
        </row>
        <row r="962">
          <cell r="D962">
            <v>435068000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8675964000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434000000</v>
          </cell>
        </row>
        <row r="975">
          <cell r="D975">
            <v>434000000</v>
          </cell>
        </row>
        <row r="976">
          <cell r="D976">
            <v>0</v>
          </cell>
        </row>
        <row r="977">
          <cell r="D977">
            <v>80000000</v>
          </cell>
        </row>
        <row r="978">
          <cell r="D978">
            <v>80000000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5166000000</v>
          </cell>
        </row>
        <row r="996">
          <cell r="D996">
            <v>5166000000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890000000</v>
          </cell>
        </row>
        <row r="1000">
          <cell r="D1000">
            <v>890000000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150000000</v>
          </cell>
        </row>
        <row r="1006">
          <cell r="D1006">
            <v>150000000</v>
          </cell>
        </row>
        <row r="1007">
          <cell r="D1007">
            <v>250000000</v>
          </cell>
        </row>
        <row r="1008">
          <cell r="D1008">
            <v>250000000</v>
          </cell>
        </row>
        <row r="1009">
          <cell r="D1009">
            <v>50000000</v>
          </cell>
        </row>
        <row r="1010">
          <cell r="D1010">
            <v>50000000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1175321000</v>
          </cell>
        </row>
        <row r="1014">
          <cell r="D1014">
            <v>1175321000</v>
          </cell>
        </row>
        <row r="1015">
          <cell r="D1015">
            <v>116643000</v>
          </cell>
        </row>
        <row r="1016">
          <cell r="D1016">
            <v>116643000</v>
          </cell>
        </row>
        <row r="1017">
          <cell r="D1017">
            <v>20000000</v>
          </cell>
        </row>
        <row r="1018">
          <cell r="D1018">
            <v>20000000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20000000</v>
          </cell>
        </row>
        <row r="1022">
          <cell r="D1022">
            <v>20000000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300000000</v>
          </cell>
        </row>
        <row r="1026">
          <cell r="D1026">
            <v>300000000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24000000</v>
          </cell>
        </row>
        <row r="1032">
          <cell r="D1032">
            <v>20000000</v>
          </cell>
        </row>
        <row r="1033">
          <cell r="D1033">
            <v>4000000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141387500000</v>
          </cell>
        </row>
        <row r="1054">
          <cell r="D1054">
            <v>27238500000</v>
          </cell>
        </row>
        <row r="1055">
          <cell r="D1055">
            <v>27238500000</v>
          </cell>
        </row>
        <row r="1056">
          <cell r="D1056">
            <v>19961500000</v>
          </cell>
        </row>
        <row r="1057">
          <cell r="D1057">
            <v>19961500000</v>
          </cell>
        </row>
        <row r="1058">
          <cell r="D1058">
            <v>79236500000</v>
          </cell>
        </row>
        <row r="1059">
          <cell r="D1059">
            <v>79236500000</v>
          </cell>
        </row>
        <row r="1060">
          <cell r="D1060">
            <v>14951000000</v>
          </cell>
        </row>
        <row r="1061">
          <cell r="D1061">
            <v>14951000000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13498879000</v>
          </cell>
        </row>
        <row r="1073">
          <cell r="D1073">
            <v>7894820000</v>
          </cell>
        </row>
        <row r="1074">
          <cell r="D1074">
            <v>7894820000</v>
          </cell>
        </row>
        <row r="1075">
          <cell r="D1075">
            <v>5604059000</v>
          </cell>
        </row>
        <row r="1076">
          <cell r="D1076">
            <v>5604059000</v>
          </cell>
        </row>
        <row r="1077">
          <cell r="D1077">
            <v>132161474000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1318872000</v>
          </cell>
        </row>
        <row r="1096">
          <cell r="D1096">
            <v>1318872000</v>
          </cell>
        </row>
        <row r="1097">
          <cell r="D1097">
            <v>68275184000</v>
          </cell>
        </row>
        <row r="1098">
          <cell r="D1098">
            <v>46255184000</v>
          </cell>
        </row>
        <row r="1099">
          <cell r="D1099">
            <v>20950000000</v>
          </cell>
        </row>
        <row r="1100">
          <cell r="D1100">
            <v>1070000000</v>
          </cell>
        </row>
        <row r="1101">
          <cell r="D1101">
            <v>0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>
            <v>0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1351906000</v>
          </cell>
        </row>
        <row r="1110">
          <cell r="D1110">
            <v>1351906000</v>
          </cell>
        </row>
        <row r="1111">
          <cell r="D1111">
            <v>6732867000</v>
          </cell>
        </row>
        <row r="1112">
          <cell r="D1112">
            <v>6732867000</v>
          </cell>
        </row>
        <row r="1113">
          <cell r="D1113">
            <v>1000000000</v>
          </cell>
        </row>
        <row r="1114">
          <cell r="D1114">
            <v>1000000000</v>
          </cell>
        </row>
        <row r="1115">
          <cell r="D1115">
            <v>4823000000</v>
          </cell>
        </row>
        <row r="1116">
          <cell r="D1116">
            <v>4823000000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>
            <v>51000000</v>
          </cell>
        </row>
        <row r="1122">
          <cell r="D1122">
            <v>51000000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967651000</v>
          </cell>
        </row>
        <row r="1130">
          <cell r="D1130">
            <v>967651000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2697320000</v>
          </cell>
        </row>
        <row r="1134">
          <cell r="D1134">
            <v>2697320000</v>
          </cell>
        </row>
        <row r="1135">
          <cell r="D1135">
            <v>4701025000</v>
          </cell>
        </row>
        <row r="1136">
          <cell r="D1136">
            <v>4701025000</v>
          </cell>
        </row>
        <row r="1137">
          <cell r="D1137">
            <v>1856152000</v>
          </cell>
        </row>
        <row r="1138">
          <cell r="D1138">
            <v>1856152000</v>
          </cell>
        </row>
        <row r="1139">
          <cell r="D1139">
            <v>0</v>
          </cell>
        </row>
        <row r="1140">
          <cell r="D1140">
            <v>0</v>
          </cell>
        </row>
        <row r="1141">
          <cell r="D1141">
            <v>7973500000</v>
          </cell>
        </row>
        <row r="1142">
          <cell r="D1142">
            <v>7973500000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3186252000</v>
          </cell>
        </row>
        <row r="1162">
          <cell r="D1162">
            <v>3186252000</v>
          </cell>
        </row>
        <row r="1163">
          <cell r="D1163">
            <v>2595093000</v>
          </cell>
        </row>
        <row r="1164">
          <cell r="D1164">
            <v>2595093000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900000000</v>
          </cell>
        </row>
        <row r="1170">
          <cell r="D1170">
            <v>900000000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1870000000</v>
          </cell>
        </row>
        <row r="1182">
          <cell r="D1182">
            <v>1870000000</v>
          </cell>
        </row>
        <row r="1183">
          <cell r="D1183">
            <v>0</v>
          </cell>
        </row>
        <row r="1184">
          <cell r="D1184">
            <v>0</v>
          </cell>
        </row>
        <row r="1185">
          <cell r="D1185">
            <v>1292000000</v>
          </cell>
        </row>
        <row r="1186">
          <cell r="D1186">
            <v>1292000000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7909895000</v>
          </cell>
        </row>
        <row r="1190">
          <cell r="D1190">
            <v>7909895000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>
            <v>0</v>
          </cell>
        </row>
        <row r="1195">
          <cell r="D1195">
            <v>0</v>
          </cell>
        </row>
        <row r="1196">
          <cell r="D1196">
            <v>0</v>
          </cell>
        </row>
        <row r="1197">
          <cell r="D1197">
            <v>0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>
            <v>0</v>
          </cell>
        </row>
        <row r="1202">
          <cell r="D1202">
            <v>5213714000</v>
          </cell>
        </row>
        <row r="1203">
          <cell r="D1203">
            <v>5213714000</v>
          </cell>
        </row>
        <row r="1204">
          <cell r="D1204">
            <v>1392223000</v>
          </cell>
        </row>
        <row r="1205">
          <cell r="D1205">
            <v>1392223000</v>
          </cell>
        </row>
        <row r="1206">
          <cell r="D1206">
            <v>4711176000</v>
          </cell>
        </row>
        <row r="1207">
          <cell r="D1207">
            <v>4711176000</v>
          </cell>
        </row>
        <row r="1208">
          <cell r="D1208">
            <v>748644000</v>
          </cell>
        </row>
        <row r="1209">
          <cell r="D1209">
            <v>748644000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594000000</v>
          </cell>
        </row>
        <row r="1221">
          <cell r="D1221">
            <v>594000000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13637000000</v>
          </cell>
        </row>
        <row r="1235">
          <cell r="D1235">
            <v>3620000000</v>
          </cell>
        </row>
        <row r="1236">
          <cell r="D1236">
            <v>3620000000</v>
          </cell>
        </row>
        <row r="1237">
          <cell r="D1237">
            <v>0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>
            <v>0</v>
          </cell>
        </row>
        <row r="1241">
          <cell r="D1241">
            <v>0</v>
          </cell>
        </row>
        <row r="1242">
          <cell r="D1242">
            <v>0</v>
          </cell>
        </row>
        <row r="1243">
          <cell r="D1243">
            <v>0</v>
          </cell>
        </row>
        <row r="1244">
          <cell r="D1244">
            <v>0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>
            <v>0</v>
          </cell>
        </row>
        <row r="1249">
          <cell r="D1249">
            <v>0</v>
          </cell>
        </row>
        <row r="1250">
          <cell r="D1250">
            <v>0</v>
          </cell>
        </row>
        <row r="1251">
          <cell r="D1251">
            <v>0</v>
          </cell>
        </row>
        <row r="1252">
          <cell r="D1252">
            <v>0</v>
          </cell>
        </row>
        <row r="1253">
          <cell r="D1253">
            <v>10017000000</v>
          </cell>
        </row>
        <row r="1254">
          <cell r="D1254">
            <v>10017000000</v>
          </cell>
        </row>
        <row r="1255">
          <cell r="D1255">
            <v>0</v>
          </cell>
        </row>
        <row r="1256">
          <cell r="D1256">
            <v>0</v>
          </cell>
        </row>
        <row r="1257">
          <cell r="D1257">
            <v>0</v>
          </cell>
        </row>
        <row r="1258">
          <cell r="D1258">
            <v>0</v>
          </cell>
        </row>
        <row r="1259">
          <cell r="D1259">
            <v>0</v>
          </cell>
        </row>
        <row r="1260">
          <cell r="D1260">
            <v>3276790000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>
            <v>0</v>
          </cell>
        </row>
        <row r="1264">
          <cell r="D1264">
            <v>0</v>
          </cell>
        </row>
        <row r="1265">
          <cell r="D1265">
            <v>0</v>
          </cell>
        </row>
        <row r="1266">
          <cell r="D1266">
            <v>0</v>
          </cell>
        </row>
        <row r="1267">
          <cell r="D1267">
            <v>0</v>
          </cell>
        </row>
        <row r="1268">
          <cell r="D1268">
            <v>0</v>
          </cell>
        </row>
        <row r="1269">
          <cell r="D1269">
            <v>0</v>
          </cell>
        </row>
        <row r="1270">
          <cell r="D1270">
            <v>0</v>
          </cell>
        </row>
        <row r="1271">
          <cell r="D1271">
            <v>0</v>
          </cell>
        </row>
        <row r="1272">
          <cell r="D1272">
            <v>0</v>
          </cell>
        </row>
        <row r="1273">
          <cell r="D1273">
            <v>0</v>
          </cell>
        </row>
        <row r="1274">
          <cell r="D1274">
            <v>0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>
            <v>0</v>
          </cell>
        </row>
        <row r="1278">
          <cell r="D1278">
            <v>0</v>
          </cell>
        </row>
        <row r="1279">
          <cell r="D1279">
            <v>0</v>
          </cell>
        </row>
        <row r="1280">
          <cell r="D1280">
            <v>0</v>
          </cell>
        </row>
        <row r="1281">
          <cell r="D1281">
            <v>0</v>
          </cell>
        </row>
        <row r="1282">
          <cell r="D1282">
            <v>0</v>
          </cell>
        </row>
        <row r="1283">
          <cell r="D1283">
            <v>3276790000</v>
          </cell>
        </row>
        <row r="1284">
          <cell r="D1284">
            <v>0</v>
          </cell>
        </row>
        <row r="1285">
          <cell r="D1285">
            <v>0</v>
          </cell>
        </row>
        <row r="1286">
          <cell r="D1286">
            <v>268055000</v>
          </cell>
        </row>
        <row r="1287">
          <cell r="D1287">
            <v>0</v>
          </cell>
        </row>
        <row r="1288">
          <cell r="D1288">
            <v>0</v>
          </cell>
        </row>
        <row r="1289">
          <cell r="D1289">
            <v>0</v>
          </cell>
        </row>
        <row r="1290">
          <cell r="D1290">
            <v>0</v>
          </cell>
        </row>
        <row r="1291">
          <cell r="D1291">
            <v>0</v>
          </cell>
        </row>
        <row r="1292">
          <cell r="D1292">
            <v>0</v>
          </cell>
        </row>
        <row r="1293">
          <cell r="D1293">
            <v>0</v>
          </cell>
        </row>
        <row r="1294">
          <cell r="D1294">
            <v>0</v>
          </cell>
        </row>
        <row r="1295">
          <cell r="D1295">
            <v>0</v>
          </cell>
        </row>
        <row r="1296">
          <cell r="D1296">
            <v>0</v>
          </cell>
        </row>
        <row r="1297">
          <cell r="D1297">
            <v>0</v>
          </cell>
        </row>
        <row r="1298">
          <cell r="D1298">
            <v>0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>
            <v>0</v>
          </cell>
        </row>
        <row r="1302">
          <cell r="D1302">
            <v>0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>
            <v>0</v>
          </cell>
        </row>
        <row r="1306">
          <cell r="D1306">
            <v>0</v>
          </cell>
        </row>
        <row r="1307">
          <cell r="D1307">
            <v>0</v>
          </cell>
        </row>
        <row r="1308">
          <cell r="D1308">
            <v>0</v>
          </cell>
        </row>
        <row r="1309">
          <cell r="D1309">
            <v>0</v>
          </cell>
        </row>
        <row r="1310">
          <cell r="D1310">
            <v>0</v>
          </cell>
        </row>
        <row r="1311">
          <cell r="D1311">
            <v>0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>
            <v>0</v>
          </cell>
        </row>
        <row r="1315">
          <cell r="D1315">
            <v>0</v>
          </cell>
        </row>
        <row r="1316">
          <cell r="D1316">
            <v>0</v>
          </cell>
        </row>
        <row r="1317">
          <cell r="D1317">
            <v>0</v>
          </cell>
        </row>
        <row r="1318">
          <cell r="D1318">
            <v>0</v>
          </cell>
        </row>
        <row r="1319">
          <cell r="D1319">
            <v>0</v>
          </cell>
        </row>
        <row r="1320">
          <cell r="D1320">
            <v>0</v>
          </cell>
        </row>
        <row r="1321">
          <cell r="D1321">
            <v>0</v>
          </cell>
        </row>
        <row r="1322">
          <cell r="D1322">
            <v>0</v>
          </cell>
        </row>
        <row r="1323">
          <cell r="D1323">
            <v>0</v>
          </cell>
        </row>
        <row r="1324">
          <cell r="D1324">
            <v>0</v>
          </cell>
        </row>
        <row r="1325">
          <cell r="D1325">
            <v>0</v>
          </cell>
        </row>
        <row r="1326">
          <cell r="D1326">
            <v>0</v>
          </cell>
        </row>
        <row r="1327">
          <cell r="D1327">
            <v>0</v>
          </cell>
        </row>
        <row r="1328">
          <cell r="D1328">
            <v>0</v>
          </cell>
        </row>
        <row r="1329">
          <cell r="D1329">
            <v>0</v>
          </cell>
        </row>
        <row r="1330">
          <cell r="D1330">
            <v>0</v>
          </cell>
        </row>
        <row r="1331">
          <cell r="D1331">
            <v>0</v>
          </cell>
        </row>
        <row r="1332">
          <cell r="D1332">
            <v>0</v>
          </cell>
        </row>
        <row r="1333">
          <cell r="D1333">
            <v>0</v>
          </cell>
        </row>
        <row r="1334">
          <cell r="D1334">
            <v>0</v>
          </cell>
        </row>
        <row r="1335">
          <cell r="D1335">
            <v>0</v>
          </cell>
        </row>
        <row r="1336">
          <cell r="D1336">
            <v>0</v>
          </cell>
        </row>
        <row r="1337">
          <cell r="D1337">
            <v>0</v>
          </cell>
        </row>
        <row r="1338">
          <cell r="D1338">
            <v>0</v>
          </cell>
        </row>
        <row r="1339">
          <cell r="D1339">
            <v>0</v>
          </cell>
        </row>
        <row r="1340">
          <cell r="D1340">
            <v>0</v>
          </cell>
        </row>
        <row r="1341">
          <cell r="D1341">
            <v>0</v>
          </cell>
        </row>
        <row r="1342">
          <cell r="D1342">
            <v>3008735000</v>
          </cell>
        </row>
        <row r="1343">
          <cell r="D1343">
            <v>3008735000</v>
          </cell>
        </row>
        <row r="1344">
          <cell r="D1344">
            <v>0</v>
          </cell>
        </row>
        <row r="1345">
          <cell r="D1345">
            <v>0</v>
          </cell>
        </row>
        <row r="1346">
          <cell r="D1346">
            <v>0</v>
          </cell>
        </row>
        <row r="1347">
          <cell r="D1347">
            <v>0</v>
          </cell>
        </row>
        <row r="1348">
          <cell r="D1348">
            <v>0</v>
          </cell>
        </row>
        <row r="1349">
          <cell r="D1349">
            <v>0</v>
          </cell>
        </row>
        <row r="1350">
          <cell r="D1350">
            <v>0</v>
          </cell>
        </row>
        <row r="1351">
          <cell r="D1351">
            <v>0</v>
          </cell>
        </row>
        <row r="1352">
          <cell r="D1352">
            <v>0</v>
          </cell>
        </row>
        <row r="1353">
          <cell r="D1353">
            <v>0</v>
          </cell>
        </row>
        <row r="1354">
          <cell r="D1354">
            <v>0</v>
          </cell>
        </row>
        <row r="1355">
          <cell r="D1355">
            <v>0</v>
          </cell>
        </row>
        <row r="1356">
          <cell r="D1356">
            <v>0</v>
          </cell>
        </row>
        <row r="1357">
          <cell r="D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</row>
        <row r="1361">
          <cell r="D1361">
            <v>0</v>
          </cell>
        </row>
        <row r="1362">
          <cell r="D1362">
            <v>0</v>
          </cell>
        </row>
        <row r="1363">
          <cell r="D1363">
            <v>0</v>
          </cell>
        </row>
        <row r="1364">
          <cell r="D1364">
            <v>0</v>
          </cell>
        </row>
        <row r="1365">
          <cell r="D1365">
            <v>0</v>
          </cell>
        </row>
        <row r="1366">
          <cell r="D1366">
            <v>0</v>
          </cell>
        </row>
        <row r="1367">
          <cell r="D1367">
            <v>0</v>
          </cell>
        </row>
        <row r="1368">
          <cell r="D1368">
            <v>0</v>
          </cell>
        </row>
        <row r="1369">
          <cell r="D1369">
            <v>0</v>
          </cell>
        </row>
        <row r="1370">
          <cell r="D1370">
            <v>0</v>
          </cell>
        </row>
        <row r="1371">
          <cell r="D1371">
            <v>0</v>
          </cell>
        </row>
        <row r="1372">
          <cell r="D1372">
            <v>0</v>
          </cell>
        </row>
        <row r="1373">
          <cell r="D1373">
            <v>0</v>
          </cell>
        </row>
        <row r="1374">
          <cell r="D1374">
            <v>0</v>
          </cell>
        </row>
        <row r="1375">
          <cell r="D1375">
            <v>169652838000</v>
          </cell>
        </row>
        <row r="1376">
          <cell r="D1376">
            <v>0</v>
          </cell>
        </row>
        <row r="1377">
          <cell r="D1377">
            <v>5760755609000</v>
          </cell>
        </row>
      </sheetData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con"/>
      <sheetName val="per"/>
      <sheetName val="alc"/>
      <sheetName val="vee"/>
      <sheetName val="gob"/>
      <sheetName val="hco"/>
      <sheetName val="hpt"/>
      <sheetName val="hcr"/>
      <sheetName val="hct"/>
      <sheetName val="edu"/>
      <sheetName val="moa"/>
      <sheetName val="mot"/>
      <sheetName val="sal"/>
      <sheetName val="dllo"/>
      <sheetName val="hab"/>
      <sheetName val="cul"/>
      <sheetName val="pla"/>
      <sheetName val="muj"/>
      <sheetName val="int"/>
      <sheetName val="das"/>
      <sheetName val="amb"/>
      <sheetName val="dad"/>
      <sheetName val="bom"/>
      <sheetName val="ctas"/>
      <sheetName val="Hoja5"/>
      <sheetName val="Hoja2"/>
      <sheetName val="Hoja1"/>
      <sheetName val="lista"/>
    </sheetNames>
    <sheetDataSet>
      <sheetData sheetId="0"/>
      <sheetData sheetId="1">
        <row r="9">
          <cell r="D9">
            <v>55158327000</v>
          </cell>
        </row>
      </sheetData>
      <sheetData sheetId="2">
        <row r="9">
          <cell r="D9">
            <v>103185371000</v>
          </cell>
        </row>
      </sheetData>
      <sheetData sheetId="3">
        <row r="9">
          <cell r="D9">
            <v>75439899000</v>
          </cell>
        </row>
      </sheetData>
      <sheetData sheetId="4">
        <row r="9">
          <cell r="D9">
            <v>16377989000</v>
          </cell>
        </row>
      </sheetData>
      <sheetData sheetId="5">
        <row r="9">
          <cell r="D9">
            <v>94526438000</v>
          </cell>
        </row>
      </sheetData>
      <sheetData sheetId="6">
        <row r="9">
          <cell r="D9">
            <v>138857064000</v>
          </cell>
        </row>
      </sheetData>
      <sheetData sheetId="7">
        <row r="9">
          <cell r="D9">
            <v>84791618000</v>
          </cell>
        </row>
      </sheetData>
      <sheetData sheetId="8">
        <row r="9">
          <cell r="D9">
            <v>0</v>
          </cell>
        </row>
      </sheetData>
      <sheetData sheetId="9">
        <row r="9">
          <cell r="D9">
            <v>22267500000</v>
          </cell>
        </row>
      </sheetData>
      <sheetData sheetId="10">
        <row r="9">
          <cell r="D9">
            <v>87399717000</v>
          </cell>
        </row>
      </sheetData>
      <sheetData sheetId="11">
        <row r="9">
          <cell r="D9">
            <v>33029687000</v>
          </cell>
        </row>
      </sheetData>
      <sheetData sheetId="12">
        <row r="9">
          <cell r="D9">
            <v>0</v>
          </cell>
        </row>
      </sheetData>
      <sheetData sheetId="13">
        <row r="9">
          <cell r="D9">
            <v>53549205000</v>
          </cell>
        </row>
      </sheetData>
      <sheetData sheetId="14">
        <row r="9">
          <cell r="D9">
            <v>10846298000</v>
          </cell>
        </row>
      </sheetData>
      <sheetData sheetId="15">
        <row r="9">
          <cell r="D9">
            <v>13908918000</v>
          </cell>
        </row>
      </sheetData>
      <sheetData sheetId="16">
        <row r="9">
          <cell r="D9">
            <v>13117031000</v>
          </cell>
        </row>
      </sheetData>
      <sheetData sheetId="17">
        <row r="9">
          <cell r="D9">
            <v>56232669000</v>
          </cell>
        </row>
      </sheetData>
      <sheetData sheetId="18">
        <row r="9">
          <cell r="D9">
            <v>11397644000</v>
          </cell>
        </row>
      </sheetData>
      <sheetData sheetId="19">
        <row r="9">
          <cell r="D9">
            <v>20919762000</v>
          </cell>
        </row>
      </sheetData>
      <sheetData sheetId="20">
        <row r="9">
          <cell r="D9">
            <v>6715665000</v>
          </cell>
        </row>
      </sheetData>
      <sheetData sheetId="21">
        <row r="9">
          <cell r="D9">
            <v>23006817000</v>
          </cell>
        </row>
      </sheetData>
      <sheetData sheetId="22">
        <row r="9">
          <cell r="D9">
            <v>9382522000</v>
          </cell>
        </row>
      </sheetData>
      <sheetData sheetId="23">
        <row r="9">
          <cell r="D9">
            <v>49851235000</v>
          </cell>
        </row>
      </sheetData>
      <sheetData sheetId="24">
        <row r="7">
          <cell r="D7">
            <v>11541525491000</v>
          </cell>
        </row>
        <row r="8">
          <cell r="D8">
            <v>11541525491000</v>
          </cell>
        </row>
        <row r="9">
          <cell r="D9">
            <v>979961376000</v>
          </cell>
        </row>
        <row r="10">
          <cell r="D10">
            <v>733885415000</v>
          </cell>
        </row>
        <row r="11">
          <cell r="D11">
            <v>516082467000</v>
          </cell>
        </row>
        <row r="12">
          <cell r="D12">
            <v>275242554000</v>
          </cell>
        </row>
        <row r="13">
          <cell r="D13">
            <v>20367141000</v>
          </cell>
        </row>
        <row r="14">
          <cell r="D14">
            <v>14771542000</v>
          </cell>
        </row>
        <row r="15">
          <cell r="D15">
            <v>594211000</v>
          </cell>
        </row>
        <row r="16">
          <cell r="D16">
            <v>612377000</v>
          </cell>
        </row>
        <row r="17">
          <cell r="D17">
            <v>9140430000</v>
          </cell>
        </row>
        <row r="18">
          <cell r="D18">
            <v>43300096000</v>
          </cell>
        </row>
        <row r="19">
          <cell r="D19">
            <v>6234149000</v>
          </cell>
        </row>
        <row r="20">
          <cell r="D20">
            <v>31766917000</v>
          </cell>
        </row>
        <row r="21">
          <cell r="D21">
            <v>18240527000</v>
          </cell>
        </row>
        <row r="22">
          <cell r="D22">
            <v>78542732000</v>
          </cell>
        </row>
        <row r="23">
          <cell r="D23">
            <v>8361563000</v>
          </cell>
        </row>
        <row r="24">
          <cell r="D24">
            <v>272772000</v>
          </cell>
        </row>
        <row r="25">
          <cell r="D25">
            <v>1338488000</v>
          </cell>
        </row>
        <row r="26">
          <cell r="D26">
            <v>35000</v>
          </cell>
        </row>
        <row r="27">
          <cell r="D27">
            <v>1531360000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1529113000</v>
          </cell>
        </row>
        <row r="35">
          <cell r="D35">
            <v>35024000</v>
          </cell>
        </row>
        <row r="36">
          <cell r="D36">
            <v>4201436000</v>
          </cell>
        </row>
        <row r="37">
          <cell r="D37">
            <v>41519300000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35121830000</v>
          </cell>
        </row>
        <row r="41">
          <cell r="D41">
            <v>22376830000</v>
          </cell>
        </row>
        <row r="42">
          <cell r="D42">
            <v>12745000000</v>
          </cell>
        </row>
        <row r="43">
          <cell r="D43">
            <v>6139470000</v>
          </cell>
        </row>
        <row r="44">
          <cell r="D44">
            <v>258000000</v>
          </cell>
        </row>
        <row r="45">
          <cell r="D45">
            <v>0</v>
          </cell>
        </row>
        <row r="46">
          <cell r="D46">
            <v>176283648000</v>
          </cell>
        </row>
        <row r="47">
          <cell r="D47">
            <v>102274627000</v>
          </cell>
        </row>
        <row r="48">
          <cell r="D48">
            <v>23238902000</v>
          </cell>
        </row>
        <row r="49">
          <cell r="D49">
            <v>24339933000</v>
          </cell>
        </row>
        <row r="50">
          <cell r="D50">
            <v>34311106000</v>
          </cell>
        </row>
        <row r="51">
          <cell r="D51">
            <v>1577076000</v>
          </cell>
        </row>
        <row r="52">
          <cell r="D52">
            <v>18807610000</v>
          </cell>
        </row>
        <row r="53">
          <cell r="D53">
            <v>74009021000</v>
          </cell>
        </row>
        <row r="54">
          <cell r="D54">
            <v>24077084000</v>
          </cell>
        </row>
        <row r="55">
          <cell r="D55">
            <v>24302646000</v>
          </cell>
        </row>
        <row r="56">
          <cell r="D56">
            <v>358334000</v>
          </cell>
        </row>
        <row r="57">
          <cell r="D57">
            <v>1887473000</v>
          </cell>
        </row>
        <row r="58">
          <cell r="D58">
            <v>2317686000</v>
          </cell>
        </row>
        <row r="59">
          <cell r="D59">
            <v>14105711000</v>
          </cell>
        </row>
        <row r="60">
          <cell r="D60">
            <v>2350947000</v>
          </cell>
        </row>
        <row r="61">
          <cell r="D61">
            <v>4509323000</v>
          </cell>
        </row>
        <row r="62">
          <cell r="D62">
            <v>99817000</v>
          </cell>
        </row>
        <row r="63">
          <cell r="D63">
            <v>0</v>
          </cell>
        </row>
        <row r="64">
          <cell r="D64">
            <v>161215713000</v>
          </cell>
        </row>
        <row r="65">
          <cell r="D65">
            <v>27837877000</v>
          </cell>
        </row>
        <row r="66">
          <cell r="D66">
            <v>2620953000</v>
          </cell>
        </row>
        <row r="67">
          <cell r="D67">
            <v>18004019000</v>
          </cell>
        </row>
        <row r="68">
          <cell r="D68">
            <v>1749210000</v>
          </cell>
        </row>
        <row r="69">
          <cell r="D69">
            <v>5321515000</v>
          </cell>
        </row>
        <row r="70">
          <cell r="D70">
            <v>142180000</v>
          </cell>
        </row>
        <row r="71">
          <cell r="D71">
            <v>130824566000</v>
          </cell>
        </row>
        <row r="72">
          <cell r="D72">
            <v>13267767000</v>
          </cell>
        </row>
        <row r="73">
          <cell r="D73">
            <v>348000000</v>
          </cell>
        </row>
        <row r="74">
          <cell r="D74">
            <v>17714408000</v>
          </cell>
        </row>
        <row r="75">
          <cell r="D75">
            <v>2509524000</v>
          </cell>
        </row>
        <row r="76">
          <cell r="D76">
            <v>32599705000</v>
          </cell>
        </row>
        <row r="77">
          <cell r="D77">
            <v>30028705000</v>
          </cell>
        </row>
        <row r="78">
          <cell r="D78">
            <v>2571000000</v>
          </cell>
        </row>
        <row r="79">
          <cell r="D79">
            <v>21838729000</v>
          </cell>
        </row>
        <row r="80">
          <cell r="D80">
            <v>20669729000</v>
          </cell>
        </row>
        <row r="81">
          <cell r="D81">
            <v>88000000</v>
          </cell>
        </row>
        <row r="82">
          <cell r="D82">
            <v>1081000000</v>
          </cell>
        </row>
        <row r="83">
          <cell r="D83">
            <v>0</v>
          </cell>
        </row>
        <row r="84">
          <cell r="D84">
            <v>18420256000</v>
          </cell>
        </row>
        <row r="85">
          <cell r="D85">
            <v>6705437000</v>
          </cell>
        </row>
        <row r="86">
          <cell r="D86">
            <v>4681144000</v>
          </cell>
        </row>
        <row r="87">
          <cell r="D87">
            <v>801870000</v>
          </cell>
        </row>
        <row r="88">
          <cell r="D88">
            <v>4483322000</v>
          </cell>
        </row>
        <row r="89">
          <cell r="D89">
            <v>1748483000</v>
          </cell>
        </row>
        <row r="90">
          <cell r="D90">
            <v>3103542000</v>
          </cell>
        </row>
        <row r="91">
          <cell r="D91">
            <v>2719542000</v>
          </cell>
        </row>
        <row r="92">
          <cell r="D92">
            <v>384000000</v>
          </cell>
        </row>
        <row r="93">
          <cell r="D93">
            <v>5421349000</v>
          </cell>
        </row>
        <row r="94">
          <cell r="D94">
            <v>1393985000</v>
          </cell>
        </row>
        <row r="95">
          <cell r="D95">
            <v>1784301000</v>
          </cell>
        </row>
        <row r="96">
          <cell r="D96">
            <v>6734000000</v>
          </cell>
        </row>
        <row r="97">
          <cell r="D97">
            <v>6582000000</v>
          </cell>
        </row>
        <row r="98">
          <cell r="D98">
            <v>152000000</v>
          </cell>
        </row>
        <row r="99">
          <cell r="D99">
            <v>0</v>
          </cell>
        </row>
        <row r="100">
          <cell r="D100">
            <v>5689000000</v>
          </cell>
        </row>
        <row r="101">
          <cell r="D101">
            <v>0</v>
          </cell>
        </row>
        <row r="102">
          <cell r="D102">
            <v>2553270000</v>
          </cell>
        </row>
        <row r="103">
          <cell r="D103">
            <v>103000000</v>
          </cell>
        </row>
        <row r="104">
          <cell r="D104">
            <v>103000000</v>
          </cell>
        </row>
        <row r="105">
          <cell r="D105">
            <v>340270000</v>
          </cell>
        </row>
        <row r="106">
          <cell r="D106">
            <v>10000000</v>
          </cell>
        </row>
        <row r="107">
          <cell r="D107">
            <v>2100000000</v>
          </cell>
        </row>
        <row r="108">
          <cell r="D108">
            <v>0</v>
          </cell>
        </row>
        <row r="109">
          <cell r="D109">
            <v>84860248000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84860248000</v>
          </cell>
        </row>
        <row r="138">
          <cell r="D138">
            <v>56119020000</v>
          </cell>
        </row>
        <row r="139">
          <cell r="D139">
            <v>50000000</v>
          </cell>
        </row>
        <row r="140">
          <cell r="D140">
            <v>100000000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26502688000</v>
          </cell>
        </row>
        <row r="148">
          <cell r="D148">
            <v>1231615000</v>
          </cell>
        </row>
        <row r="149">
          <cell r="D149">
            <v>1146631000</v>
          </cell>
        </row>
        <row r="150">
          <cell r="D150">
            <v>889726000</v>
          </cell>
        </row>
        <row r="151">
          <cell r="D151">
            <v>1501256000</v>
          </cell>
        </row>
        <row r="152">
          <cell r="D152">
            <v>1463574000</v>
          </cell>
        </row>
        <row r="153">
          <cell r="D153">
            <v>1111994000</v>
          </cell>
        </row>
        <row r="154">
          <cell r="D154">
            <v>683270000</v>
          </cell>
        </row>
        <row r="155">
          <cell r="D155">
            <v>1539708000</v>
          </cell>
        </row>
        <row r="156">
          <cell r="D156">
            <v>2263555000</v>
          </cell>
        </row>
        <row r="157">
          <cell r="D157">
            <v>2070892000</v>
          </cell>
        </row>
        <row r="158">
          <cell r="D158">
            <v>2102347000</v>
          </cell>
        </row>
        <row r="159">
          <cell r="D159">
            <v>1017530000</v>
          </cell>
        </row>
        <row r="160">
          <cell r="D160">
            <v>1317522000</v>
          </cell>
        </row>
        <row r="161">
          <cell r="D161">
            <v>992053000</v>
          </cell>
        </row>
        <row r="162">
          <cell r="D162">
            <v>809161000</v>
          </cell>
        </row>
        <row r="163">
          <cell r="D163">
            <v>1080659000</v>
          </cell>
        </row>
        <row r="164">
          <cell r="D164">
            <v>1273290000</v>
          </cell>
        </row>
        <row r="165">
          <cell r="D165">
            <v>1122298000</v>
          </cell>
        </row>
        <row r="166">
          <cell r="D166">
            <v>1483159000</v>
          </cell>
        </row>
        <row r="167">
          <cell r="D167">
            <v>1402448000</v>
          </cell>
        </row>
        <row r="168">
          <cell r="D168">
            <v>0</v>
          </cell>
        </row>
        <row r="169">
          <cell r="D169">
            <v>2088540000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577908099000</v>
          </cell>
        </row>
        <row r="376">
          <cell r="D376">
            <v>371490871000</v>
          </cell>
        </row>
        <row r="377">
          <cell r="D377">
            <v>300000000000</v>
          </cell>
        </row>
        <row r="378">
          <cell r="D378">
            <v>66034136000</v>
          </cell>
        </row>
        <row r="379">
          <cell r="D379">
            <v>5456735000</v>
          </cell>
        </row>
        <row r="380">
          <cell r="D380">
            <v>204495263000</v>
          </cell>
        </row>
        <row r="381">
          <cell r="D381">
            <v>78814903000</v>
          </cell>
        </row>
        <row r="382">
          <cell r="D382">
            <v>88700487000</v>
          </cell>
        </row>
        <row r="383">
          <cell r="D383">
            <v>36979873000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1921965000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1921965000</v>
          </cell>
        </row>
        <row r="391">
          <cell r="D391">
            <v>1921965000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9983656016000</v>
          </cell>
        </row>
        <row r="396">
          <cell r="D396">
            <v>5099974862000</v>
          </cell>
        </row>
        <row r="397">
          <cell r="D397">
            <v>5099974862000</v>
          </cell>
        </row>
        <row r="398">
          <cell r="D398">
            <v>4291437177000</v>
          </cell>
        </row>
        <row r="399">
          <cell r="D399">
            <v>495792744000</v>
          </cell>
        </row>
        <row r="400">
          <cell r="D400">
            <v>455570135000</v>
          </cell>
        </row>
        <row r="401">
          <cell r="D401">
            <v>24723449000</v>
          </cell>
        </row>
        <row r="402">
          <cell r="D402">
            <v>7039031000</v>
          </cell>
        </row>
        <row r="403">
          <cell r="D403">
            <v>423807655000</v>
          </cell>
        </row>
        <row r="404">
          <cell r="D404">
            <v>39931101000</v>
          </cell>
        </row>
        <row r="405">
          <cell r="D405">
            <v>39931101000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291508000</v>
          </cell>
        </row>
        <row r="413">
          <cell r="D413">
            <v>291508000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2968452230000</v>
          </cell>
        </row>
        <row r="442">
          <cell r="D442">
            <v>556137389000</v>
          </cell>
        </row>
        <row r="443">
          <cell r="D443">
            <v>556137389000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12500000000</v>
          </cell>
        </row>
        <row r="451">
          <cell r="D451">
            <v>12500000000</v>
          </cell>
        </row>
        <row r="452">
          <cell r="D452">
            <v>202340000000</v>
          </cell>
        </row>
        <row r="453">
          <cell r="D453">
            <v>116000000000</v>
          </cell>
        </row>
        <row r="454">
          <cell r="D454">
            <v>86340000000</v>
          </cell>
        </row>
        <row r="455">
          <cell r="D455">
            <v>2600000000</v>
          </cell>
        </row>
        <row r="456">
          <cell r="D456">
            <v>2600000000</v>
          </cell>
        </row>
        <row r="457">
          <cell r="D457">
            <v>56850000000</v>
          </cell>
        </row>
        <row r="458">
          <cell r="D458">
            <v>56850000000</v>
          </cell>
        </row>
        <row r="459">
          <cell r="D459">
            <v>6670000000</v>
          </cell>
        </row>
        <row r="460">
          <cell r="D460">
            <v>6670000000</v>
          </cell>
        </row>
        <row r="461">
          <cell r="D461">
            <v>8100000000</v>
          </cell>
        </row>
        <row r="462">
          <cell r="D462">
            <v>8100000000</v>
          </cell>
        </row>
        <row r="463">
          <cell r="D463">
            <v>15350000000</v>
          </cell>
        </row>
        <row r="464">
          <cell r="D464">
            <v>15350000000</v>
          </cell>
        </row>
        <row r="465">
          <cell r="D465">
            <v>443840000000</v>
          </cell>
        </row>
        <row r="466">
          <cell r="D466">
            <v>443840000000</v>
          </cell>
        </row>
        <row r="467">
          <cell r="D467">
            <v>1411055609000</v>
          </cell>
        </row>
        <row r="468">
          <cell r="D468">
            <v>1411055609000</v>
          </cell>
        </row>
        <row r="469">
          <cell r="D469">
            <v>62599232000</v>
          </cell>
        </row>
        <row r="470">
          <cell r="D470">
            <v>62599232000</v>
          </cell>
        </row>
        <row r="471">
          <cell r="D471">
            <v>28000000000</v>
          </cell>
        </row>
        <row r="472">
          <cell r="D472">
            <v>28000000000</v>
          </cell>
        </row>
        <row r="473">
          <cell r="D473">
            <v>3340000000</v>
          </cell>
        </row>
        <row r="474">
          <cell r="D474">
            <v>3340000000</v>
          </cell>
        </row>
        <row r="475">
          <cell r="D475">
            <v>6300000000</v>
          </cell>
        </row>
        <row r="476">
          <cell r="D476">
            <v>6300000000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152770000000</v>
          </cell>
        </row>
        <row r="494">
          <cell r="D494">
            <v>152770000000</v>
          </cell>
        </row>
        <row r="495">
          <cell r="D495">
            <v>22219200000</v>
          </cell>
        </row>
        <row r="496">
          <cell r="D496">
            <v>8500000000</v>
          </cell>
        </row>
        <row r="497">
          <cell r="D497">
            <v>8500000000</v>
          </cell>
        </row>
        <row r="498">
          <cell r="D498">
            <v>1200000000</v>
          </cell>
        </row>
        <row r="499">
          <cell r="D499">
            <v>1200000000</v>
          </cell>
        </row>
        <row r="500">
          <cell r="D500">
            <v>0</v>
          </cell>
        </row>
        <row r="501">
          <cell r="D501">
            <v>700000000</v>
          </cell>
        </row>
        <row r="502">
          <cell r="D502">
            <v>700000000</v>
          </cell>
        </row>
        <row r="503">
          <cell r="D503">
            <v>8200000000</v>
          </cell>
        </row>
        <row r="504">
          <cell r="D504">
            <v>8200000000</v>
          </cell>
        </row>
        <row r="505">
          <cell r="D505">
            <v>0</v>
          </cell>
        </row>
        <row r="506">
          <cell r="D506">
            <v>1619200000</v>
          </cell>
        </row>
        <row r="507">
          <cell r="D507">
            <v>1619200000</v>
          </cell>
        </row>
        <row r="508">
          <cell r="D508">
            <v>2000000000</v>
          </cell>
        </row>
        <row r="509">
          <cell r="D509">
            <v>2000000000</v>
          </cell>
        </row>
        <row r="510">
          <cell r="D510">
            <v>225286119000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263465000</v>
          </cell>
        </row>
        <row r="516">
          <cell r="D516">
            <v>263465000</v>
          </cell>
        </row>
        <row r="517">
          <cell r="D517">
            <v>38843592000</v>
          </cell>
        </row>
        <row r="518">
          <cell r="D518">
            <v>38843592000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115389247000</v>
          </cell>
        </row>
        <row r="524">
          <cell r="D524">
            <v>115389247000</v>
          </cell>
        </row>
        <row r="525">
          <cell r="D525">
            <v>25650000000</v>
          </cell>
        </row>
        <row r="526">
          <cell r="D526">
            <v>25650000000</v>
          </cell>
        </row>
        <row r="527">
          <cell r="D527">
            <v>2569865000</v>
          </cell>
        </row>
        <row r="528">
          <cell r="D528">
            <v>2569865000</v>
          </cell>
        </row>
        <row r="529">
          <cell r="D529">
            <v>32711717000</v>
          </cell>
        </row>
        <row r="530">
          <cell r="D530">
            <v>32711717000</v>
          </cell>
        </row>
        <row r="531">
          <cell r="D531">
            <v>2230137000</v>
          </cell>
        </row>
        <row r="532">
          <cell r="D532">
            <v>2230137000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1745390000</v>
          </cell>
        </row>
        <row r="537">
          <cell r="D537">
            <v>1745390000</v>
          </cell>
        </row>
        <row r="538">
          <cell r="D538">
            <v>270000000</v>
          </cell>
        </row>
        <row r="539">
          <cell r="D539">
            <v>270000000</v>
          </cell>
        </row>
        <row r="540">
          <cell r="D540">
            <v>1130706000</v>
          </cell>
        </row>
        <row r="541">
          <cell r="D541">
            <v>1130706000</v>
          </cell>
        </row>
        <row r="542">
          <cell r="D542">
            <v>982000000</v>
          </cell>
        </row>
        <row r="543">
          <cell r="D543">
            <v>982000000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3500000000</v>
          </cell>
        </row>
        <row r="555">
          <cell r="D555">
            <v>3500000000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18682070000</v>
          </cell>
        </row>
        <row r="561">
          <cell r="D561">
            <v>18682070000</v>
          </cell>
        </row>
        <row r="562">
          <cell r="D562">
            <v>3641570000</v>
          </cell>
        </row>
        <row r="563">
          <cell r="D563">
            <v>15040500000</v>
          </cell>
        </row>
        <row r="564">
          <cell r="D564">
            <v>35279956000</v>
          </cell>
        </row>
        <row r="565">
          <cell r="D565">
            <v>20781193000</v>
          </cell>
        </row>
        <row r="566">
          <cell r="D566">
            <v>20781193000</v>
          </cell>
        </row>
        <row r="567">
          <cell r="D567">
            <v>6067000000</v>
          </cell>
        </row>
        <row r="568">
          <cell r="D568">
            <v>1918000000</v>
          </cell>
        </row>
        <row r="569">
          <cell r="D569">
            <v>4149000000</v>
          </cell>
        </row>
        <row r="570">
          <cell r="D570">
            <v>840942000</v>
          </cell>
        </row>
        <row r="571">
          <cell r="D571">
            <v>840942000</v>
          </cell>
        </row>
        <row r="572">
          <cell r="D572">
            <v>2729409000</v>
          </cell>
        </row>
        <row r="573">
          <cell r="D573">
            <v>2729409000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2100000000</v>
          </cell>
        </row>
        <row r="577">
          <cell r="D577">
            <v>2100000000</v>
          </cell>
        </row>
        <row r="578">
          <cell r="D578">
            <v>2761412000</v>
          </cell>
        </row>
        <row r="579">
          <cell r="D579">
            <v>2761412000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46192564000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632433000</v>
          </cell>
        </row>
        <row r="588">
          <cell r="D588">
            <v>632433000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4927458000</v>
          </cell>
        </row>
        <row r="609">
          <cell r="D609">
            <v>4927458000</v>
          </cell>
        </row>
        <row r="610">
          <cell r="D610">
            <v>20007442000</v>
          </cell>
        </row>
        <row r="611">
          <cell r="D611">
            <v>20007442000</v>
          </cell>
        </row>
        <row r="612">
          <cell r="D612">
            <v>150000000</v>
          </cell>
        </row>
        <row r="613">
          <cell r="D613">
            <v>150000000</v>
          </cell>
        </row>
        <row r="614">
          <cell r="D614">
            <v>2964945000</v>
          </cell>
        </row>
        <row r="615">
          <cell r="D615">
            <v>2964945000</v>
          </cell>
        </row>
        <row r="616">
          <cell r="D616">
            <v>16610286000</v>
          </cell>
        </row>
        <row r="617">
          <cell r="D617">
            <v>16610286000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900000000</v>
          </cell>
        </row>
        <row r="640">
          <cell r="D640">
            <v>900000000</v>
          </cell>
        </row>
        <row r="641">
          <cell r="D641">
            <v>298621950000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294021950000</v>
          </cell>
        </row>
        <row r="645">
          <cell r="D645">
            <v>294021950000</v>
          </cell>
        </row>
        <row r="646">
          <cell r="D646">
            <v>4200000000</v>
          </cell>
        </row>
        <row r="647">
          <cell r="D647">
            <v>4200000000</v>
          </cell>
        </row>
        <row r="648">
          <cell r="D648">
            <v>400000000</v>
          </cell>
        </row>
        <row r="649">
          <cell r="D649">
            <v>400000000</v>
          </cell>
        </row>
        <row r="650">
          <cell r="D650">
            <v>3568104000</v>
          </cell>
        </row>
        <row r="651">
          <cell r="D651">
            <v>2300000000</v>
          </cell>
        </row>
        <row r="652">
          <cell r="D652">
            <v>2300000000</v>
          </cell>
        </row>
        <row r="653">
          <cell r="D653">
            <v>1268104000</v>
          </cell>
        </row>
        <row r="654">
          <cell r="D654">
            <v>1268104000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3550000000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3200000000</v>
          </cell>
        </row>
        <row r="663">
          <cell r="D663">
            <v>3200000000</v>
          </cell>
        </row>
        <row r="664">
          <cell r="D664">
            <v>350000000</v>
          </cell>
        </row>
        <row r="665">
          <cell r="D665">
            <v>350000000</v>
          </cell>
        </row>
        <row r="666">
          <cell r="D666">
            <v>19450000000</v>
          </cell>
        </row>
        <row r="667">
          <cell r="D667">
            <v>5500000000</v>
          </cell>
        </row>
        <row r="668">
          <cell r="D668">
            <v>5500000000</v>
          </cell>
        </row>
        <row r="669">
          <cell r="D669">
            <v>5950000000</v>
          </cell>
        </row>
        <row r="670">
          <cell r="D670">
            <v>5950000000</v>
          </cell>
        </row>
        <row r="671">
          <cell r="D671">
            <v>6200000000</v>
          </cell>
        </row>
        <row r="672">
          <cell r="D672">
            <v>6200000000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1800000000</v>
          </cell>
        </row>
        <row r="680">
          <cell r="D680">
            <v>1800000000</v>
          </cell>
        </row>
        <row r="681">
          <cell r="D681">
            <v>1786000000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1786000000</v>
          </cell>
        </row>
        <row r="687">
          <cell r="D687">
            <v>1786000000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151689632000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47980300000</v>
          </cell>
        </row>
        <row r="728">
          <cell r="D728">
            <v>47980300000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1464873000</v>
          </cell>
        </row>
        <row r="732">
          <cell r="D732">
            <v>1464873000</v>
          </cell>
        </row>
        <row r="733">
          <cell r="D733">
            <v>97178867000</v>
          </cell>
        </row>
        <row r="734">
          <cell r="D734">
            <v>97178867000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300000000</v>
          </cell>
        </row>
        <row r="738">
          <cell r="D738">
            <v>300000000</v>
          </cell>
        </row>
        <row r="739">
          <cell r="D739">
            <v>1611700000</v>
          </cell>
        </row>
        <row r="740">
          <cell r="D740">
            <v>1435700000</v>
          </cell>
        </row>
        <row r="741">
          <cell r="D741">
            <v>176000000</v>
          </cell>
        </row>
        <row r="742">
          <cell r="D742">
            <v>3153892000</v>
          </cell>
        </row>
        <row r="743">
          <cell r="D743">
            <v>3153892000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866608000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566608000</v>
          </cell>
        </row>
        <row r="756">
          <cell r="D756">
            <v>566608000</v>
          </cell>
        </row>
        <row r="757">
          <cell r="D757">
            <v>300000000</v>
          </cell>
        </row>
        <row r="758">
          <cell r="D758">
            <v>300000000</v>
          </cell>
        </row>
        <row r="759">
          <cell r="D759">
            <v>275705056000</v>
          </cell>
        </row>
        <row r="760">
          <cell r="D760">
            <v>39740244000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2903000000</v>
          </cell>
        </row>
        <row r="764">
          <cell r="D764">
            <v>2903000000</v>
          </cell>
        </row>
        <row r="765">
          <cell r="D765">
            <v>7190094000</v>
          </cell>
        </row>
        <row r="766">
          <cell r="D766">
            <v>7190094000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351150000</v>
          </cell>
        </row>
        <row r="770">
          <cell r="D770">
            <v>351150000</v>
          </cell>
        </row>
        <row r="771">
          <cell r="D771">
            <v>11696000000</v>
          </cell>
        </row>
        <row r="772">
          <cell r="D772">
            <v>10759510000</v>
          </cell>
        </row>
        <row r="773">
          <cell r="D773">
            <v>936490000</v>
          </cell>
        </row>
        <row r="774">
          <cell r="D774">
            <v>17600000000</v>
          </cell>
        </row>
        <row r="775">
          <cell r="D775">
            <v>8646638000</v>
          </cell>
        </row>
        <row r="776">
          <cell r="D776">
            <v>342538000</v>
          </cell>
        </row>
        <row r="777">
          <cell r="D777">
            <v>7415819000</v>
          </cell>
        </row>
        <row r="778">
          <cell r="D778">
            <v>1195005000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11891964000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4623000000</v>
          </cell>
        </row>
        <row r="791">
          <cell r="D791">
            <v>4623000000</v>
          </cell>
        </row>
        <row r="792">
          <cell r="D792">
            <v>3286964000</v>
          </cell>
        </row>
        <row r="793">
          <cell r="D793">
            <v>3286964000</v>
          </cell>
        </row>
        <row r="794">
          <cell r="D794">
            <v>3982000000</v>
          </cell>
        </row>
        <row r="795">
          <cell r="D795">
            <v>3855217000</v>
          </cell>
        </row>
        <row r="796">
          <cell r="D796">
            <v>126783000</v>
          </cell>
        </row>
        <row r="797">
          <cell r="D797">
            <v>161023342000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10645000000</v>
          </cell>
        </row>
        <row r="802">
          <cell r="D802">
            <v>5180000000</v>
          </cell>
        </row>
        <row r="803">
          <cell r="D803">
            <v>3772326000</v>
          </cell>
        </row>
        <row r="804">
          <cell r="D804">
            <v>500000000</v>
          </cell>
        </row>
        <row r="805">
          <cell r="D805">
            <v>467674000</v>
          </cell>
        </row>
        <row r="806">
          <cell r="D806">
            <v>725000000</v>
          </cell>
        </row>
        <row r="807">
          <cell r="D807">
            <v>0</v>
          </cell>
        </row>
        <row r="808">
          <cell r="D808">
            <v>4400000000</v>
          </cell>
        </row>
        <row r="809">
          <cell r="D809">
            <v>4400000000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3000000000</v>
          </cell>
        </row>
        <row r="818">
          <cell r="D818">
            <v>3000000000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4807000000</v>
          </cell>
        </row>
        <row r="827">
          <cell r="D827">
            <v>4807000000</v>
          </cell>
        </row>
        <row r="828">
          <cell r="D828">
            <v>8380000000</v>
          </cell>
        </row>
        <row r="829">
          <cell r="D829">
            <v>8380000000</v>
          </cell>
        </row>
        <row r="830">
          <cell r="D830">
            <v>10000000000</v>
          </cell>
        </row>
        <row r="831">
          <cell r="D831">
            <v>10000000000</v>
          </cell>
        </row>
        <row r="832">
          <cell r="D832">
            <v>18988342000</v>
          </cell>
        </row>
        <row r="833">
          <cell r="D833">
            <v>18988342000</v>
          </cell>
        </row>
        <row r="834">
          <cell r="D834">
            <v>10000000000</v>
          </cell>
        </row>
        <row r="835">
          <cell r="D835">
            <v>10000000000</v>
          </cell>
        </row>
        <row r="836">
          <cell r="D836">
            <v>90803000000</v>
          </cell>
        </row>
        <row r="837">
          <cell r="D837">
            <v>90803000000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29860106000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26829283000</v>
          </cell>
        </row>
        <row r="872">
          <cell r="D872">
            <v>26829283000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3030823000</v>
          </cell>
        </row>
        <row r="878">
          <cell r="D878">
            <v>2429123000</v>
          </cell>
        </row>
        <row r="879">
          <cell r="D879">
            <v>601700000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4000000000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4000000000</v>
          </cell>
        </row>
        <row r="912">
          <cell r="D912">
            <v>3112310000</v>
          </cell>
        </row>
        <row r="913">
          <cell r="D913">
            <v>887690000</v>
          </cell>
        </row>
        <row r="914">
          <cell r="D914">
            <v>0</v>
          </cell>
        </row>
        <row r="915">
          <cell r="D915">
            <v>28933000000</v>
          </cell>
        </row>
        <row r="916">
          <cell r="D916">
            <v>10445000000</v>
          </cell>
        </row>
        <row r="917">
          <cell r="D917">
            <v>10445000000</v>
          </cell>
        </row>
        <row r="918">
          <cell r="D918">
            <v>5288000000</v>
          </cell>
        </row>
        <row r="919">
          <cell r="D919">
            <v>5288000000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13200000000</v>
          </cell>
        </row>
        <row r="923">
          <cell r="D923">
            <v>13200000000</v>
          </cell>
        </row>
        <row r="924">
          <cell r="D924">
            <v>256400000</v>
          </cell>
        </row>
        <row r="925">
          <cell r="D925">
            <v>256400000</v>
          </cell>
        </row>
        <row r="926">
          <cell r="D926">
            <v>256400000</v>
          </cell>
        </row>
        <row r="927">
          <cell r="D927">
            <v>0</v>
          </cell>
        </row>
        <row r="928">
          <cell r="D928">
            <v>532832629000</v>
          </cell>
        </row>
        <row r="929">
          <cell r="D929">
            <v>26555314000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660000000</v>
          </cell>
        </row>
        <row r="933">
          <cell r="D933">
            <v>660000000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1385701000</v>
          </cell>
        </row>
        <row r="939">
          <cell r="D939">
            <v>1385701000</v>
          </cell>
        </row>
        <row r="940">
          <cell r="D940">
            <v>21127709000</v>
          </cell>
        </row>
        <row r="941">
          <cell r="D941">
            <v>21127709000</v>
          </cell>
        </row>
        <row r="942">
          <cell r="D942">
            <v>131536000</v>
          </cell>
        </row>
        <row r="943">
          <cell r="D943">
            <v>131536000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500000000</v>
          </cell>
        </row>
        <row r="947">
          <cell r="D947">
            <v>500000000</v>
          </cell>
        </row>
        <row r="948">
          <cell r="D948">
            <v>364150000</v>
          </cell>
        </row>
        <row r="949">
          <cell r="D949">
            <v>364150000</v>
          </cell>
        </row>
        <row r="950">
          <cell r="D950">
            <v>1302218000</v>
          </cell>
        </row>
        <row r="951">
          <cell r="D951">
            <v>1302218000</v>
          </cell>
        </row>
        <row r="952">
          <cell r="D952">
            <v>1084000000</v>
          </cell>
        </row>
        <row r="953">
          <cell r="D953">
            <v>353201000</v>
          </cell>
        </row>
        <row r="954">
          <cell r="D954">
            <v>730799000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10308533000</v>
          </cell>
        </row>
        <row r="964">
          <cell r="D964">
            <v>529580000</v>
          </cell>
        </row>
        <row r="965">
          <cell r="D965">
            <v>529580000</v>
          </cell>
        </row>
        <row r="966">
          <cell r="D966">
            <v>4419223000</v>
          </cell>
        </row>
        <row r="967">
          <cell r="D967">
            <v>4419223000</v>
          </cell>
        </row>
        <row r="968">
          <cell r="D968">
            <v>5359730000</v>
          </cell>
        </row>
        <row r="969">
          <cell r="D969">
            <v>5209730000</v>
          </cell>
        </row>
        <row r="970">
          <cell r="D970">
            <v>150000000</v>
          </cell>
        </row>
        <row r="971">
          <cell r="D971">
            <v>11505708000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316000000</v>
          </cell>
        </row>
        <row r="980">
          <cell r="D980">
            <v>316000000</v>
          </cell>
        </row>
        <row r="981">
          <cell r="D981">
            <v>1850000000</v>
          </cell>
        </row>
        <row r="982">
          <cell r="D982">
            <v>1850000000</v>
          </cell>
        </row>
        <row r="983">
          <cell r="D983">
            <v>1785000000</v>
          </cell>
        </row>
        <row r="984">
          <cell r="D984">
            <v>1785000000</v>
          </cell>
        </row>
        <row r="985">
          <cell r="D985">
            <v>1265000000</v>
          </cell>
        </row>
        <row r="986">
          <cell r="D986">
            <v>1265000000</v>
          </cell>
        </row>
        <row r="987">
          <cell r="D987">
            <v>342019000</v>
          </cell>
        </row>
        <row r="988">
          <cell r="D988">
            <v>342019000</v>
          </cell>
        </row>
        <row r="989">
          <cell r="D989">
            <v>350000000</v>
          </cell>
        </row>
        <row r="990">
          <cell r="D990">
            <v>350000000</v>
          </cell>
        </row>
        <row r="991">
          <cell r="D991">
            <v>495700000</v>
          </cell>
        </row>
        <row r="992">
          <cell r="D992">
            <v>495700000</v>
          </cell>
        </row>
        <row r="993">
          <cell r="D993">
            <v>1391000000</v>
          </cell>
        </row>
        <row r="994">
          <cell r="D994">
            <v>1391000000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50000000</v>
          </cell>
        </row>
        <row r="998">
          <cell r="D998">
            <v>50000000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100000000</v>
          </cell>
        </row>
        <row r="1002">
          <cell r="D1002">
            <v>100000000</v>
          </cell>
        </row>
        <row r="1003">
          <cell r="D1003">
            <v>20000000</v>
          </cell>
        </row>
        <row r="1004">
          <cell r="D1004">
            <v>20000000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196216000</v>
          </cell>
        </row>
        <row r="1012">
          <cell r="D1012">
            <v>196216000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300378000</v>
          </cell>
        </row>
        <row r="1020">
          <cell r="D1020">
            <v>300378000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249542000</v>
          </cell>
        </row>
        <row r="1024">
          <cell r="D1024">
            <v>249542000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1684000000</v>
          </cell>
        </row>
        <row r="1028">
          <cell r="D1028">
            <v>1648000000</v>
          </cell>
        </row>
        <row r="1029">
          <cell r="D1029">
            <v>36000000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315353000</v>
          </cell>
        </row>
        <row r="1035">
          <cell r="D1035">
            <v>229000000</v>
          </cell>
        </row>
        <row r="1036">
          <cell r="D1036">
            <v>86353000</v>
          </cell>
        </row>
        <row r="1037">
          <cell r="D1037">
            <v>5000000</v>
          </cell>
        </row>
        <row r="1038">
          <cell r="D1038">
            <v>5000000</v>
          </cell>
        </row>
        <row r="1039">
          <cell r="D1039">
            <v>220500000</v>
          </cell>
        </row>
        <row r="1040">
          <cell r="D1040">
            <v>220500000</v>
          </cell>
        </row>
        <row r="1041">
          <cell r="D1041">
            <v>570000000</v>
          </cell>
        </row>
        <row r="1042">
          <cell r="D1042">
            <v>570000000</v>
          </cell>
        </row>
        <row r="1043">
          <cell r="D1043">
            <v>48511966000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41318696000</v>
          </cell>
        </row>
        <row r="1047">
          <cell r="D1047">
            <v>39318696000</v>
          </cell>
        </row>
        <row r="1048">
          <cell r="D1048">
            <v>2000000000</v>
          </cell>
        </row>
        <row r="1049">
          <cell r="D1049">
            <v>5653029000</v>
          </cell>
        </row>
        <row r="1050">
          <cell r="D1050">
            <v>5653029000</v>
          </cell>
        </row>
        <row r="1051">
          <cell r="D1051">
            <v>1540241000</v>
          </cell>
        </row>
        <row r="1052">
          <cell r="D1052">
            <v>1540241000</v>
          </cell>
        </row>
        <row r="1053">
          <cell r="D1053">
            <v>2046923000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1876766000</v>
          </cell>
        </row>
        <row r="1063">
          <cell r="D1063">
            <v>1876766000</v>
          </cell>
        </row>
        <row r="1064">
          <cell r="D1064">
            <v>170157000</v>
          </cell>
        </row>
        <row r="1065">
          <cell r="D1065">
            <v>170157000</v>
          </cell>
        </row>
        <row r="1066">
          <cell r="D1066">
            <v>6317930000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6317930000</v>
          </cell>
        </row>
        <row r="1070">
          <cell r="D1070">
            <v>2800390000</v>
          </cell>
        </row>
        <row r="1071">
          <cell r="D1071">
            <v>3517540000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370331446000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>
            <v>0</v>
          </cell>
        </row>
        <row r="1102">
          <cell r="D1102">
            <v>350000000</v>
          </cell>
        </row>
        <row r="1103">
          <cell r="D1103">
            <v>350000000</v>
          </cell>
        </row>
        <row r="1104">
          <cell r="D1104">
            <v>1446000000</v>
          </cell>
        </row>
        <row r="1105">
          <cell r="D1105">
            <v>1351000000</v>
          </cell>
        </row>
        <row r="1106">
          <cell r="D1106">
            <v>95000000</v>
          </cell>
        </row>
        <row r="1107">
          <cell r="D1107">
            <v>31212000000</v>
          </cell>
        </row>
        <row r="1108">
          <cell r="D1108">
            <v>31212000000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>
            <v>0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5349846000</v>
          </cell>
        </row>
        <row r="1118">
          <cell r="D1118">
            <v>5349846000</v>
          </cell>
        </row>
        <row r="1119">
          <cell r="D1119">
            <v>4300000000</v>
          </cell>
        </row>
        <row r="1120">
          <cell r="D1120">
            <v>4300000000</v>
          </cell>
        </row>
        <row r="1121">
          <cell r="D1121">
            <v>0</v>
          </cell>
        </row>
        <row r="1122">
          <cell r="D1122">
            <v>0</v>
          </cell>
        </row>
        <row r="1123">
          <cell r="D1123">
            <v>1800000000</v>
          </cell>
        </row>
        <row r="1124">
          <cell r="D1124">
            <v>1800000000</v>
          </cell>
        </row>
        <row r="1125">
          <cell r="D1125">
            <v>160000000</v>
          </cell>
        </row>
        <row r="1126">
          <cell r="D1126">
            <v>160000000</v>
          </cell>
        </row>
        <row r="1127">
          <cell r="D1127">
            <v>894660000</v>
          </cell>
        </row>
        <row r="1128">
          <cell r="D1128">
            <v>894660000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5263232000</v>
          </cell>
        </row>
        <row r="1132">
          <cell r="D1132">
            <v>5263232000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1000000000</v>
          </cell>
        </row>
        <row r="1140">
          <cell r="D1140">
            <v>1000000000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1600000000</v>
          </cell>
        </row>
        <row r="1144">
          <cell r="D1144">
            <v>1600000000</v>
          </cell>
        </row>
        <row r="1145">
          <cell r="D1145">
            <v>4265000000</v>
          </cell>
        </row>
        <row r="1146">
          <cell r="D1146">
            <v>4265000000</v>
          </cell>
        </row>
        <row r="1147">
          <cell r="D1147">
            <v>2100000000</v>
          </cell>
        </row>
        <row r="1148">
          <cell r="D1148">
            <v>2100000000</v>
          </cell>
        </row>
        <row r="1149">
          <cell r="D1149">
            <v>356477000</v>
          </cell>
        </row>
        <row r="1150">
          <cell r="D1150">
            <v>356477000</v>
          </cell>
        </row>
        <row r="1151">
          <cell r="D1151">
            <v>400000000</v>
          </cell>
        </row>
        <row r="1152">
          <cell r="D1152">
            <v>400000000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350000000</v>
          </cell>
        </row>
        <row r="1156">
          <cell r="D1156">
            <v>350000000</v>
          </cell>
        </row>
        <row r="1157">
          <cell r="D1157">
            <v>2992424000</v>
          </cell>
        </row>
        <row r="1158">
          <cell r="D1158">
            <v>2992424000</v>
          </cell>
        </row>
        <row r="1159">
          <cell r="D1159">
            <v>500000000</v>
          </cell>
        </row>
        <row r="1160">
          <cell r="D1160">
            <v>500000000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9192136000</v>
          </cell>
        </row>
        <row r="1166">
          <cell r="D1166">
            <v>9192136000</v>
          </cell>
        </row>
        <row r="1167">
          <cell r="D1167">
            <v>7542477000</v>
          </cell>
        </row>
        <row r="1168">
          <cell r="D1168">
            <v>7542477000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450000000</v>
          </cell>
        </row>
        <row r="1172">
          <cell r="D1172">
            <v>450000000</v>
          </cell>
        </row>
        <row r="1173">
          <cell r="D1173">
            <v>86565072000</v>
          </cell>
        </row>
        <row r="1174">
          <cell r="D1174">
            <v>86565072000</v>
          </cell>
        </row>
        <row r="1175">
          <cell r="D1175">
            <v>99662995000</v>
          </cell>
        </row>
        <row r="1176">
          <cell r="D1176">
            <v>99662995000</v>
          </cell>
        </row>
        <row r="1177">
          <cell r="D1177">
            <v>837621000</v>
          </cell>
        </row>
        <row r="1178">
          <cell r="D1178">
            <v>837621000</v>
          </cell>
        </row>
        <row r="1179">
          <cell r="D1179">
            <v>3427154000</v>
          </cell>
        </row>
        <row r="1180">
          <cell r="D1180">
            <v>3427154000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>
            <v>2896578000</v>
          </cell>
        </row>
        <row r="1184">
          <cell r="D1184">
            <v>2896578000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1020100000</v>
          </cell>
        </row>
        <row r="1188">
          <cell r="D1188">
            <v>1020100000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6449984000</v>
          </cell>
        </row>
        <row r="1192">
          <cell r="D1192">
            <v>5275984000</v>
          </cell>
        </row>
        <row r="1193">
          <cell r="D1193">
            <v>186000000</v>
          </cell>
        </row>
        <row r="1194">
          <cell r="D1194">
            <v>988000000</v>
          </cell>
        </row>
        <row r="1195">
          <cell r="D1195">
            <v>1330430000</v>
          </cell>
        </row>
        <row r="1196">
          <cell r="D1196">
            <v>1330430000</v>
          </cell>
        </row>
        <row r="1197">
          <cell r="D1197">
            <v>2008854000</v>
          </cell>
        </row>
        <row r="1198">
          <cell r="D1198">
            <v>2008854000</v>
          </cell>
        </row>
        <row r="1199">
          <cell r="D1199">
            <v>3488000000</v>
          </cell>
        </row>
        <row r="1200">
          <cell r="D1200">
            <v>1992828000</v>
          </cell>
        </row>
        <row r="1201">
          <cell r="D1201">
            <v>1495172000</v>
          </cell>
        </row>
        <row r="1202">
          <cell r="D1202">
            <v>0</v>
          </cell>
        </row>
        <row r="1203">
          <cell r="D1203">
            <v>0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3269304000</v>
          </cell>
        </row>
        <row r="1211">
          <cell r="D1211">
            <v>3269304000</v>
          </cell>
        </row>
        <row r="1212">
          <cell r="D1212">
            <v>3500000000</v>
          </cell>
        </row>
        <row r="1213">
          <cell r="D1213">
            <v>3500000000</v>
          </cell>
        </row>
        <row r="1214">
          <cell r="D1214">
            <v>2000000000</v>
          </cell>
        </row>
        <row r="1215">
          <cell r="D1215">
            <v>2000000000</v>
          </cell>
        </row>
        <row r="1216">
          <cell r="D1216">
            <v>64042102000</v>
          </cell>
        </row>
        <row r="1217">
          <cell r="D1217">
            <v>25218136000</v>
          </cell>
        </row>
        <row r="1218">
          <cell r="D1218">
            <v>38823966000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4000000000</v>
          </cell>
        </row>
        <row r="1223">
          <cell r="D1223">
            <v>4000000000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1809000000</v>
          </cell>
        </row>
        <row r="1229">
          <cell r="D1229">
            <v>1809000000</v>
          </cell>
        </row>
        <row r="1230">
          <cell r="D1230">
            <v>2500000000</v>
          </cell>
        </row>
        <row r="1231">
          <cell r="D1231">
            <v>2500000000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53254809000</v>
          </cell>
        </row>
        <row r="1235">
          <cell r="D1235">
            <v>0</v>
          </cell>
        </row>
        <row r="1236">
          <cell r="D1236">
            <v>0</v>
          </cell>
        </row>
        <row r="1237">
          <cell r="D1237">
            <v>1200000000</v>
          </cell>
        </row>
        <row r="1238">
          <cell r="D1238">
            <v>1200000000</v>
          </cell>
        </row>
        <row r="1239">
          <cell r="D1239">
            <v>6938090000</v>
          </cell>
        </row>
        <row r="1240">
          <cell r="D1240">
            <v>6938090000</v>
          </cell>
        </row>
        <row r="1241">
          <cell r="D1241">
            <v>3801090000</v>
          </cell>
        </row>
        <row r="1242">
          <cell r="D1242">
            <v>3801090000</v>
          </cell>
        </row>
        <row r="1243">
          <cell r="D1243">
            <v>10315338000</v>
          </cell>
        </row>
        <row r="1244">
          <cell r="D1244">
            <v>10315338000</v>
          </cell>
        </row>
        <row r="1245">
          <cell r="D1245">
            <v>25000000000</v>
          </cell>
        </row>
        <row r="1246">
          <cell r="D1246">
            <v>17311000000</v>
          </cell>
        </row>
        <row r="1247">
          <cell r="D1247">
            <v>7689000000</v>
          </cell>
        </row>
        <row r="1248">
          <cell r="D1248">
            <v>0</v>
          </cell>
        </row>
        <row r="1249">
          <cell r="D1249">
            <v>0</v>
          </cell>
        </row>
        <row r="1250">
          <cell r="D1250">
            <v>3313291000</v>
          </cell>
        </row>
        <row r="1251">
          <cell r="D1251">
            <v>2810291000</v>
          </cell>
        </row>
        <row r="1252">
          <cell r="D1252">
            <v>503000000</v>
          </cell>
        </row>
        <row r="1253">
          <cell r="D1253">
            <v>0</v>
          </cell>
        </row>
        <row r="1254">
          <cell r="D1254">
            <v>0</v>
          </cell>
        </row>
        <row r="1255">
          <cell r="D1255">
            <v>2687000000</v>
          </cell>
        </row>
        <row r="1256">
          <cell r="D1256">
            <v>2687000000</v>
          </cell>
        </row>
        <row r="1257">
          <cell r="D1257">
            <v>4000000000</v>
          </cell>
        </row>
        <row r="1258">
          <cell r="D1258">
            <v>4000000000</v>
          </cell>
        </row>
        <row r="1259">
          <cell r="D1259">
            <v>4000000000</v>
          </cell>
        </row>
        <row r="1260">
          <cell r="D1260">
            <v>4767431908000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>
            <v>0</v>
          </cell>
        </row>
        <row r="1264">
          <cell r="D1264">
            <v>0</v>
          </cell>
        </row>
        <row r="1265">
          <cell r="D1265">
            <v>0</v>
          </cell>
        </row>
        <row r="1266">
          <cell r="D1266">
            <v>0</v>
          </cell>
        </row>
        <row r="1267">
          <cell r="D1267">
            <v>0</v>
          </cell>
        </row>
        <row r="1268">
          <cell r="D1268">
            <v>0</v>
          </cell>
        </row>
        <row r="1269">
          <cell r="D1269">
            <v>0</v>
          </cell>
        </row>
        <row r="1270">
          <cell r="D1270">
            <v>0</v>
          </cell>
        </row>
        <row r="1271">
          <cell r="D1271">
            <v>0</v>
          </cell>
        </row>
        <row r="1272">
          <cell r="D1272">
            <v>0</v>
          </cell>
        </row>
        <row r="1273">
          <cell r="D1273">
            <v>0</v>
          </cell>
        </row>
        <row r="1274">
          <cell r="D1274">
            <v>0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>
            <v>0</v>
          </cell>
        </row>
        <row r="1278">
          <cell r="D1278">
            <v>0</v>
          </cell>
        </row>
        <row r="1279">
          <cell r="D1279">
            <v>0</v>
          </cell>
        </row>
        <row r="1280">
          <cell r="D1280">
            <v>0</v>
          </cell>
        </row>
        <row r="1281">
          <cell r="D1281">
            <v>0</v>
          </cell>
        </row>
        <row r="1282">
          <cell r="D1282">
            <v>0</v>
          </cell>
        </row>
        <row r="1283">
          <cell r="D1283">
            <v>4767431908000</v>
          </cell>
        </row>
        <row r="1284">
          <cell r="D1284">
            <v>0</v>
          </cell>
        </row>
        <row r="1285">
          <cell r="D1285">
            <v>0</v>
          </cell>
        </row>
        <row r="1286">
          <cell r="D1286">
            <v>0</v>
          </cell>
        </row>
        <row r="1287">
          <cell r="D1287">
            <v>12000000000</v>
          </cell>
        </row>
        <row r="1288">
          <cell r="D1288">
            <v>12000000000</v>
          </cell>
        </row>
        <row r="1289">
          <cell r="D1289">
            <v>0</v>
          </cell>
        </row>
        <row r="1290">
          <cell r="D1290">
            <v>3339549461000</v>
          </cell>
        </row>
        <row r="1291">
          <cell r="D1291">
            <v>2819549461000</v>
          </cell>
        </row>
        <row r="1292">
          <cell r="D1292">
            <v>2406977461000</v>
          </cell>
        </row>
        <row r="1293">
          <cell r="D1293">
            <v>412572000000</v>
          </cell>
        </row>
        <row r="1294">
          <cell r="D1294">
            <v>0</v>
          </cell>
        </row>
        <row r="1295">
          <cell r="D1295">
            <v>0</v>
          </cell>
        </row>
        <row r="1296">
          <cell r="D1296">
            <v>20000000000</v>
          </cell>
        </row>
        <row r="1297">
          <cell r="D1297">
            <v>500000000000</v>
          </cell>
        </row>
        <row r="1298">
          <cell r="D1298">
            <v>200000000000</v>
          </cell>
        </row>
        <row r="1299">
          <cell r="D1299">
            <v>100000000000</v>
          </cell>
        </row>
        <row r="1300">
          <cell r="D1300">
            <v>200000000000</v>
          </cell>
        </row>
        <row r="1301">
          <cell r="D1301">
            <v>17802000000</v>
          </cell>
        </row>
        <row r="1302">
          <cell r="D1302">
            <v>4000000000</v>
          </cell>
        </row>
        <row r="1303">
          <cell r="D1303">
            <v>13802000000</v>
          </cell>
        </row>
        <row r="1304">
          <cell r="D1304">
            <v>183260000000</v>
          </cell>
        </row>
        <row r="1305">
          <cell r="D1305">
            <v>644792418000</v>
          </cell>
        </row>
        <row r="1306">
          <cell r="D1306">
            <v>26251339000</v>
          </cell>
        </row>
        <row r="1307">
          <cell r="D1307">
            <v>14807145000</v>
          </cell>
        </row>
        <row r="1308">
          <cell r="D1308">
            <v>17452800000</v>
          </cell>
        </row>
        <row r="1309">
          <cell r="D1309">
            <v>49161029000</v>
          </cell>
        </row>
        <row r="1310">
          <cell r="D1310">
            <v>46691225000</v>
          </cell>
        </row>
        <row r="1311">
          <cell r="D1311">
            <v>23274592000</v>
          </cell>
        </row>
        <row r="1312">
          <cell r="D1312">
            <v>58966665000</v>
          </cell>
        </row>
        <row r="1313">
          <cell r="D1313">
            <v>59439185000</v>
          </cell>
        </row>
        <row r="1314">
          <cell r="D1314">
            <v>20558018000</v>
          </cell>
        </row>
        <row r="1315">
          <cell r="D1315">
            <v>40623476000</v>
          </cell>
        </row>
        <row r="1316">
          <cell r="D1316">
            <v>47774878000</v>
          </cell>
        </row>
        <row r="1317">
          <cell r="D1317">
            <v>19532480000</v>
          </cell>
        </row>
        <row r="1318">
          <cell r="D1318">
            <v>12826128000</v>
          </cell>
        </row>
        <row r="1319">
          <cell r="D1319">
            <v>18106370000</v>
          </cell>
        </row>
        <row r="1320">
          <cell r="D1320">
            <v>16554476000</v>
          </cell>
        </row>
        <row r="1321">
          <cell r="D1321">
            <v>20819572000</v>
          </cell>
        </row>
        <row r="1322">
          <cell r="D1322">
            <v>14214616000</v>
          </cell>
        </row>
        <row r="1323">
          <cell r="D1323">
            <v>42288213000</v>
          </cell>
        </row>
        <row r="1324">
          <cell r="D1324">
            <v>76713806000</v>
          </cell>
        </row>
        <row r="1325">
          <cell r="D1325">
            <v>18736405000</v>
          </cell>
        </row>
        <row r="1326">
          <cell r="D1326">
            <v>94319950000</v>
          </cell>
        </row>
        <row r="1327">
          <cell r="D1327">
            <v>61327723000</v>
          </cell>
        </row>
        <row r="1328">
          <cell r="D1328">
            <v>31673999000</v>
          </cell>
        </row>
        <row r="1329">
          <cell r="D1329">
            <v>1318228000</v>
          </cell>
        </row>
        <row r="1330">
          <cell r="D1330">
            <v>15500000000</v>
          </cell>
        </row>
        <row r="1331">
          <cell r="D1331">
            <v>61155000000</v>
          </cell>
        </row>
        <row r="1332">
          <cell r="D1332">
            <v>0</v>
          </cell>
        </row>
        <row r="1333">
          <cell r="D1333">
            <v>0</v>
          </cell>
        </row>
        <row r="1334">
          <cell r="D1334">
            <v>0</v>
          </cell>
        </row>
        <row r="1335">
          <cell r="D1335">
            <v>0</v>
          </cell>
        </row>
        <row r="1336">
          <cell r="D1336">
            <v>0</v>
          </cell>
        </row>
        <row r="1337">
          <cell r="D1337">
            <v>0</v>
          </cell>
        </row>
        <row r="1338">
          <cell r="D1338">
            <v>0</v>
          </cell>
        </row>
        <row r="1339">
          <cell r="D1339">
            <v>156483509000</v>
          </cell>
        </row>
        <row r="1340">
          <cell r="D1340">
            <v>3505670000</v>
          </cell>
        </row>
        <row r="1341">
          <cell r="D1341">
            <v>0</v>
          </cell>
        </row>
        <row r="1342">
          <cell r="D1342">
            <v>239063900000</v>
          </cell>
        </row>
        <row r="1343">
          <cell r="D1343">
            <v>0</v>
          </cell>
        </row>
        <row r="1344">
          <cell r="D1344">
            <v>189217855000</v>
          </cell>
        </row>
        <row r="1345">
          <cell r="D1345">
            <v>49846045000</v>
          </cell>
        </row>
        <row r="1346">
          <cell r="D1346">
            <v>0</v>
          </cell>
        </row>
        <row r="1347">
          <cell r="D1347">
            <v>0</v>
          </cell>
        </row>
        <row r="1348">
          <cell r="D1348">
            <v>0</v>
          </cell>
        </row>
        <row r="1349">
          <cell r="D1349">
            <v>0</v>
          </cell>
        </row>
        <row r="1350">
          <cell r="D1350">
            <v>0</v>
          </cell>
        </row>
        <row r="1351">
          <cell r="D1351">
            <v>0</v>
          </cell>
        </row>
        <row r="1352">
          <cell r="D1352">
            <v>0</v>
          </cell>
        </row>
        <row r="1353">
          <cell r="D1353">
            <v>0</v>
          </cell>
        </row>
        <row r="1354">
          <cell r="D1354">
            <v>0</v>
          </cell>
        </row>
        <row r="1355">
          <cell r="D1355">
            <v>0</v>
          </cell>
        </row>
        <row r="1356">
          <cell r="D1356">
            <v>0</v>
          </cell>
        </row>
        <row r="1357">
          <cell r="D1357">
            <v>0</v>
          </cell>
        </row>
        <row r="1358">
          <cell r="D1358">
            <v>0</v>
          </cell>
        </row>
        <row r="1359">
          <cell r="D1359">
            <v>0</v>
          </cell>
        </row>
        <row r="1360">
          <cell r="D1360">
            <v>0</v>
          </cell>
        </row>
        <row r="1361">
          <cell r="D1361">
            <v>0</v>
          </cell>
        </row>
        <row r="1362">
          <cell r="D1362">
            <v>0</v>
          </cell>
        </row>
        <row r="1363">
          <cell r="D1363">
            <v>0</v>
          </cell>
        </row>
        <row r="1364">
          <cell r="D1364">
            <v>0</v>
          </cell>
        </row>
        <row r="1365">
          <cell r="D1365">
            <v>0</v>
          </cell>
        </row>
        <row r="1366">
          <cell r="D1366">
            <v>0</v>
          </cell>
        </row>
        <row r="1367">
          <cell r="D1367">
            <v>0</v>
          </cell>
        </row>
        <row r="1368">
          <cell r="D1368">
            <v>0</v>
          </cell>
        </row>
        <row r="1369">
          <cell r="D1369">
            <v>0</v>
          </cell>
        </row>
        <row r="1370">
          <cell r="D1370">
            <v>0</v>
          </cell>
        </row>
        <row r="1371">
          <cell r="D1371">
            <v>0</v>
          </cell>
        </row>
        <row r="1372">
          <cell r="D1372">
            <v>0</v>
          </cell>
        </row>
        <row r="1373">
          <cell r="D1373">
            <v>0</v>
          </cell>
        </row>
        <row r="1374">
          <cell r="D1374">
            <v>0</v>
          </cell>
        </row>
        <row r="1375">
          <cell r="D1375">
            <v>116249246000</v>
          </cell>
        </row>
        <row r="1376">
          <cell r="D1376">
            <v>0</v>
          </cell>
        </row>
        <row r="1377">
          <cell r="D1377">
            <v>11541525491000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con"/>
      <sheetName val="per"/>
      <sheetName val="alc"/>
      <sheetName val="vee"/>
      <sheetName val="gob"/>
      <sheetName val="hco"/>
      <sheetName val="hpt"/>
      <sheetName val="hcr"/>
      <sheetName val="hct"/>
      <sheetName val="edu"/>
      <sheetName val="moa"/>
      <sheetName val="mot"/>
      <sheetName val="sal"/>
      <sheetName val="dllo"/>
      <sheetName val="hab"/>
      <sheetName val="cul"/>
      <sheetName val="pla"/>
      <sheetName val="muj"/>
      <sheetName val="int"/>
      <sheetName val="das"/>
      <sheetName val="amb"/>
      <sheetName val="dad"/>
      <sheetName val="bom"/>
      <sheetName val="ctas"/>
      <sheetName val="Hoja5"/>
      <sheetName val="Hoja2"/>
      <sheetName val="Hoja1"/>
      <sheetName val="lista"/>
    </sheetNames>
    <sheetDataSet>
      <sheetData sheetId="0" refreshError="1"/>
      <sheetData sheetId="1">
        <row r="9">
          <cell r="D9">
            <v>55158327000</v>
          </cell>
          <cell r="E9">
            <v>0</v>
          </cell>
          <cell r="J9">
            <v>25978642711</v>
          </cell>
          <cell r="N9">
            <v>25978642711</v>
          </cell>
        </row>
        <row r="397">
          <cell r="D397">
            <v>0</v>
          </cell>
          <cell r="E397">
            <v>0</v>
          </cell>
          <cell r="J397">
            <v>0</v>
          </cell>
          <cell r="N397">
            <v>0</v>
          </cell>
        </row>
      </sheetData>
      <sheetData sheetId="2">
        <row r="9">
          <cell r="D9">
            <v>103185371000</v>
          </cell>
          <cell r="E9">
            <v>0</v>
          </cell>
          <cell r="J9">
            <v>42888226190</v>
          </cell>
          <cell r="N9">
            <v>52683199319</v>
          </cell>
        </row>
        <row r="397">
          <cell r="D397">
            <v>7000000000</v>
          </cell>
          <cell r="E397">
            <v>0</v>
          </cell>
          <cell r="J397">
            <v>1676029289</v>
          </cell>
          <cell r="N397">
            <v>3168404735</v>
          </cell>
        </row>
      </sheetData>
      <sheetData sheetId="3">
        <row r="9">
          <cell r="D9">
            <v>75439899000</v>
          </cell>
          <cell r="E9">
            <v>0</v>
          </cell>
          <cell r="J9">
            <v>25674791894</v>
          </cell>
          <cell r="N9">
            <v>38332895171</v>
          </cell>
        </row>
        <row r="397">
          <cell r="D397">
            <v>104038000000</v>
          </cell>
          <cell r="E397">
            <v>0</v>
          </cell>
          <cell r="J397">
            <v>16114112444</v>
          </cell>
          <cell r="N397">
            <v>68356994726</v>
          </cell>
        </row>
      </sheetData>
      <sheetData sheetId="4">
        <row r="9">
          <cell r="D9">
            <v>16377989000</v>
          </cell>
          <cell r="E9">
            <v>0</v>
          </cell>
          <cell r="J9">
            <v>6178427733</v>
          </cell>
          <cell r="N9">
            <v>10943027372</v>
          </cell>
        </row>
        <row r="397">
          <cell r="D397">
            <v>1187719000</v>
          </cell>
          <cell r="E397">
            <v>0</v>
          </cell>
          <cell r="J397">
            <v>351173833</v>
          </cell>
          <cell r="N397">
            <v>1055416129</v>
          </cell>
        </row>
      </sheetData>
      <sheetData sheetId="5">
        <row r="9">
          <cell r="D9">
            <v>94526438000</v>
          </cell>
          <cell r="E9">
            <v>0</v>
          </cell>
          <cell r="J9">
            <v>39218750541</v>
          </cell>
          <cell r="N9">
            <v>44755351145</v>
          </cell>
        </row>
        <row r="397">
          <cell r="D397">
            <v>86038925000</v>
          </cell>
          <cell r="E397">
            <v>200000000</v>
          </cell>
          <cell r="J397">
            <v>11943305565</v>
          </cell>
          <cell r="N397">
            <v>62559082851</v>
          </cell>
        </row>
      </sheetData>
      <sheetData sheetId="6">
        <row r="9">
          <cell r="D9">
            <v>138857064000</v>
          </cell>
          <cell r="E9">
            <v>-525500000</v>
          </cell>
          <cell r="J9">
            <v>48767944904</v>
          </cell>
          <cell r="N9">
            <v>61857098499</v>
          </cell>
        </row>
        <row r="397">
          <cell r="D397">
            <v>20749127000</v>
          </cell>
          <cell r="E397">
            <v>0</v>
          </cell>
          <cell r="J397">
            <v>2414214254</v>
          </cell>
          <cell r="N397">
            <v>12792970548</v>
          </cell>
        </row>
      </sheetData>
      <sheetData sheetId="7">
        <row r="9">
          <cell r="D9">
            <v>84791618000</v>
          </cell>
          <cell r="E9">
            <v>0</v>
          </cell>
          <cell r="J9">
            <v>1044270000</v>
          </cell>
          <cell r="N9">
            <v>1044270000</v>
          </cell>
        </row>
        <row r="397">
          <cell r="D397">
            <v>4767431908000</v>
          </cell>
          <cell r="E397">
            <v>0</v>
          </cell>
          <cell r="J397">
            <v>607530223502</v>
          </cell>
          <cell r="N397">
            <v>607530223502</v>
          </cell>
        </row>
      </sheetData>
      <sheetData sheetId="8">
        <row r="9">
          <cell r="D9">
            <v>0</v>
          </cell>
          <cell r="E9">
            <v>0</v>
          </cell>
          <cell r="J9">
            <v>0</v>
          </cell>
          <cell r="N9">
            <v>0</v>
          </cell>
        </row>
        <row r="377">
          <cell r="D377">
            <v>577908099000</v>
          </cell>
          <cell r="E377">
            <v>0</v>
          </cell>
          <cell r="J377">
            <v>68492121878</v>
          </cell>
          <cell r="N377">
            <v>68498503378</v>
          </cell>
        </row>
        <row r="397">
          <cell r="D397">
            <v>0</v>
          </cell>
          <cell r="E397">
            <v>0</v>
          </cell>
          <cell r="J397">
            <v>0</v>
          </cell>
          <cell r="N397">
            <v>0</v>
          </cell>
        </row>
      </sheetData>
      <sheetData sheetId="9">
        <row r="9">
          <cell r="D9">
            <v>22267500000</v>
          </cell>
          <cell r="E9">
            <v>525500000</v>
          </cell>
          <cell r="J9">
            <v>7371814028</v>
          </cell>
          <cell r="N9">
            <v>11900475937</v>
          </cell>
        </row>
        <row r="397">
          <cell r="D397">
            <v>7542477000</v>
          </cell>
          <cell r="E397">
            <v>0</v>
          </cell>
          <cell r="J397">
            <v>179228199</v>
          </cell>
          <cell r="N397">
            <v>5059638890</v>
          </cell>
        </row>
      </sheetData>
      <sheetData sheetId="10">
        <row r="9">
          <cell r="D9">
            <v>87399717000</v>
          </cell>
          <cell r="E9">
            <v>0</v>
          </cell>
          <cell r="J9">
            <v>30073072004</v>
          </cell>
          <cell r="N9">
            <v>49323892599</v>
          </cell>
        </row>
        <row r="397">
          <cell r="D397">
            <v>3175850071000</v>
          </cell>
          <cell r="E397">
            <v>0</v>
          </cell>
          <cell r="J397">
            <v>1017960446036</v>
          </cell>
          <cell r="N397">
            <v>1695764922186</v>
          </cell>
        </row>
      </sheetData>
      <sheetData sheetId="11">
        <row r="9">
          <cell r="D9">
            <v>33029687000</v>
          </cell>
          <cell r="E9">
            <v>0</v>
          </cell>
          <cell r="J9">
            <v>12918797929</v>
          </cell>
          <cell r="N9">
            <v>17307637666</v>
          </cell>
        </row>
        <row r="397">
          <cell r="D397">
            <v>91431345000</v>
          </cell>
          <cell r="E397">
            <v>-26052279693</v>
          </cell>
          <cell r="J397">
            <v>3956104606</v>
          </cell>
          <cell r="N397">
            <v>25800043477</v>
          </cell>
        </row>
      </sheetData>
      <sheetData sheetId="12">
        <row r="9">
          <cell r="D9">
            <v>0</v>
          </cell>
          <cell r="E9">
            <v>0</v>
          </cell>
          <cell r="J9">
            <v>0</v>
          </cell>
          <cell r="N9">
            <v>0</v>
          </cell>
        </row>
        <row r="397">
          <cell r="D397">
            <v>173394289000</v>
          </cell>
          <cell r="E397">
            <v>26052279693</v>
          </cell>
          <cell r="J397">
            <v>24005148404</v>
          </cell>
          <cell r="N397">
            <v>69110818505</v>
          </cell>
        </row>
      </sheetData>
      <sheetData sheetId="13">
        <row r="9">
          <cell r="D9">
            <v>53549205000</v>
          </cell>
          <cell r="E9">
            <v>0</v>
          </cell>
          <cell r="J9">
            <v>14564709469</v>
          </cell>
          <cell r="N9">
            <v>15557243979</v>
          </cell>
        </row>
        <row r="397">
          <cell r="D397">
            <v>0</v>
          </cell>
          <cell r="E397">
            <v>0</v>
          </cell>
          <cell r="J397">
            <v>0</v>
          </cell>
          <cell r="N397">
            <v>0</v>
          </cell>
        </row>
      </sheetData>
      <sheetData sheetId="14">
        <row r="9">
          <cell r="D9">
            <v>10846298000</v>
          </cell>
          <cell r="E9">
            <v>0</v>
          </cell>
          <cell r="J9">
            <v>4075692000</v>
          </cell>
          <cell r="N9">
            <v>5196500016</v>
          </cell>
        </row>
        <row r="397">
          <cell r="D397">
            <v>38941000000</v>
          </cell>
          <cell r="E397">
            <v>0</v>
          </cell>
          <cell r="J397">
            <v>7322794373</v>
          </cell>
          <cell r="N397">
            <v>30845284930</v>
          </cell>
        </row>
      </sheetData>
      <sheetData sheetId="15">
        <row r="9">
          <cell r="D9">
            <v>13908918000</v>
          </cell>
          <cell r="E9">
            <v>0</v>
          </cell>
          <cell r="J9">
            <v>5505489778</v>
          </cell>
          <cell r="N9">
            <v>7454849228</v>
          </cell>
        </row>
        <row r="397">
          <cell r="D397">
            <v>186716692000</v>
          </cell>
          <cell r="E397">
            <v>0</v>
          </cell>
          <cell r="J397">
            <v>20378150648</v>
          </cell>
          <cell r="N397">
            <v>45284055909</v>
          </cell>
        </row>
      </sheetData>
      <sheetData sheetId="16">
        <row r="9">
          <cell r="D9">
            <v>13117031000</v>
          </cell>
          <cell r="E9">
            <v>0</v>
          </cell>
          <cell r="J9">
            <v>5087263850</v>
          </cell>
          <cell r="N9">
            <v>6814417962</v>
          </cell>
        </row>
        <row r="397">
          <cell r="D397">
            <v>54505861000</v>
          </cell>
          <cell r="E397">
            <v>0</v>
          </cell>
          <cell r="J397">
            <v>18025657817</v>
          </cell>
          <cell r="N397">
            <v>43788570409</v>
          </cell>
        </row>
      </sheetData>
      <sheetData sheetId="17">
        <row r="9">
          <cell r="D9">
            <v>56232669000</v>
          </cell>
          <cell r="E9">
            <v>0</v>
          </cell>
          <cell r="J9">
            <v>24501899256</v>
          </cell>
          <cell r="N9">
            <v>28465633309</v>
          </cell>
        </row>
        <row r="397">
          <cell r="D397">
            <v>15343797000</v>
          </cell>
          <cell r="E397">
            <v>0</v>
          </cell>
          <cell r="J397">
            <v>3008282404</v>
          </cell>
          <cell r="N397">
            <v>10690606333</v>
          </cell>
        </row>
      </sheetData>
      <sheetData sheetId="18">
        <row r="9">
          <cell r="D9">
            <v>11397644000</v>
          </cell>
          <cell r="E9">
            <v>0</v>
          </cell>
          <cell r="J9">
            <v>4028530117</v>
          </cell>
          <cell r="N9">
            <v>5252586868</v>
          </cell>
        </row>
        <row r="397">
          <cell r="D397">
            <v>25769200000</v>
          </cell>
          <cell r="E397">
            <v>0</v>
          </cell>
          <cell r="J397">
            <v>3405521066</v>
          </cell>
          <cell r="N397">
            <v>19565076295</v>
          </cell>
        </row>
      </sheetData>
      <sheetData sheetId="19">
        <row r="9">
          <cell r="D9">
            <v>20919762000</v>
          </cell>
          <cell r="E9">
            <v>0</v>
          </cell>
          <cell r="J9">
            <v>5639015535</v>
          </cell>
          <cell r="N9">
            <v>7451810797</v>
          </cell>
        </row>
        <row r="397">
          <cell r="D397">
            <v>1087266308000</v>
          </cell>
          <cell r="E397">
            <v>0</v>
          </cell>
          <cell r="J397">
            <v>246620924423</v>
          </cell>
          <cell r="N397">
            <v>811349263296</v>
          </cell>
        </row>
      </sheetData>
      <sheetData sheetId="20">
        <row r="9">
          <cell r="D9">
            <v>6715665000</v>
          </cell>
          <cell r="E9">
            <v>0</v>
          </cell>
          <cell r="J9">
            <v>2601418401</v>
          </cell>
          <cell r="N9">
            <v>3031655905</v>
          </cell>
        </row>
        <row r="397">
          <cell r="D397">
            <v>4815000000</v>
          </cell>
          <cell r="E397">
            <v>0</v>
          </cell>
          <cell r="J397">
            <v>536596632</v>
          </cell>
          <cell r="N397">
            <v>985825190</v>
          </cell>
        </row>
      </sheetData>
      <sheetData sheetId="21">
        <row r="9">
          <cell r="D9">
            <v>23006817000</v>
          </cell>
          <cell r="E9">
            <v>0</v>
          </cell>
          <cell r="J9">
            <v>7365715974</v>
          </cell>
          <cell r="N9">
            <v>12380423680</v>
          </cell>
        </row>
        <row r="397">
          <cell r="D397">
            <v>79239710000</v>
          </cell>
          <cell r="E397">
            <v>0</v>
          </cell>
          <cell r="J397">
            <v>12010826838</v>
          </cell>
          <cell r="N397">
            <v>48881476360</v>
          </cell>
        </row>
      </sheetData>
      <sheetData sheetId="22">
        <row r="9">
          <cell r="D9">
            <v>9382522000</v>
          </cell>
          <cell r="E9">
            <v>0</v>
          </cell>
          <cell r="J9">
            <v>3445027295</v>
          </cell>
          <cell r="N9">
            <v>3606090494</v>
          </cell>
        </row>
        <row r="397">
          <cell r="D397">
            <v>26296000000</v>
          </cell>
          <cell r="E397">
            <v>0</v>
          </cell>
          <cell r="J397">
            <v>3116719952</v>
          </cell>
          <cell r="N397">
            <v>17266023108</v>
          </cell>
        </row>
      </sheetData>
      <sheetData sheetId="23">
        <row r="9">
          <cell r="D9">
            <v>49851235000</v>
          </cell>
          <cell r="E9">
            <v>0</v>
          </cell>
          <cell r="J9">
            <v>17735261235</v>
          </cell>
          <cell r="N9">
            <v>20967731298</v>
          </cell>
        </row>
        <row r="397">
          <cell r="D397">
            <v>30098587000</v>
          </cell>
          <cell r="E397">
            <v>0</v>
          </cell>
          <cell r="J397">
            <v>3953893775</v>
          </cell>
          <cell r="N397">
            <v>17303707406</v>
          </cell>
        </row>
      </sheetData>
      <sheetData sheetId="24">
        <row r="12">
          <cell r="D12">
            <v>275242554000</v>
          </cell>
          <cell r="E12">
            <v>-1888447057</v>
          </cell>
          <cell r="J12">
            <v>121085547465</v>
          </cell>
          <cell r="N12">
            <v>121188269030</v>
          </cell>
        </row>
        <row r="13">
          <cell r="D13">
            <v>20367141000</v>
          </cell>
          <cell r="E13">
            <v>-291552</v>
          </cell>
          <cell r="J13">
            <v>9310480322</v>
          </cell>
          <cell r="N13">
            <v>9314421222</v>
          </cell>
        </row>
        <row r="14">
          <cell r="D14">
            <v>14771542000</v>
          </cell>
          <cell r="E14">
            <v>16813950</v>
          </cell>
          <cell r="J14">
            <v>6337568213</v>
          </cell>
          <cell r="N14">
            <v>6338520814</v>
          </cell>
        </row>
        <row r="15">
          <cell r="D15">
            <v>594211000</v>
          </cell>
          <cell r="E15">
            <v>0</v>
          </cell>
          <cell r="J15">
            <v>201278709</v>
          </cell>
          <cell r="N15">
            <v>204510058</v>
          </cell>
        </row>
        <row r="16">
          <cell r="D16">
            <v>612377000</v>
          </cell>
          <cell r="E16">
            <v>0</v>
          </cell>
          <cell r="J16">
            <v>188457556</v>
          </cell>
          <cell r="N16">
            <v>191466788</v>
          </cell>
        </row>
        <row r="17">
          <cell r="D17">
            <v>9140430000</v>
          </cell>
          <cell r="E17">
            <v>0</v>
          </cell>
          <cell r="J17">
            <v>3876164905</v>
          </cell>
          <cell r="N17">
            <v>3876164905</v>
          </cell>
        </row>
        <row r="18">
          <cell r="D18">
            <v>43300096000</v>
          </cell>
          <cell r="E18">
            <v>-235000000</v>
          </cell>
          <cell r="J18">
            <v>35875376923</v>
          </cell>
          <cell r="N18">
            <v>35890515063</v>
          </cell>
        </row>
        <row r="19">
          <cell r="D19">
            <v>0</v>
          </cell>
          <cell r="E19">
            <v>0</v>
          </cell>
          <cell r="J19">
            <v>0</v>
          </cell>
          <cell r="N19">
            <v>0</v>
          </cell>
        </row>
        <row r="20">
          <cell r="D20">
            <v>38001066000</v>
          </cell>
          <cell r="E20">
            <v>-1476421006</v>
          </cell>
          <cell r="J20">
            <v>398996588</v>
          </cell>
          <cell r="N20">
            <v>405489537</v>
          </cell>
        </row>
        <row r="21">
          <cell r="D21">
            <v>18240527000</v>
          </cell>
          <cell r="E21">
            <v>-162370122</v>
          </cell>
          <cell r="J21">
            <v>7238179379</v>
          </cell>
          <cell r="N21">
            <v>7245287998</v>
          </cell>
        </row>
        <row r="22">
          <cell r="D22">
            <v>78542732000</v>
          </cell>
          <cell r="E22">
            <v>-20614870</v>
          </cell>
          <cell r="J22">
            <v>33178231204</v>
          </cell>
          <cell r="N22">
            <v>33178274304</v>
          </cell>
        </row>
        <row r="23">
          <cell r="D23">
            <v>8361563000</v>
          </cell>
          <cell r="E23">
            <v>0</v>
          </cell>
          <cell r="J23">
            <v>3510654040</v>
          </cell>
          <cell r="N23">
            <v>3510654040</v>
          </cell>
        </row>
        <row r="24">
          <cell r="D24">
            <v>272772000</v>
          </cell>
          <cell r="E24">
            <v>24000000</v>
          </cell>
          <cell r="J24">
            <v>108283022</v>
          </cell>
          <cell r="N24">
            <v>108439919</v>
          </cell>
        </row>
        <row r="25">
          <cell r="D25">
            <v>1338488000</v>
          </cell>
          <cell r="E25">
            <v>0</v>
          </cell>
          <cell r="J25">
            <v>629145082</v>
          </cell>
          <cell r="N25">
            <v>629145082</v>
          </cell>
        </row>
        <row r="26">
          <cell r="D26">
            <v>35000</v>
          </cell>
          <cell r="E26">
            <v>65000000</v>
          </cell>
          <cell r="J26">
            <v>23531335</v>
          </cell>
          <cell r="N26">
            <v>23531335</v>
          </cell>
        </row>
        <row r="27">
          <cell r="D27">
            <v>1531360000</v>
          </cell>
          <cell r="E27">
            <v>1071017118</v>
          </cell>
          <cell r="J27">
            <v>1519555112</v>
          </cell>
          <cell r="N27">
            <v>1528155517</v>
          </cell>
        </row>
        <row r="28">
          <cell r="D28">
            <v>0</v>
          </cell>
          <cell r="E28">
            <v>0</v>
          </cell>
          <cell r="J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J29">
            <v>0</v>
          </cell>
          <cell r="N29">
            <v>0</v>
          </cell>
        </row>
        <row r="31">
          <cell r="D31">
            <v>0</v>
          </cell>
          <cell r="E31">
            <v>0</v>
          </cell>
          <cell r="J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J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J33">
            <v>0</v>
          </cell>
          <cell r="N33">
            <v>0</v>
          </cell>
        </row>
        <row r="34">
          <cell r="D34">
            <v>1529113000</v>
          </cell>
          <cell r="E34">
            <v>0</v>
          </cell>
          <cell r="J34">
            <v>601919069</v>
          </cell>
          <cell r="N34">
            <v>602514990</v>
          </cell>
        </row>
        <row r="35">
          <cell r="D35">
            <v>35024000</v>
          </cell>
          <cell r="E35">
            <v>0</v>
          </cell>
          <cell r="J35">
            <v>15549601</v>
          </cell>
          <cell r="N35">
            <v>15549601</v>
          </cell>
        </row>
        <row r="36">
          <cell r="D36">
            <v>4201436000</v>
          </cell>
          <cell r="E36">
            <v>414974247</v>
          </cell>
          <cell r="J36">
            <v>4175359509</v>
          </cell>
          <cell r="N36">
            <v>4177105690</v>
          </cell>
        </row>
        <row r="38">
          <cell r="D38">
            <v>0</v>
          </cell>
          <cell r="E38">
            <v>0</v>
          </cell>
          <cell r="J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J39">
            <v>0</v>
          </cell>
          <cell r="N39">
            <v>0</v>
          </cell>
        </row>
        <row r="41">
          <cell r="D41">
            <v>22376830000</v>
          </cell>
          <cell r="E41">
            <v>934369000</v>
          </cell>
          <cell r="J41">
            <v>7595806261</v>
          </cell>
          <cell r="N41">
            <v>19514496457</v>
          </cell>
        </row>
        <row r="42">
          <cell r="D42">
            <v>12745000000</v>
          </cell>
          <cell r="E42">
            <v>-40000000</v>
          </cell>
          <cell r="J42">
            <v>6293781988</v>
          </cell>
          <cell r="N42">
            <v>6293781988</v>
          </cell>
        </row>
        <row r="43">
          <cell r="D43">
            <v>6139470000</v>
          </cell>
          <cell r="E43">
            <v>747104000</v>
          </cell>
          <cell r="J43">
            <v>1887321495</v>
          </cell>
          <cell r="N43">
            <v>6393642915</v>
          </cell>
        </row>
        <row r="44">
          <cell r="D44">
            <v>258000000</v>
          </cell>
          <cell r="E44">
            <v>0</v>
          </cell>
          <cell r="J44">
            <v>107050965</v>
          </cell>
          <cell r="N44">
            <v>258000000</v>
          </cell>
        </row>
        <row r="45">
          <cell r="D45">
            <v>0</v>
          </cell>
          <cell r="E45">
            <v>40141676</v>
          </cell>
          <cell r="J45">
            <v>39975991</v>
          </cell>
          <cell r="N45">
            <v>39975991</v>
          </cell>
        </row>
        <row r="48">
          <cell r="D48">
            <v>23238902000</v>
          </cell>
          <cell r="E48">
            <v>-969899175</v>
          </cell>
          <cell r="J48">
            <v>9066051353</v>
          </cell>
          <cell r="N48">
            <v>9319367281</v>
          </cell>
        </row>
        <row r="49">
          <cell r="D49">
            <v>24339933000</v>
          </cell>
          <cell r="E49">
            <v>-375000000</v>
          </cell>
          <cell r="J49">
            <v>7367495695</v>
          </cell>
          <cell r="N49">
            <v>8197631019</v>
          </cell>
        </row>
        <row r="50">
          <cell r="D50">
            <v>34311106000</v>
          </cell>
          <cell r="E50">
            <v>-500000000</v>
          </cell>
          <cell r="J50">
            <v>12533415598</v>
          </cell>
          <cell r="N50">
            <v>14100513575</v>
          </cell>
        </row>
        <row r="51">
          <cell r="D51">
            <v>1577076000</v>
          </cell>
          <cell r="E51">
            <v>828526000</v>
          </cell>
          <cell r="J51">
            <v>903338146</v>
          </cell>
          <cell r="N51">
            <v>1084328308</v>
          </cell>
        </row>
        <row r="52">
          <cell r="D52">
            <v>18807610000</v>
          </cell>
          <cell r="E52">
            <v>-215000000</v>
          </cell>
          <cell r="J52">
            <v>6037912634</v>
          </cell>
          <cell r="N52">
            <v>7587364726</v>
          </cell>
        </row>
        <row r="54">
          <cell r="D54">
            <v>24077084000</v>
          </cell>
          <cell r="E54">
            <v>14000000</v>
          </cell>
          <cell r="J54">
            <v>7654813622</v>
          </cell>
          <cell r="N54">
            <v>9804510131</v>
          </cell>
        </row>
        <row r="55">
          <cell r="D55">
            <v>24302646000</v>
          </cell>
          <cell r="E55">
            <v>2050000000</v>
          </cell>
          <cell r="J55">
            <v>11354015611</v>
          </cell>
          <cell r="N55">
            <v>12948198863</v>
          </cell>
        </row>
        <row r="56">
          <cell r="D56">
            <v>358334000</v>
          </cell>
          <cell r="E56">
            <v>0</v>
          </cell>
          <cell r="J56">
            <v>60764734</v>
          </cell>
          <cell r="N56">
            <v>68052951</v>
          </cell>
        </row>
        <row r="57">
          <cell r="D57">
            <v>1887473000</v>
          </cell>
          <cell r="E57">
            <v>51524000</v>
          </cell>
          <cell r="J57">
            <v>730520084</v>
          </cell>
          <cell r="N57">
            <v>835223145</v>
          </cell>
        </row>
        <row r="58">
          <cell r="D58">
            <v>2317686000</v>
          </cell>
          <cell r="E58">
            <v>0</v>
          </cell>
          <cell r="J58">
            <v>744019489</v>
          </cell>
          <cell r="N58">
            <v>935754897</v>
          </cell>
        </row>
        <row r="59">
          <cell r="D59">
            <v>14105711000</v>
          </cell>
          <cell r="E59">
            <v>-85500000</v>
          </cell>
          <cell r="J59">
            <v>4528408787</v>
          </cell>
          <cell r="N59">
            <v>5690509232</v>
          </cell>
        </row>
        <row r="60">
          <cell r="D60">
            <v>2350947000</v>
          </cell>
          <cell r="E60">
            <v>0</v>
          </cell>
          <cell r="J60">
            <v>754692389</v>
          </cell>
          <cell r="N60">
            <v>948381197</v>
          </cell>
        </row>
        <row r="61">
          <cell r="D61">
            <v>4509323000</v>
          </cell>
          <cell r="E61">
            <v>0</v>
          </cell>
          <cell r="J61">
            <v>1509445279</v>
          </cell>
          <cell r="N61">
            <v>1896818994</v>
          </cell>
        </row>
        <row r="62">
          <cell r="D62">
            <v>99817000</v>
          </cell>
          <cell r="E62">
            <v>19550103</v>
          </cell>
          <cell r="J62">
            <v>53634460</v>
          </cell>
          <cell r="N62">
            <v>64514422</v>
          </cell>
        </row>
        <row r="63">
          <cell r="D63">
            <v>0</v>
          </cell>
          <cell r="E63">
            <v>0</v>
          </cell>
          <cell r="J63">
            <v>0</v>
          </cell>
          <cell r="N63">
            <v>0</v>
          </cell>
        </row>
        <row r="66">
          <cell r="D66">
            <v>2620953000</v>
          </cell>
          <cell r="E66">
            <v>-20000000</v>
          </cell>
          <cell r="J66">
            <v>22598910</v>
          </cell>
          <cell r="N66">
            <v>174913648</v>
          </cell>
        </row>
        <row r="67">
          <cell r="D67">
            <v>18004019000</v>
          </cell>
          <cell r="E67">
            <v>2988346111</v>
          </cell>
          <cell r="J67">
            <v>1692943819</v>
          </cell>
          <cell r="N67">
            <v>9926995207</v>
          </cell>
        </row>
        <row r="68">
          <cell r="D68">
            <v>1749210000</v>
          </cell>
          <cell r="E68">
            <v>-25699282</v>
          </cell>
          <cell r="J68">
            <v>216388545</v>
          </cell>
          <cell r="N68">
            <v>1308825506</v>
          </cell>
        </row>
        <row r="69">
          <cell r="D69">
            <v>5321515000</v>
          </cell>
          <cell r="E69">
            <v>-358071614</v>
          </cell>
          <cell r="J69">
            <v>127820091</v>
          </cell>
          <cell r="N69">
            <v>1585626468</v>
          </cell>
        </row>
        <row r="70">
          <cell r="D70">
            <v>142180000</v>
          </cell>
          <cell r="E70">
            <v>30000000</v>
          </cell>
          <cell r="J70">
            <v>13846360</v>
          </cell>
          <cell r="N70">
            <v>43335423</v>
          </cell>
        </row>
        <row r="72">
          <cell r="D72">
            <v>13267767000</v>
          </cell>
          <cell r="E72">
            <v>48938347</v>
          </cell>
          <cell r="J72">
            <v>3977345573</v>
          </cell>
          <cell r="N72">
            <v>10468473367</v>
          </cell>
        </row>
        <row r="73">
          <cell r="D73">
            <v>348000000</v>
          </cell>
          <cell r="E73">
            <v>129401483</v>
          </cell>
          <cell r="J73">
            <v>198171157</v>
          </cell>
          <cell r="N73">
            <v>321936523</v>
          </cell>
        </row>
        <row r="74">
          <cell r="D74">
            <v>17714408000</v>
          </cell>
          <cell r="E74">
            <v>-4759558087</v>
          </cell>
          <cell r="J74">
            <v>1547180115</v>
          </cell>
          <cell r="N74">
            <v>9991657072</v>
          </cell>
        </row>
        <row r="75">
          <cell r="D75">
            <v>2509524000</v>
          </cell>
          <cell r="E75">
            <v>-372974119</v>
          </cell>
          <cell r="J75">
            <v>163807643</v>
          </cell>
          <cell r="N75">
            <v>839254208</v>
          </cell>
        </row>
        <row r="77">
          <cell r="D77">
            <v>30028705000</v>
          </cell>
          <cell r="E77">
            <v>130003881</v>
          </cell>
          <cell r="J77">
            <v>4286640766</v>
          </cell>
          <cell r="N77">
            <v>24062233293</v>
          </cell>
        </row>
        <row r="78">
          <cell r="D78">
            <v>2571000000</v>
          </cell>
          <cell r="E78">
            <v>0</v>
          </cell>
          <cell r="J78">
            <v>812800545</v>
          </cell>
          <cell r="N78">
            <v>2164956388</v>
          </cell>
        </row>
        <row r="80">
          <cell r="D80">
            <v>20669729000</v>
          </cell>
          <cell r="E80">
            <v>755793000</v>
          </cell>
          <cell r="J80">
            <v>413404267</v>
          </cell>
          <cell r="N80">
            <v>10775456406</v>
          </cell>
        </row>
        <row r="81">
          <cell r="D81">
            <v>88000000</v>
          </cell>
          <cell r="E81">
            <v>139307000</v>
          </cell>
          <cell r="J81">
            <v>25823237</v>
          </cell>
          <cell r="N81">
            <v>40284250</v>
          </cell>
        </row>
        <row r="82">
          <cell r="D82">
            <v>1081000000</v>
          </cell>
          <cell r="E82">
            <v>0</v>
          </cell>
          <cell r="J82">
            <v>533903827</v>
          </cell>
          <cell r="N82">
            <v>533903870</v>
          </cell>
        </row>
        <row r="83">
          <cell r="D83">
            <v>0</v>
          </cell>
          <cell r="E83">
            <v>0</v>
          </cell>
          <cell r="J83">
            <v>0</v>
          </cell>
          <cell r="N83">
            <v>0</v>
          </cell>
        </row>
        <row r="85">
          <cell r="D85">
            <v>6705437000</v>
          </cell>
          <cell r="E85">
            <v>47000000</v>
          </cell>
          <cell r="J85">
            <v>2806614328</v>
          </cell>
          <cell r="N85">
            <v>3185077796</v>
          </cell>
        </row>
        <row r="86">
          <cell r="D86">
            <v>4681144000</v>
          </cell>
          <cell r="E86">
            <v>15000000</v>
          </cell>
          <cell r="J86">
            <v>1199453291</v>
          </cell>
          <cell r="N86">
            <v>1234364501</v>
          </cell>
        </row>
        <row r="87">
          <cell r="D87">
            <v>801870000</v>
          </cell>
          <cell r="E87">
            <v>17000000</v>
          </cell>
          <cell r="J87">
            <v>334732771</v>
          </cell>
          <cell r="N87">
            <v>377046411</v>
          </cell>
        </row>
        <row r="88">
          <cell r="D88">
            <v>4483322000</v>
          </cell>
          <cell r="E88">
            <v>-50000000</v>
          </cell>
          <cell r="J88">
            <v>1626700631</v>
          </cell>
          <cell r="N88">
            <v>1744893952</v>
          </cell>
        </row>
        <row r="89">
          <cell r="D89">
            <v>1748483000</v>
          </cell>
          <cell r="E89">
            <v>14000000</v>
          </cell>
          <cell r="J89">
            <v>717968464</v>
          </cell>
          <cell r="N89">
            <v>816467754</v>
          </cell>
        </row>
        <row r="91">
          <cell r="D91">
            <v>2719542000</v>
          </cell>
          <cell r="E91">
            <v>32795007</v>
          </cell>
          <cell r="J91">
            <v>63454112</v>
          </cell>
          <cell r="N91">
            <v>456870200</v>
          </cell>
        </row>
        <row r="92">
          <cell r="D92">
            <v>384000000</v>
          </cell>
          <cell r="E92">
            <v>-40000000</v>
          </cell>
          <cell r="J92">
            <v>0</v>
          </cell>
          <cell r="N92">
            <v>294000000</v>
          </cell>
        </row>
        <row r="93">
          <cell r="D93">
            <v>5421349000</v>
          </cell>
          <cell r="E93">
            <v>0</v>
          </cell>
          <cell r="J93">
            <v>62722355</v>
          </cell>
          <cell r="N93">
            <v>1378788834</v>
          </cell>
        </row>
        <row r="94">
          <cell r="D94">
            <v>1393985000</v>
          </cell>
          <cell r="E94">
            <v>-126279000</v>
          </cell>
          <cell r="J94">
            <v>100831193</v>
          </cell>
          <cell r="N94">
            <v>675986618</v>
          </cell>
        </row>
        <row r="95">
          <cell r="D95">
            <v>1784301000</v>
          </cell>
          <cell r="E95">
            <v>-53792000</v>
          </cell>
          <cell r="J95">
            <v>61685875</v>
          </cell>
          <cell r="N95">
            <v>419492388</v>
          </cell>
        </row>
        <row r="97">
          <cell r="D97">
            <v>6582000000</v>
          </cell>
          <cell r="E97">
            <v>-332000000</v>
          </cell>
          <cell r="J97">
            <v>1233795286</v>
          </cell>
          <cell r="N97">
            <v>4117263864</v>
          </cell>
        </row>
        <row r="98">
          <cell r="D98">
            <v>152000000</v>
          </cell>
          <cell r="E98">
            <v>49009200</v>
          </cell>
          <cell r="J98">
            <v>144460305</v>
          </cell>
          <cell r="N98">
            <v>144460305</v>
          </cell>
        </row>
        <row r="99">
          <cell r="D99">
            <v>0</v>
          </cell>
          <cell r="E99">
            <v>0</v>
          </cell>
          <cell r="J99">
            <v>0</v>
          </cell>
          <cell r="N99">
            <v>0</v>
          </cell>
        </row>
        <row r="100">
          <cell r="D100">
            <v>5689000000</v>
          </cell>
          <cell r="E100">
            <v>0</v>
          </cell>
          <cell r="J100">
            <v>1118263658</v>
          </cell>
          <cell r="N100">
            <v>5117117425</v>
          </cell>
        </row>
        <row r="101">
          <cell r="D101">
            <v>0</v>
          </cell>
          <cell r="E101">
            <v>0</v>
          </cell>
          <cell r="J101">
            <v>0</v>
          </cell>
          <cell r="N101">
            <v>0</v>
          </cell>
        </row>
        <row r="104">
          <cell r="D104">
            <v>103000000</v>
          </cell>
          <cell r="E104">
            <v>1076230108</v>
          </cell>
          <cell r="J104">
            <v>1059685638</v>
          </cell>
          <cell r="N104">
            <v>1078454285</v>
          </cell>
        </row>
        <row r="105">
          <cell r="D105">
            <v>340270000</v>
          </cell>
          <cell r="E105">
            <v>-10000000</v>
          </cell>
          <cell r="J105">
            <v>130108841</v>
          </cell>
          <cell r="N105">
            <v>136349381</v>
          </cell>
        </row>
        <row r="106">
          <cell r="D106">
            <v>10000000</v>
          </cell>
          <cell r="E106">
            <v>0</v>
          </cell>
          <cell r="J106">
            <v>816321</v>
          </cell>
          <cell r="N106">
            <v>7816322</v>
          </cell>
        </row>
        <row r="107">
          <cell r="D107">
            <v>2100000000</v>
          </cell>
          <cell r="E107">
            <v>0</v>
          </cell>
          <cell r="J107">
            <v>1149490123</v>
          </cell>
          <cell r="N107">
            <v>1149490123</v>
          </cell>
        </row>
        <row r="108">
          <cell r="D108">
            <v>0</v>
          </cell>
          <cell r="E108">
            <v>0</v>
          </cell>
          <cell r="J108">
            <v>0</v>
          </cell>
          <cell r="N108">
            <v>0</v>
          </cell>
        </row>
        <row r="111">
          <cell r="D111">
            <v>0</v>
          </cell>
          <cell r="E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J124">
            <v>0</v>
          </cell>
          <cell r="N124">
            <v>0</v>
          </cell>
        </row>
        <row r="126">
          <cell r="D126">
            <v>0</v>
          </cell>
          <cell r="E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J128">
            <v>0</v>
          </cell>
          <cell r="N128">
            <v>0</v>
          </cell>
        </row>
        <row r="130">
          <cell r="D130">
            <v>0</v>
          </cell>
          <cell r="E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J136">
            <v>0</v>
          </cell>
          <cell r="N136">
            <v>0</v>
          </cell>
        </row>
        <row r="138">
          <cell r="D138">
            <v>56119020000</v>
          </cell>
          <cell r="E138">
            <v>0</v>
          </cell>
          <cell r="J138">
            <v>0</v>
          </cell>
          <cell r="N138">
            <v>0</v>
          </cell>
        </row>
        <row r="139">
          <cell r="D139">
            <v>50000000</v>
          </cell>
          <cell r="E139">
            <v>0</v>
          </cell>
          <cell r="J139">
            <v>274114</v>
          </cell>
          <cell r="N139">
            <v>274114</v>
          </cell>
        </row>
        <row r="140">
          <cell r="D140">
            <v>100000000</v>
          </cell>
          <cell r="E140">
            <v>0</v>
          </cell>
          <cell r="J140">
            <v>11700000</v>
          </cell>
          <cell r="N140">
            <v>11700000</v>
          </cell>
        </row>
        <row r="141">
          <cell r="D141">
            <v>0</v>
          </cell>
          <cell r="E141">
            <v>2300000</v>
          </cell>
          <cell r="J141">
            <v>2300000</v>
          </cell>
          <cell r="N141">
            <v>2300000</v>
          </cell>
        </row>
        <row r="142">
          <cell r="D142">
            <v>0</v>
          </cell>
          <cell r="E142">
            <v>0</v>
          </cell>
          <cell r="J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J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J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J145">
            <v>0</v>
          </cell>
          <cell r="N145">
            <v>0</v>
          </cell>
        </row>
        <row r="146">
          <cell r="D146">
            <v>0</v>
          </cell>
          <cell r="E146">
            <v>58651331</v>
          </cell>
          <cell r="J146">
            <v>0</v>
          </cell>
          <cell r="N146">
            <v>0</v>
          </cell>
        </row>
        <row r="148">
          <cell r="D148">
            <v>1231615000</v>
          </cell>
          <cell r="E148">
            <v>0</v>
          </cell>
          <cell r="J148">
            <v>0</v>
          </cell>
          <cell r="N148">
            <v>0</v>
          </cell>
        </row>
        <row r="149">
          <cell r="D149">
            <v>1146631000</v>
          </cell>
          <cell r="E149">
            <v>0</v>
          </cell>
          <cell r="J149">
            <v>0</v>
          </cell>
          <cell r="N149">
            <v>0</v>
          </cell>
        </row>
        <row r="150">
          <cell r="D150">
            <v>889726000</v>
          </cell>
          <cell r="E150">
            <v>0</v>
          </cell>
          <cell r="J150">
            <v>0</v>
          </cell>
          <cell r="N150">
            <v>0</v>
          </cell>
        </row>
        <row r="151">
          <cell r="D151">
            <v>1501256000</v>
          </cell>
          <cell r="E151">
            <v>0</v>
          </cell>
          <cell r="J151">
            <v>0</v>
          </cell>
          <cell r="N151">
            <v>0</v>
          </cell>
        </row>
        <row r="152">
          <cell r="D152">
            <v>1463574000</v>
          </cell>
          <cell r="E152">
            <v>0</v>
          </cell>
          <cell r="J152">
            <v>0</v>
          </cell>
          <cell r="N152">
            <v>0</v>
          </cell>
        </row>
        <row r="153">
          <cell r="D153">
            <v>1111994000</v>
          </cell>
          <cell r="E153">
            <v>0</v>
          </cell>
          <cell r="J153">
            <v>0</v>
          </cell>
          <cell r="N153">
            <v>0</v>
          </cell>
        </row>
        <row r="154">
          <cell r="D154">
            <v>683270000</v>
          </cell>
          <cell r="E154">
            <v>0</v>
          </cell>
          <cell r="J154">
            <v>0</v>
          </cell>
          <cell r="N154">
            <v>0</v>
          </cell>
        </row>
        <row r="155">
          <cell r="D155">
            <v>1539708000</v>
          </cell>
          <cell r="E155">
            <v>0</v>
          </cell>
          <cell r="J155">
            <v>0</v>
          </cell>
          <cell r="N155">
            <v>0</v>
          </cell>
        </row>
        <row r="156">
          <cell r="D156">
            <v>2263555000</v>
          </cell>
          <cell r="E156">
            <v>0</v>
          </cell>
          <cell r="J156">
            <v>0</v>
          </cell>
          <cell r="N156">
            <v>0</v>
          </cell>
        </row>
        <row r="157">
          <cell r="D157">
            <v>2070892000</v>
          </cell>
          <cell r="E157">
            <v>0</v>
          </cell>
          <cell r="J157">
            <v>0</v>
          </cell>
          <cell r="N157">
            <v>0</v>
          </cell>
        </row>
        <row r="158">
          <cell r="D158">
            <v>2102347000</v>
          </cell>
          <cell r="E158">
            <v>0</v>
          </cell>
          <cell r="J158">
            <v>0</v>
          </cell>
          <cell r="N158">
            <v>0</v>
          </cell>
        </row>
        <row r="159">
          <cell r="D159">
            <v>1017530000</v>
          </cell>
          <cell r="E159">
            <v>0</v>
          </cell>
          <cell r="J159">
            <v>0</v>
          </cell>
          <cell r="N159">
            <v>0</v>
          </cell>
        </row>
        <row r="160">
          <cell r="D160">
            <v>1317522000</v>
          </cell>
          <cell r="E160">
            <v>0</v>
          </cell>
          <cell r="J160">
            <v>0</v>
          </cell>
          <cell r="N160">
            <v>0</v>
          </cell>
        </row>
        <row r="161">
          <cell r="D161">
            <v>992053000</v>
          </cell>
          <cell r="E161">
            <v>0</v>
          </cell>
          <cell r="J161">
            <v>0</v>
          </cell>
          <cell r="N161">
            <v>0</v>
          </cell>
        </row>
        <row r="162">
          <cell r="D162">
            <v>809161000</v>
          </cell>
          <cell r="E162">
            <v>0</v>
          </cell>
          <cell r="J162">
            <v>0</v>
          </cell>
          <cell r="N162">
            <v>0</v>
          </cell>
        </row>
        <row r="163">
          <cell r="D163">
            <v>1080659000</v>
          </cell>
          <cell r="E163">
            <v>0</v>
          </cell>
          <cell r="J163">
            <v>0</v>
          </cell>
          <cell r="N163">
            <v>0</v>
          </cell>
        </row>
        <row r="164">
          <cell r="D164">
            <v>1273290000</v>
          </cell>
          <cell r="E164">
            <v>0</v>
          </cell>
          <cell r="J164">
            <v>0</v>
          </cell>
          <cell r="N164">
            <v>0</v>
          </cell>
        </row>
        <row r="165">
          <cell r="D165">
            <v>1122298000</v>
          </cell>
          <cell r="E165">
            <v>0</v>
          </cell>
          <cell r="J165">
            <v>0</v>
          </cell>
          <cell r="N165">
            <v>0</v>
          </cell>
        </row>
        <row r="166">
          <cell r="D166">
            <v>1483159000</v>
          </cell>
          <cell r="E166">
            <v>0</v>
          </cell>
          <cell r="J166">
            <v>0</v>
          </cell>
          <cell r="N166">
            <v>0</v>
          </cell>
        </row>
        <row r="167">
          <cell r="D167">
            <v>1402448000</v>
          </cell>
          <cell r="E167">
            <v>0</v>
          </cell>
          <cell r="J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J168">
            <v>0</v>
          </cell>
          <cell r="N168">
            <v>0</v>
          </cell>
        </row>
        <row r="169">
          <cell r="D169">
            <v>2088540000</v>
          </cell>
          <cell r="E169">
            <v>0</v>
          </cell>
          <cell r="J169">
            <v>1044270000</v>
          </cell>
          <cell r="N169">
            <v>1044270000</v>
          </cell>
        </row>
        <row r="170">
          <cell r="D170">
            <v>0</v>
          </cell>
          <cell r="E170">
            <v>0</v>
          </cell>
          <cell r="J170">
            <v>0</v>
          </cell>
          <cell r="N170">
            <v>0</v>
          </cell>
        </row>
        <row r="172">
          <cell r="D172">
            <v>0</v>
          </cell>
          <cell r="E172">
            <v>0</v>
          </cell>
          <cell r="J172">
            <v>0</v>
          </cell>
          <cell r="N172">
            <v>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J175">
            <v>0</v>
          </cell>
          <cell r="N175">
            <v>0</v>
          </cell>
        </row>
        <row r="177">
          <cell r="D177">
            <v>0</v>
          </cell>
          <cell r="E177">
            <v>0</v>
          </cell>
          <cell r="J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J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J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J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J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J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J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J185">
            <v>0</v>
          </cell>
          <cell r="N185">
            <v>0</v>
          </cell>
        </row>
        <row r="186">
          <cell r="D186">
            <v>0</v>
          </cell>
          <cell r="E186">
            <v>306122322</v>
          </cell>
          <cell r="J186">
            <v>266016068</v>
          </cell>
          <cell r="N186">
            <v>266016068</v>
          </cell>
        </row>
        <row r="188">
          <cell r="D188">
            <v>0</v>
          </cell>
          <cell r="E188">
            <v>0</v>
          </cell>
          <cell r="J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J189">
            <v>0</v>
          </cell>
          <cell r="N189">
            <v>0</v>
          </cell>
        </row>
        <row r="194">
          <cell r="D194">
            <v>0</v>
          </cell>
          <cell r="E194">
            <v>0</v>
          </cell>
          <cell r="J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J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J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J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J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J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J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J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J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J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J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J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J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J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J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J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J210">
            <v>0</v>
          </cell>
          <cell r="N210">
            <v>0</v>
          </cell>
        </row>
        <row r="212">
          <cell r="D212">
            <v>0</v>
          </cell>
          <cell r="E212">
            <v>0</v>
          </cell>
          <cell r="J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J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J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J215">
            <v>0</v>
          </cell>
          <cell r="N215">
            <v>0</v>
          </cell>
        </row>
        <row r="217">
          <cell r="D217">
            <v>0</v>
          </cell>
          <cell r="E217">
            <v>0</v>
          </cell>
          <cell r="J217">
            <v>0</v>
          </cell>
          <cell r="N217">
            <v>0</v>
          </cell>
        </row>
        <row r="220">
          <cell r="D220">
            <v>0</v>
          </cell>
          <cell r="E220">
            <v>0</v>
          </cell>
          <cell r="J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J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J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J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J224">
            <v>0</v>
          </cell>
          <cell r="N224">
            <v>0</v>
          </cell>
        </row>
        <row r="226">
          <cell r="D226">
            <v>0</v>
          </cell>
          <cell r="E226">
            <v>0</v>
          </cell>
          <cell r="J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J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J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J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J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J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J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J233">
            <v>0</v>
          </cell>
          <cell r="N233">
            <v>0</v>
          </cell>
        </row>
        <row r="235">
          <cell r="D235">
            <v>0</v>
          </cell>
          <cell r="E235">
            <v>0</v>
          </cell>
          <cell r="J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J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J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J238">
            <v>0</v>
          </cell>
          <cell r="N238">
            <v>0</v>
          </cell>
        </row>
        <row r="239">
          <cell r="J239">
            <v>0</v>
          </cell>
          <cell r="N239">
            <v>0</v>
          </cell>
        </row>
        <row r="241">
          <cell r="D241">
            <v>0</v>
          </cell>
          <cell r="E241">
            <v>0</v>
          </cell>
          <cell r="J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J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J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J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J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J246">
            <v>0</v>
          </cell>
          <cell r="N246">
            <v>0</v>
          </cell>
        </row>
        <row r="248">
          <cell r="D248">
            <v>0</v>
          </cell>
          <cell r="E248">
            <v>0</v>
          </cell>
          <cell r="J248">
            <v>0</v>
          </cell>
          <cell r="N248">
            <v>0</v>
          </cell>
        </row>
        <row r="250">
          <cell r="D250">
            <v>0</v>
          </cell>
          <cell r="E250">
            <v>0</v>
          </cell>
          <cell r="J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J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J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J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J254">
            <v>0</v>
          </cell>
          <cell r="N254">
            <v>0</v>
          </cell>
        </row>
        <row r="256">
          <cell r="D256">
            <v>0</v>
          </cell>
          <cell r="E256">
            <v>0</v>
          </cell>
          <cell r="J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J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J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J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J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J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J262">
            <v>0</v>
          </cell>
          <cell r="N262">
            <v>0</v>
          </cell>
        </row>
        <row r="264">
          <cell r="D264">
            <v>0</v>
          </cell>
          <cell r="E264">
            <v>0</v>
          </cell>
          <cell r="J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J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J266">
            <v>0</v>
          </cell>
          <cell r="N266">
            <v>0</v>
          </cell>
        </row>
        <row r="268">
          <cell r="J268">
            <v>0</v>
          </cell>
          <cell r="N268">
            <v>0</v>
          </cell>
        </row>
        <row r="270">
          <cell r="J270">
            <v>0</v>
          </cell>
          <cell r="N270">
            <v>0</v>
          </cell>
        </row>
        <row r="271">
          <cell r="J271">
            <v>0</v>
          </cell>
          <cell r="N271">
            <v>0</v>
          </cell>
        </row>
        <row r="272">
          <cell r="J272">
            <v>0</v>
          </cell>
          <cell r="N272">
            <v>0</v>
          </cell>
        </row>
        <row r="274">
          <cell r="J274">
            <v>0</v>
          </cell>
          <cell r="N274">
            <v>0</v>
          </cell>
        </row>
        <row r="275">
          <cell r="J275">
            <v>0</v>
          </cell>
          <cell r="N275">
            <v>0</v>
          </cell>
        </row>
        <row r="276">
          <cell r="J276">
            <v>0</v>
          </cell>
          <cell r="N276">
            <v>0</v>
          </cell>
        </row>
        <row r="277">
          <cell r="J277">
            <v>0</v>
          </cell>
          <cell r="N277">
            <v>0</v>
          </cell>
        </row>
        <row r="278">
          <cell r="J278">
            <v>0</v>
          </cell>
          <cell r="N278">
            <v>0</v>
          </cell>
        </row>
        <row r="281">
          <cell r="D281">
            <v>0</v>
          </cell>
          <cell r="E281">
            <v>0</v>
          </cell>
          <cell r="J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J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J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J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J285">
            <v>0</v>
          </cell>
          <cell r="N285">
            <v>0</v>
          </cell>
        </row>
        <row r="288">
          <cell r="D288">
            <v>0</v>
          </cell>
          <cell r="E288">
            <v>0</v>
          </cell>
          <cell r="J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J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J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J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J292">
            <v>0</v>
          </cell>
          <cell r="N292">
            <v>0</v>
          </cell>
        </row>
        <row r="293">
          <cell r="J293">
            <v>0</v>
          </cell>
          <cell r="N293">
            <v>0</v>
          </cell>
        </row>
        <row r="295">
          <cell r="D295">
            <v>0</v>
          </cell>
          <cell r="E295">
            <v>0</v>
          </cell>
          <cell r="J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J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J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J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J299">
            <v>0</v>
          </cell>
          <cell r="N299">
            <v>0</v>
          </cell>
        </row>
        <row r="300">
          <cell r="J300">
            <v>0</v>
          </cell>
          <cell r="N300">
            <v>0</v>
          </cell>
        </row>
        <row r="302">
          <cell r="D302">
            <v>0</v>
          </cell>
          <cell r="E302">
            <v>0</v>
          </cell>
          <cell r="J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J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J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J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J306">
            <v>0</v>
          </cell>
          <cell r="N306">
            <v>0</v>
          </cell>
        </row>
        <row r="307">
          <cell r="J307">
            <v>0</v>
          </cell>
          <cell r="N307">
            <v>0</v>
          </cell>
        </row>
        <row r="309">
          <cell r="D309">
            <v>0</v>
          </cell>
          <cell r="E309">
            <v>0</v>
          </cell>
          <cell r="J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J310">
            <v>0</v>
          </cell>
          <cell r="N310">
            <v>0</v>
          </cell>
        </row>
        <row r="312">
          <cell r="J312">
            <v>0</v>
          </cell>
          <cell r="N312">
            <v>0</v>
          </cell>
        </row>
        <row r="313">
          <cell r="J313">
            <v>0</v>
          </cell>
          <cell r="N313">
            <v>0</v>
          </cell>
        </row>
        <row r="315">
          <cell r="J315">
            <v>0</v>
          </cell>
          <cell r="N315">
            <v>0</v>
          </cell>
        </row>
        <row r="316">
          <cell r="J316">
            <v>0</v>
          </cell>
          <cell r="N316">
            <v>0</v>
          </cell>
        </row>
        <row r="317">
          <cell r="J317">
            <v>0</v>
          </cell>
          <cell r="N317">
            <v>0</v>
          </cell>
        </row>
        <row r="318">
          <cell r="J318">
            <v>0</v>
          </cell>
          <cell r="N318">
            <v>0</v>
          </cell>
        </row>
        <row r="319">
          <cell r="J319">
            <v>0</v>
          </cell>
          <cell r="N319">
            <v>0</v>
          </cell>
        </row>
        <row r="321">
          <cell r="J321">
            <v>0</v>
          </cell>
          <cell r="N321">
            <v>0</v>
          </cell>
        </row>
        <row r="322">
          <cell r="J322">
            <v>0</v>
          </cell>
          <cell r="N322">
            <v>0</v>
          </cell>
        </row>
        <row r="323">
          <cell r="J323">
            <v>0</v>
          </cell>
          <cell r="N323">
            <v>0</v>
          </cell>
        </row>
        <row r="324">
          <cell r="J324">
            <v>0</v>
          </cell>
          <cell r="N324">
            <v>0</v>
          </cell>
        </row>
        <row r="325">
          <cell r="J325">
            <v>0</v>
          </cell>
          <cell r="N325">
            <v>0</v>
          </cell>
        </row>
        <row r="327">
          <cell r="J327">
            <v>0</v>
          </cell>
          <cell r="N327">
            <v>0</v>
          </cell>
        </row>
        <row r="328">
          <cell r="J328">
            <v>0</v>
          </cell>
          <cell r="N328">
            <v>0</v>
          </cell>
        </row>
        <row r="329">
          <cell r="J329">
            <v>0</v>
          </cell>
          <cell r="N329">
            <v>0</v>
          </cell>
        </row>
        <row r="330">
          <cell r="J330">
            <v>0</v>
          </cell>
          <cell r="N330">
            <v>0</v>
          </cell>
        </row>
        <row r="331">
          <cell r="J331">
            <v>0</v>
          </cell>
          <cell r="N331">
            <v>0</v>
          </cell>
        </row>
        <row r="333">
          <cell r="J333">
            <v>0</v>
          </cell>
          <cell r="N333">
            <v>0</v>
          </cell>
        </row>
        <row r="334">
          <cell r="J334">
            <v>0</v>
          </cell>
          <cell r="N334">
            <v>0</v>
          </cell>
        </row>
        <row r="335">
          <cell r="J335">
            <v>0</v>
          </cell>
          <cell r="N335">
            <v>0</v>
          </cell>
        </row>
        <row r="336">
          <cell r="J336">
            <v>0</v>
          </cell>
          <cell r="N336">
            <v>0</v>
          </cell>
        </row>
        <row r="337">
          <cell r="J337">
            <v>0</v>
          </cell>
          <cell r="N337">
            <v>0</v>
          </cell>
        </row>
        <row r="339">
          <cell r="J339">
            <v>0</v>
          </cell>
          <cell r="N339">
            <v>0</v>
          </cell>
        </row>
        <row r="340">
          <cell r="J340">
            <v>0</v>
          </cell>
          <cell r="N340">
            <v>0</v>
          </cell>
        </row>
        <row r="341">
          <cell r="J341">
            <v>0</v>
          </cell>
          <cell r="N341">
            <v>0</v>
          </cell>
        </row>
        <row r="342">
          <cell r="J342">
            <v>0</v>
          </cell>
          <cell r="N342">
            <v>0</v>
          </cell>
        </row>
        <row r="343">
          <cell r="J343">
            <v>0</v>
          </cell>
          <cell r="N343">
            <v>0</v>
          </cell>
        </row>
        <row r="345">
          <cell r="J345">
            <v>0</v>
          </cell>
          <cell r="N345">
            <v>0</v>
          </cell>
        </row>
        <row r="346">
          <cell r="J346">
            <v>0</v>
          </cell>
          <cell r="N346">
            <v>0</v>
          </cell>
        </row>
        <row r="347">
          <cell r="J347">
            <v>0</v>
          </cell>
          <cell r="N347">
            <v>0</v>
          </cell>
        </row>
        <row r="348">
          <cell r="J348">
            <v>0</v>
          </cell>
          <cell r="N348">
            <v>0</v>
          </cell>
        </row>
        <row r="349">
          <cell r="J349">
            <v>0</v>
          </cell>
          <cell r="N349">
            <v>0</v>
          </cell>
        </row>
        <row r="351">
          <cell r="J351">
            <v>0</v>
          </cell>
          <cell r="N351">
            <v>0</v>
          </cell>
        </row>
        <row r="352">
          <cell r="J352">
            <v>0</v>
          </cell>
          <cell r="N352">
            <v>0</v>
          </cell>
        </row>
        <row r="353">
          <cell r="J353">
            <v>0</v>
          </cell>
          <cell r="N353">
            <v>0</v>
          </cell>
        </row>
        <row r="354">
          <cell r="J354">
            <v>0</v>
          </cell>
          <cell r="N354">
            <v>0</v>
          </cell>
        </row>
        <row r="356">
          <cell r="J356">
            <v>0</v>
          </cell>
          <cell r="N356">
            <v>0</v>
          </cell>
        </row>
        <row r="357">
          <cell r="J357">
            <v>0</v>
          </cell>
          <cell r="N357">
            <v>0</v>
          </cell>
        </row>
        <row r="358">
          <cell r="J358">
            <v>0</v>
          </cell>
          <cell r="N358">
            <v>0</v>
          </cell>
        </row>
        <row r="359">
          <cell r="J359">
            <v>0</v>
          </cell>
          <cell r="N359">
            <v>0</v>
          </cell>
        </row>
        <row r="360">
          <cell r="J360">
            <v>0</v>
          </cell>
          <cell r="N360">
            <v>0</v>
          </cell>
        </row>
        <row r="361">
          <cell r="J361">
            <v>0</v>
          </cell>
          <cell r="N361">
            <v>0</v>
          </cell>
        </row>
        <row r="365">
          <cell r="D365">
            <v>0</v>
          </cell>
          <cell r="E365">
            <v>0</v>
          </cell>
          <cell r="J365">
            <v>0</v>
          </cell>
          <cell r="N365">
            <v>0</v>
          </cell>
        </row>
        <row r="366">
          <cell r="D366">
            <v>0</v>
          </cell>
          <cell r="E366">
            <v>0</v>
          </cell>
          <cell r="J366">
            <v>0</v>
          </cell>
          <cell r="N366">
            <v>0</v>
          </cell>
        </row>
        <row r="367">
          <cell r="D367">
            <v>0</v>
          </cell>
          <cell r="E367">
            <v>0</v>
          </cell>
          <cell r="J367">
            <v>0</v>
          </cell>
          <cell r="N367">
            <v>0</v>
          </cell>
        </row>
        <row r="368">
          <cell r="D368">
            <v>0</v>
          </cell>
          <cell r="E368">
            <v>0</v>
          </cell>
          <cell r="J368">
            <v>0</v>
          </cell>
          <cell r="N368">
            <v>0</v>
          </cell>
        </row>
        <row r="369">
          <cell r="D369">
            <v>0</v>
          </cell>
          <cell r="E369">
            <v>0</v>
          </cell>
          <cell r="J369">
            <v>0</v>
          </cell>
          <cell r="N369">
            <v>0</v>
          </cell>
        </row>
        <row r="370">
          <cell r="D370">
            <v>0</v>
          </cell>
          <cell r="E370">
            <v>0</v>
          </cell>
          <cell r="J370">
            <v>0</v>
          </cell>
          <cell r="N370">
            <v>0</v>
          </cell>
        </row>
        <row r="371">
          <cell r="D371">
            <v>0</v>
          </cell>
          <cell r="E371">
            <v>0</v>
          </cell>
          <cell r="J371">
            <v>0</v>
          </cell>
          <cell r="N371">
            <v>0</v>
          </cell>
        </row>
        <row r="372">
          <cell r="D372">
            <v>0</v>
          </cell>
          <cell r="E372">
            <v>0</v>
          </cell>
          <cell r="J372">
            <v>0</v>
          </cell>
          <cell r="N372">
            <v>0</v>
          </cell>
        </row>
        <row r="374">
          <cell r="D374">
            <v>0</v>
          </cell>
          <cell r="E374">
            <v>0</v>
          </cell>
          <cell r="J374">
            <v>0</v>
          </cell>
          <cell r="N374">
            <v>0</v>
          </cell>
        </row>
        <row r="375">
          <cell r="D375">
            <v>0</v>
          </cell>
          <cell r="E375">
            <v>0</v>
          </cell>
          <cell r="J375">
            <v>0</v>
          </cell>
          <cell r="N375">
            <v>0</v>
          </cell>
        </row>
        <row r="376">
          <cell r="D376">
            <v>0</v>
          </cell>
          <cell r="E376">
            <v>0</v>
          </cell>
          <cell r="J376">
            <v>0</v>
          </cell>
          <cell r="N376">
            <v>0</v>
          </cell>
        </row>
        <row r="379">
          <cell r="D379">
            <v>300000000000</v>
          </cell>
          <cell r="E379">
            <v>0</v>
          </cell>
          <cell r="J379">
            <v>0</v>
          </cell>
          <cell r="N379">
            <v>0</v>
          </cell>
        </row>
        <row r="380">
          <cell r="D380">
            <v>66034136000</v>
          </cell>
          <cell r="E380">
            <v>0</v>
          </cell>
          <cell r="J380">
            <v>14736130810</v>
          </cell>
          <cell r="N380">
            <v>14736130810</v>
          </cell>
        </row>
        <row r="381">
          <cell r="D381">
            <v>5456735000</v>
          </cell>
          <cell r="E381">
            <v>0</v>
          </cell>
          <cell r="J381">
            <v>43384000</v>
          </cell>
          <cell r="N381">
            <v>43384000</v>
          </cell>
        </row>
        <row r="383">
          <cell r="D383">
            <v>78814903000</v>
          </cell>
          <cell r="E383">
            <v>0</v>
          </cell>
          <cell r="J383">
            <v>41352114471</v>
          </cell>
          <cell r="N383">
            <v>41352114471</v>
          </cell>
        </row>
        <row r="384">
          <cell r="D384">
            <v>88700487000</v>
          </cell>
          <cell r="E384">
            <v>0</v>
          </cell>
          <cell r="J384">
            <v>10275411933</v>
          </cell>
          <cell r="N384">
            <v>10275411933</v>
          </cell>
        </row>
        <row r="385">
          <cell r="D385">
            <v>36979873000</v>
          </cell>
          <cell r="E385">
            <v>0</v>
          </cell>
          <cell r="J385">
            <v>282386819</v>
          </cell>
          <cell r="N385">
            <v>288768319</v>
          </cell>
        </row>
        <row r="387">
          <cell r="D387">
            <v>0</v>
          </cell>
          <cell r="J387">
            <v>0</v>
          </cell>
          <cell r="N387">
            <v>0</v>
          </cell>
        </row>
        <row r="391">
          <cell r="D391">
            <v>0</v>
          </cell>
          <cell r="E391">
            <v>0</v>
          </cell>
          <cell r="J391">
            <v>0</v>
          </cell>
          <cell r="N391">
            <v>0</v>
          </cell>
        </row>
        <row r="393">
          <cell r="D393">
            <v>1921965000</v>
          </cell>
          <cell r="E393">
            <v>0</v>
          </cell>
          <cell r="J393">
            <v>1802693845</v>
          </cell>
          <cell r="N393">
            <v>1802693845</v>
          </cell>
        </row>
        <row r="394">
          <cell r="D394">
            <v>0</v>
          </cell>
          <cell r="E394">
            <v>0</v>
          </cell>
          <cell r="J394">
            <v>0</v>
          </cell>
          <cell r="N394">
            <v>0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396">
          <cell r="D396">
            <v>0</v>
          </cell>
          <cell r="E396">
            <v>0</v>
          </cell>
          <cell r="J396">
            <v>0</v>
          </cell>
          <cell r="N396">
            <v>0</v>
          </cell>
        </row>
        <row r="403">
          <cell r="D403">
            <v>24723449000</v>
          </cell>
          <cell r="E403">
            <v>0</v>
          </cell>
          <cell r="J403">
            <v>6847917511</v>
          </cell>
          <cell r="N403">
            <v>13372355712</v>
          </cell>
        </row>
        <row r="404">
          <cell r="D404">
            <v>7039031000</v>
          </cell>
          <cell r="E404">
            <v>33965030970</v>
          </cell>
          <cell r="J404">
            <v>373300558</v>
          </cell>
          <cell r="N404">
            <v>5979951259</v>
          </cell>
        </row>
        <row r="405">
          <cell r="D405">
            <v>423807655000</v>
          </cell>
          <cell r="E405">
            <v>-40364210053</v>
          </cell>
          <cell r="J405">
            <v>66521646707</v>
          </cell>
          <cell r="N405">
            <v>222493353710</v>
          </cell>
        </row>
        <row r="407">
          <cell r="D407">
            <v>39931101000</v>
          </cell>
          <cell r="E407">
            <v>-1400000000</v>
          </cell>
          <cell r="J407">
            <v>3607323548</v>
          </cell>
          <cell r="N407">
            <v>13692205466</v>
          </cell>
        </row>
        <row r="409">
          <cell r="D409">
            <v>0</v>
          </cell>
          <cell r="E409">
            <v>0</v>
          </cell>
          <cell r="J409">
            <v>0</v>
          </cell>
          <cell r="N409">
            <v>0</v>
          </cell>
        </row>
        <row r="410">
          <cell r="D410">
            <v>0</v>
          </cell>
          <cell r="E410">
            <v>0</v>
          </cell>
          <cell r="J410">
            <v>0</v>
          </cell>
          <cell r="N410">
            <v>0</v>
          </cell>
        </row>
        <row r="411">
          <cell r="D411">
            <v>0</v>
          </cell>
          <cell r="E411">
            <v>0</v>
          </cell>
          <cell r="J411">
            <v>0</v>
          </cell>
          <cell r="N411">
            <v>0</v>
          </cell>
        </row>
        <row r="413">
          <cell r="D413">
            <v>0</v>
          </cell>
          <cell r="E413">
            <v>0</v>
          </cell>
          <cell r="J413">
            <v>0</v>
          </cell>
          <cell r="N413">
            <v>0</v>
          </cell>
        </row>
        <row r="415">
          <cell r="D415">
            <v>291508000</v>
          </cell>
          <cell r="E415">
            <v>258492000</v>
          </cell>
          <cell r="J415">
            <v>184562971</v>
          </cell>
          <cell r="N415">
            <v>389611385</v>
          </cell>
        </row>
        <row r="418">
          <cell r="D418">
            <v>0</v>
          </cell>
          <cell r="E418">
            <v>0</v>
          </cell>
          <cell r="J418">
            <v>0</v>
          </cell>
          <cell r="N418">
            <v>0</v>
          </cell>
        </row>
        <row r="420">
          <cell r="D420">
            <v>0</v>
          </cell>
          <cell r="E420">
            <v>0</v>
          </cell>
          <cell r="J420">
            <v>0</v>
          </cell>
          <cell r="N420">
            <v>0</v>
          </cell>
        </row>
        <row r="422">
          <cell r="D422">
            <v>0</v>
          </cell>
          <cell r="E422">
            <v>0</v>
          </cell>
          <cell r="J422">
            <v>0</v>
          </cell>
          <cell r="N422">
            <v>0</v>
          </cell>
        </row>
        <row r="424">
          <cell r="D424">
            <v>0</v>
          </cell>
          <cell r="E424">
            <v>0</v>
          </cell>
          <cell r="J424">
            <v>0</v>
          </cell>
          <cell r="N424">
            <v>0</v>
          </cell>
        </row>
        <row r="426">
          <cell r="D426">
            <v>0</v>
          </cell>
          <cell r="E426">
            <v>0</v>
          </cell>
          <cell r="J426">
            <v>0</v>
          </cell>
          <cell r="N426">
            <v>0</v>
          </cell>
        </row>
        <row r="428">
          <cell r="D428">
            <v>0</v>
          </cell>
          <cell r="E428">
            <v>0</v>
          </cell>
          <cell r="J428">
            <v>0</v>
          </cell>
          <cell r="N428">
            <v>0</v>
          </cell>
        </row>
        <row r="430">
          <cell r="D430">
            <v>0</v>
          </cell>
          <cell r="E430">
            <v>0</v>
          </cell>
          <cell r="J430">
            <v>0</v>
          </cell>
          <cell r="N430">
            <v>0</v>
          </cell>
        </row>
        <row r="432">
          <cell r="D432">
            <v>0</v>
          </cell>
          <cell r="E432">
            <v>0</v>
          </cell>
          <cell r="J432">
            <v>0</v>
          </cell>
          <cell r="N432">
            <v>0</v>
          </cell>
        </row>
        <row r="434">
          <cell r="D434">
            <v>0</v>
          </cell>
          <cell r="E434">
            <v>0</v>
          </cell>
          <cell r="J434">
            <v>0</v>
          </cell>
          <cell r="N434">
            <v>0</v>
          </cell>
        </row>
        <row r="436">
          <cell r="D436">
            <v>0</v>
          </cell>
          <cell r="E436">
            <v>0</v>
          </cell>
          <cell r="J436">
            <v>0</v>
          </cell>
          <cell r="N436">
            <v>0</v>
          </cell>
        </row>
        <row r="438">
          <cell r="D438">
            <v>0</v>
          </cell>
          <cell r="E438">
            <v>0</v>
          </cell>
          <cell r="J438">
            <v>0</v>
          </cell>
          <cell r="N438">
            <v>0</v>
          </cell>
        </row>
        <row r="440">
          <cell r="D440">
            <v>0</v>
          </cell>
          <cell r="E440">
            <v>0</v>
          </cell>
          <cell r="J440">
            <v>0</v>
          </cell>
          <cell r="N440">
            <v>0</v>
          </cell>
        </row>
        <row r="442">
          <cell r="D442">
            <v>0</v>
          </cell>
          <cell r="E442">
            <v>0</v>
          </cell>
          <cell r="J442">
            <v>0</v>
          </cell>
          <cell r="N442">
            <v>0</v>
          </cell>
        </row>
        <row r="445">
          <cell r="D445">
            <v>556137389000</v>
          </cell>
          <cell r="E445">
            <v>4900588237</v>
          </cell>
          <cell r="J445">
            <v>69945347986</v>
          </cell>
          <cell r="N445">
            <v>328989584454</v>
          </cell>
        </row>
        <row r="447">
          <cell r="D447">
            <v>0</v>
          </cell>
          <cell r="E447">
            <v>0</v>
          </cell>
          <cell r="J447">
            <v>0</v>
          </cell>
          <cell r="N447">
            <v>0</v>
          </cell>
        </row>
        <row r="449">
          <cell r="D449">
            <v>0</v>
          </cell>
          <cell r="E449">
            <v>0</v>
          </cell>
          <cell r="J449">
            <v>0</v>
          </cell>
          <cell r="N449">
            <v>0</v>
          </cell>
        </row>
        <row r="451">
          <cell r="D451">
            <v>0</v>
          </cell>
          <cell r="E451">
            <v>0</v>
          </cell>
          <cell r="J451">
            <v>0</v>
          </cell>
          <cell r="N451">
            <v>0</v>
          </cell>
        </row>
        <row r="453">
          <cell r="D453">
            <v>12500000000</v>
          </cell>
          <cell r="E453">
            <v>-1000000000</v>
          </cell>
          <cell r="J453">
            <v>1251578974</v>
          </cell>
          <cell r="N453">
            <v>7168117125</v>
          </cell>
        </row>
        <row r="455">
          <cell r="D455">
            <v>116000000000</v>
          </cell>
          <cell r="E455">
            <v>-35341067633</v>
          </cell>
          <cell r="J455">
            <v>13580187862</v>
          </cell>
          <cell r="N455">
            <v>13728278365</v>
          </cell>
        </row>
        <row r="456">
          <cell r="D456">
            <v>86340000000</v>
          </cell>
          <cell r="E456">
            <v>14343067633</v>
          </cell>
          <cell r="J456">
            <v>13923640183</v>
          </cell>
          <cell r="N456">
            <v>45234952118</v>
          </cell>
        </row>
        <row r="458">
          <cell r="D458">
            <v>2600000000</v>
          </cell>
          <cell r="E458">
            <v>0</v>
          </cell>
          <cell r="J458">
            <v>91492398</v>
          </cell>
          <cell r="N458">
            <v>2201085727</v>
          </cell>
        </row>
        <row r="460">
          <cell r="D460">
            <v>56850000000</v>
          </cell>
          <cell r="E460">
            <v>20998000000</v>
          </cell>
          <cell r="J460">
            <v>19805403759</v>
          </cell>
          <cell r="N460">
            <v>71246616017</v>
          </cell>
        </row>
        <row r="462">
          <cell r="D462">
            <v>6670000000</v>
          </cell>
          <cell r="E462">
            <v>0</v>
          </cell>
          <cell r="J462">
            <v>844823896</v>
          </cell>
          <cell r="N462">
            <v>5965616769</v>
          </cell>
        </row>
        <row r="464">
          <cell r="D464">
            <v>8100000000</v>
          </cell>
          <cell r="E464">
            <v>1000000000</v>
          </cell>
          <cell r="J464">
            <v>1165200386</v>
          </cell>
          <cell r="N464">
            <v>5004995925</v>
          </cell>
        </row>
        <row r="466">
          <cell r="D466">
            <v>15350000000</v>
          </cell>
          <cell r="E466">
            <v>12425800000</v>
          </cell>
          <cell r="J466">
            <v>2982386540</v>
          </cell>
          <cell r="N466">
            <v>26740319724</v>
          </cell>
        </row>
        <row r="468">
          <cell r="D468">
            <v>443840000000</v>
          </cell>
          <cell r="E468">
            <v>0</v>
          </cell>
          <cell r="J468">
            <v>196887631956</v>
          </cell>
          <cell r="N468">
            <v>324852605796</v>
          </cell>
        </row>
        <row r="470">
          <cell r="D470">
            <v>1411055609000</v>
          </cell>
          <cell r="E470">
            <v>2244200000</v>
          </cell>
          <cell r="J470">
            <v>586792199042</v>
          </cell>
          <cell r="N470">
            <v>617304780562</v>
          </cell>
        </row>
        <row r="472">
          <cell r="D472">
            <v>62599232000</v>
          </cell>
          <cell r="E472">
            <v>-12428360792</v>
          </cell>
          <cell r="J472">
            <v>7333933562</v>
          </cell>
          <cell r="N472">
            <v>29320297354</v>
          </cell>
        </row>
        <row r="474">
          <cell r="D474">
            <v>28000000000</v>
          </cell>
          <cell r="E474">
            <v>0</v>
          </cell>
          <cell r="J474">
            <v>6491617210</v>
          </cell>
          <cell r="N474">
            <v>24221422012</v>
          </cell>
        </row>
        <row r="476">
          <cell r="D476">
            <v>3340000000</v>
          </cell>
          <cell r="E476">
            <v>0</v>
          </cell>
          <cell r="J476">
            <v>944564274</v>
          </cell>
          <cell r="N476">
            <v>2480251023</v>
          </cell>
        </row>
        <row r="478">
          <cell r="D478">
            <v>6300000000</v>
          </cell>
          <cell r="E478">
            <v>0</v>
          </cell>
          <cell r="J478">
            <v>1623698130</v>
          </cell>
          <cell r="N478">
            <v>5994175248</v>
          </cell>
        </row>
        <row r="480">
          <cell r="D480">
            <v>0</v>
          </cell>
          <cell r="E480">
            <v>0</v>
          </cell>
          <cell r="J480">
            <v>0</v>
          </cell>
          <cell r="N480">
            <v>0</v>
          </cell>
        </row>
        <row r="482">
          <cell r="D482">
            <v>0</v>
          </cell>
          <cell r="E482">
            <v>0</v>
          </cell>
          <cell r="J482">
            <v>0</v>
          </cell>
          <cell r="N482">
            <v>0</v>
          </cell>
        </row>
        <row r="484">
          <cell r="D484">
            <v>0</v>
          </cell>
          <cell r="E484">
            <v>0</v>
          </cell>
          <cell r="J484">
            <v>0</v>
          </cell>
          <cell r="N484">
            <v>0</v>
          </cell>
        </row>
        <row r="486">
          <cell r="D486">
            <v>0</v>
          </cell>
          <cell r="E486">
            <v>0</v>
          </cell>
          <cell r="J486">
            <v>0</v>
          </cell>
          <cell r="N486">
            <v>0</v>
          </cell>
        </row>
        <row r="488">
          <cell r="D488">
            <v>0</v>
          </cell>
          <cell r="E488">
            <v>0</v>
          </cell>
          <cell r="J488">
            <v>0</v>
          </cell>
          <cell r="N488">
            <v>0</v>
          </cell>
        </row>
        <row r="490">
          <cell r="D490">
            <v>0</v>
          </cell>
          <cell r="E490">
            <v>0</v>
          </cell>
          <cell r="J490">
            <v>0</v>
          </cell>
          <cell r="N490">
            <v>0</v>
          </cell>
        </row>
        <row r="492">
          <cell r="D492">
            <v>0</v>
          </cell>
          <cell r="E492">
            <v>0</v>
          </cell>
          <cell r="J492">
            <v>0</v>
          </cell>
          <cell r="N492">
            <v>0</v>
          </cell>
        </row>
        <row r="494">
          <cell r="D494">
            <v>0</v>
          </cell>
          <cell r="E494">
            <v>0</v>
          </cell>
          <cell r="J494">
            <v>0</v>
          </cell>
          <cell r="N494">
            <v>0</v>
          </cell>
        </row>
        <row r="496">
          <cell r="D496">
            <v>152770000000</v>
          </cell>
          <cell r="E496">
            <v>-11770000000</v>
          </cell>
          <cell r="J496">
            <v>71265528330</v>
          </cell>
          <cell r="N496">
            <v>130593003342</v>
          </cell>
        </row>
        <row r="499">
          <cell r="D499">
            <v>8500000000</v>
          </cell>
          <cell r="E499">
            <v>-55000000</v>
          </cell>
          <cell r="J499">
            <v>693312662</v>
          </cell>
          <cell r="N499">
            <v>7578304934</v>
          </cell>
        </row>
        <row r="501">
          <cell r="D501">
            <v>1200000000</v>
          </cell>
          <cell r="E501">
            <v>310000000</v>
          </cell>
          <cell r="J501">
            <v>142931543</v>
          </cell>
          <cell r="N501">
            <v>1393795350</v>
          </cell>
        </row>
        <row r="502">
          <cell r="D502">
            <v>0</v>
          </cell>
          <cell r="E502">
            <v>0</v>
          </cell>
          <cell r="J502">
            <v>0</v>
          </cell>
          <cell r="N502">
            <v>0</v>
          </cell>
        </row>
        <row r="504">
          <cell r="D504">
            <v>700000000</v>
          </cell>
          <cell r="E504">
            <v>0</v>
          </cell>
          <cell r="J504">
            <v>181653366</v>
          </cell>
          <cell r="N504">
            <v>627926580</v>
          </cell>
        </row>
        <row r="506">
          <cell r="D506">
            <v>8200000000</v>
          </cell>
          <cell r="E506">
            <v>-80000000</v>
          </cell>
          <cell r="J506">
            <v>1354808905</v>
          </cell>
          <cell r="N506">
            <v>3375684341</v>
          </cell>
        </row>
        <row r="507">
          <cell r="D507">
            <v>0</v>
          </cell>
          <cell r="E507">
            <v>0</v>
          </cell>
          <cell r="J507">
            <v>0</v>
          </cell>
          <cell r="N507">
            <v>0</v>
          </cell>
        </row>
        <row r="509">
          <cell r="D509">
            <v>1619200000</v>
          </cell>
          <cell r="E509">
            <v>-100000000</v>
          </cell>
          <cell r="J509">
            <v>446863650</v>
          </cell>
          <cell r="N509">
            <v>1462888800</v>
          </cell>
        </row>
        <row r="511">
          <cell r="D511">
            <v>2000000000</v>
          </cell>
          <cell r="E511">
            <v>-75000000</v>
          </cell>
          <cell r="J511">
            <v>253277865</v>
          </cell>
          <cell r="N511">
            <v>1894700000</v>
          </cell>
        </row>
        <row r="514">
          <cell r="D514">
            <v>0</v>
          </cell>
          <cell r="E514">
            <v>0</v>
          </cell>
          <cell r="J514">
            <v>0</v>
          </cell>
          <cell r="N514">
            <v>0</v>
          </cell>
        </row>
        <row r="516">
          <cell r="D516">
            <v>0</v>
          </cell>
          <cell r="E516">
            <v>0</v>
          </cell>
          <cell r="J516">
            <v>0</v>
          </cell>
          <cell r="N516">
            <v>0</v>
          </cell>
        </row>
        <row r="518">
          <cell r="D518">
            <v>263465000</v>
          </cell>
          <cell r="E518">
            <v>0</v>
          </cell>
          <cell r="J518">
            <v>26503333</v>
          </cell>
          <cell r="N518">
            <v>263465000</v>
          </cell>
        </row>
        <row r="520">
          <cell r="D520">
            <v>38843592000</v>
          </cell>
          <cell r="E520">
            <v>-122939404</v>
          </cell>
          <cell r="J520">
            <v>10831255095</v>
          </cell>
          <cell r="N520">
            <v>37609878807</v>
          </cell>
        </row>
        <row r="522">
          <cell r="D522">
            <v>0</v>
          </cell>
          <cell r="E522">
            <v>0</v>
          </cell>
          <cell r="J522">
            <v>0</v>
          </cell>
          <cell r="N522">
            <v>0</v>
          </cell>
        </row>
        <row r="524">
          <cell r="D524">
            <v>0</v>
          </cell>
          <cell r="E524">
            <v>0</v>
          </cell>
          <cell r="J524">
            <v>0</v>
          </cell>
          <cell r="N524">
            <v>0</v>
          </cell>
        </row>
        <row r="526">
          <cell r="D526">
            <v>115389247000</v>
          </cell>
          <cell r="E526">
            <v>-62269970</v>
          </cell>
          <cell r="J526">
            <v>39690959351</v>
          </cell>
          <cell r="N526">
            <v>110571521816</v>
          </cell>
        </row>
        <row r="528">
          <cell r="D528">
            <v>25650000000</v>
          </cell>
          <cell r="E528">
            <v>-400000000</v>
          </cell>
          <cell r="J528">
            <v>4951951362</v>
          </cell>
          <cell r="N528">
            <v>16930236818</v>
          </cell>
        </row>
        <row r="530">
          <cell r="D530">
            <v>2569865000</v>
          </cell>
          <cell r="E530">
            <v>0</v>
          </cell>
          <cell r="J530">
            <v>797053034</v>
          </cell>
          <cell r="N530">
            <v>2451278412</v>
          </cell>
        </row>
        <row r="532">
          <cell r="D532">
            <v>32711717000</v>
          </cell>
          <cell r="E532">
            <v>-15533081000</v>
          </cell>
          <cell r="J532">
            <v>2826832478</v>
          </cell>
          <cell r="N532">
            <v>11046410291</v>
          </cell>
        </row>
        <row r="534">
          <cell r="D534">
            <v>2230137000</v>
          </cell>
          <cell r="E534">
            <v>4500000000</v>
          </cell>
          <cell r="J534">
            <v>709245087</v>
          </cell>
          <cell r="N534">
            <v>6553095857</v>
          </cell>
        </row>
        <row r="536">
          <cell r="D536">
            <v>0</v>
          </cell>
          <cell r="E536">
            <v>0</v>
          </cell>
          <cell r="J536">
            <v>0</v>
          </cell>
          <cell r="N536">
            <v>0</v>
          </cell>
        </row>
        <row r="537">
          <cell r="D537">
            <v>0</v>
          </cell>
          <cell r="E537">
            <v>0</v>
          </cell>
          <cell r="J537">
            <v>0</v>
          </cell>
          <cell r="N537">
            <v>0</v>
          </cell>
        </row>
        <row r="539">
          <cell r="D539">
            <v>1745390000</v>
          </cell>
          <cell r="E539">
            <v>-381000000</v>
          </cell>
          <cell r="J539">
            <v>502633968</v>
          </cell>
          <cell r="N539">
            <v>1088080785</v>
          </cell>
        </row>
        <row r="541">
          <cell r="D541">
            <v>270000000</v>
          </cell>
          <cell r="E541">
            <v>0</v>
          </cell>
          <cell r="J541">
            <v>0</v>
          </cell>
          <cell r="N541">
            <v>270000000</v>
          </cell>
        </row>
        <row r="543">
          <cell r="D543">
            <v>1130706000</v>
          </cell>
          <cell r="E543">
            <v>0</v>
          </cell>
          <cell r="J543">
            <v>105461666</v>
          </cell>
          <cell r="N543">
            <v>637042000</v>
          </cell>
        </row>
        <row r="545">
          <cell r="D545">
            <v>982000000</v>
          </cell>
          <cell r="E545">
            <v>0</v>
          </cell>
          <cell r="J545">
            <v>111933333</v>
          </cell>
          <cell r="N545">
            <v>543434000</v>
          </cell>
        </row>
        <row r="547">
          <cell r="D547">
            <v>0</v>
          </cell>
          <cell r="E547">
            <v>0</v>
          </cell>
          <cell r="J547">
            <v>0</v>
          </cell>
          <cell r="N547">
            <v>0</v>
          </cell>
        </row>
        <row r="549">
          <cell r="D549">
            <v>0</v>
          </cell>
          <cell r="E549">
            <v>0</v>
          </cell>
          <cell r="J549">
            <v>0</v>
          </cell>
          <cell r="N549">
            <v>0</v>
          </cell>
        </row>
        <row r="551">
          <cell r="D551">
            <v>0</v>
          </cell>
          <cell r="E551">
            <v>0</v>
          </cell>
          <cell r="J551">
            <v>0</v>
          </cell>
          <cell r="N551">
            <v>0</v>
          </cell>
        </row>
        <row r="553">
          <cell r="D553">
            <v>0</v>
          </cell>
          <cell r="E553">
            <v>0</v>
          </cell>
          <cell r="J553">
            <v>0</v>
          </cell>
          <cell r="N553">
            <v>0</v>
          </cell>
        </row>
        <row r="555">
          <cell r="D555">
            <v>0</v>
          </cell>
          <cell r="E555">
            <v>0</v>
          </cell>
          <cell r="J555">
            <v>0</v>
          </cell>
          <cell r="N555">
            <v>0</v>
          </cell>
        </row>
        <row r="557">
          <cell r="D557">
            <v>3500000000</v>
          </cell>
          <cell r="E557">
            <v>0</v>
          </cell>
          <cell r="J557">
            <v>325006408</v>
          </cell>
          <cell r="N557">
            <v>3181776290</v>
          </cell>
        </row>
        <row r="559">
          <cell r="D559">
            <v>0</v>
          </cell>
          <cell r="E559">
            <v>0</v>
          </cell>
          <cell r="J559">
            <v>0</v>
          </cell>
          <cell r="N559">
            <v>0</v>
          </cell>
        </row>
        <row r="561">
          <cell r="D561">
            <v>0</v>
          </cell>
          <cell r="E561">
            <v>0</v>
          </cell>
          <cell r="J561">
            <v>0</v>
          </cell>
          <cell r="N561">
            <v>0</v>
          </cell>
        </row>
        <row r="564">
          <cell r="D564">
            <v>3641570000</v>
          </cell>
          <cell r="E564">
            <v>0</v>
          </cell>
          <cell r="J564">
            <v>945465589</v>
          </cell>
          <cell r="N564">
            <v>1433071008</v>
          </cell>
        </row>
        <row r="565">
          <cell r="D565">
            <v>15040500000</v>
          </cell>
          <cell r="E565">
            <v>591037500</v>
          </cell>
          <cell r="J565">
            <v>4909243129</v>
          </cell>
          <cell r="N565">
            <v>9487787280</v>
          </cell>
        </row>
        <row r="568">
          <cell r="D568">
            <v>20781193000</v>
          </cell>
          <cell r="E568">
            <v>-1034807500</v>
          </cell>
          <cell r="J568">
            <v>5388685398</v>
          </cell>
          <cell r="N568">
            <v>16874887312</v>
          </cell>
        </row>
        <row r="570">
          <cell r="D570">
            <v>1918000000</v>
          </cell>
          <cell r="E570">
            <v>0</v>
          </cell>
          <cell r="J570">
            <v>114650000</v>
          </cell>
          <cell r="N570">
            <v>554786000</v>
          </cell>
        </row>
        <row r="571">
          <cell r="D571">
            <v>4149000000</v>
          </cell>
          <cell r="E571">
            <v>0</v>
          </cell>
          <cell r="J571">
            <v>347267604</v>
          </cell>
          <cell r="N571">
            <v>2300313130</v>
          </cell>
        </row>
        <row r="573">
          <cell r="D573">
            <v>840942000</v>
          </cell>
          <cell r="E573">
            <v>0</v>
          </cell>
          <cell r="J573">
            <v>61883333</v>
          </cell>
          <cell r="N573">
            <v>468812000</v>
          </cell>
        </row>
        <row r="575">
          <cell r="D575">
            <v>2729409000</v>
          </cell>
          <cell r="E575">
            <v>0</v>
          </cell>
          <cell r="J575">
            <v>243500000</v>
          </cell>
          <cell r="N575">
            <v>2439470000</v>
          </cell>
        </row>
        <row r="577">
          <cell r="D577">
            <v>0</v>
          </cell>
          <cell r="E577">
            <v>0</v>
          </cell>
          <cell r="J577">
            <v>0</v>
          </cell>
          <cell r="N577">
            <v>0</v>
          </cell>
        </row>
        <row r="579">
          <cell r="D579">
            <v>2100000000</v>
          </cell>
          <cell r="E579">
            <v>0</v>
          </cell>
          <cell r="J579">
            <v>28366666</v>
          </cell>
          <cell r="N579">
            <v>1803468500</v>
          </cell>
        </row>
        <row r="581">
          <cell r="D581">
            <v>2761412000</v>
          </cell>
          <cell r="E581">
            <v>0</v>
          </cell>
          <cell r="J581">
            <v>147419999</v>
          </cell>
          <cell r="N581">
            <v>2119071547</v>
          </cell>
        </row>
        <row r="583">
          <cell r="D583">
            <v>0</v>
          </cell>
          <cell r="E583">
            <v>0</v>
          </cell>
          <cell r="J583">
            <v>0</v>
          </cell>
          <cell r="N583">
            <v>0</v>
          </cell>
        </row>
        <row r="586">
          <cell r="D586">
            <v>0</v>
          </cell>
          <cell r="E586">
            <v>0</v>
          </cell>
          <cell r="J586">
            <v>0</v>
          </cell>
          <cell r="N586">
            <v>0</v>
          </cell>
        </row>
        <row r="588">
          <cell r="D588">
            <v>0</v>
          </cell>
          <cell r="E588">
            <v>0</v>
          </cell>
          <cell r="J588">
            <v>0</v>
          </cell>
          <cell r="N588">
            <v>0</v>
          </cell>
        </row>
        <row r="590">
          <cell r="D590">
            <v>632433000</v>
          </cell>
          <cell r="E590">
            <v>449567000</v>
          </cell>
          <cell r="J590">
            <v>267774396</v>
          </cell>
          <cell r="N590">
            <v>708440227</v>
          </cell>
        </row>
        <row r="592">
          <cell r="D592">
            <v>0</v>
          </cell>
          <cell r="E592">
            <v>0</v>
          </cell>
          <cell r="J592">
            <v>0</v>
          </cell>
          <cell r="N592">
            <v>0</v>
          </cell>
        </row>
        <row r="594">
          <cell r="D594">
            <v>0</v>
          </cell>
          <cell r="E594">
            <v>0</v>
          </cell>
          <cell r="J594">
            <v>0</v>
          </cell>
          <cell r="N594">
            <v>0</v>
          </cell>
        </row>
        <row r="596">
          <cell r="D596">
            <v>0</v>
          </cell>
          <cell r="E596">
            <v>0</v>
          </cell>
          <cell r="J596">
            <v>0</v>
          </cell>
          <cell r="N596">
            <v>0</v>
          </cell>
        </row>
        <row r="598">
          <cell r="D598">
            <v>0</v>
          </cell>
          <cell r="E598">
            <v>0</v>
          </cell>
          <cell r="J598">
            <v>0</v>
          </cell>
          <cell r="N598">
            <v>0</v>
          </cell>
        </row>
        <row r="599">
          <cell r="D599">
            <v>0</v>
          </cell>
          <cell r="E599">
            <v>0</v>
          </cell>
          <cell r="J599">
            <v>0</v>
          </cell>
          <cell r="N599">
            <v>0</v>
          </cell>
        </row>
        <row r="600">
          <cell r="D600">
            <v>0</v>
          </cell>
          <cell r="E600">
            <v>0</v>
          </cell>
          <cell r="J600">
            <v>0</v>
          </cell>
          <cell r="N600">
            <v>0</v>
          </cell>
        </row>
        <row r="601">
          <cell r="D601">
            <v>0</v>
          </cell>
          <cell r="E601">
            <v>0</v>
          </cell>
          <cell r="J601">
            <v>0</v>
          </cell>
          <cell r="N601">
            <v>0</v>
          </cell>
        </row>
        <row r="603">
          <cell r="D603">
            <v>0</v>
          </cell>
          <cell r="E603">
            <v>0</v>
          </cell>
          <cell r="J603">
            <v>0</v>
          </cell>
          <cell r="N603">
            <v>0</v>
          </cell>
        </row>
        <row r="604">
          <cell r="D604">
            <v>0</v>
          </cell>
          <cell r="E604">
            <v>0</v>
          </cell>
          <cell r="J604">
            <v>0</v>
          </cell>
          <cell r="N604">
            <v>0</v>
          </cell>
        </row>
        <row r="605">
          <cell r="D605">
            <v>0</v>
          </cell>
          <cell r="E605">
            <v>0</v>
          </cell>
          <cell r="J605">
            <v>0</v>
          </cell>
          <cell r="N605">
            <v>0</v>
          </cell>
        </row>
        <row r="607">
          <cell r="D607">
            <v>0</v>
          </cell>
          <cell r="E607">
            <v>0</v>
          </cell>
          <cell r="J607">
            <v>0</v>
          </cell>
          <cell r="N607">
            <v>0</v>
          </cell>
        </row>
        <row r="609">
          <cell r="D609">
            <v>0</v>
          </cell>
          <cell r="E609">
            <v>0</v>
          </cell>
          <cell r="J609">
            <v>0</v>
          </cell>
          <cell r="N609">
            <v>0</v>
          </cell>
        </row>
        <row r="611">
          <cell r="D611">
            <v>4927458000</v>
          </cell>
          <cell r="E611">
            <v>-412000000</v>
          </cell>
          <cell r="J611">
            <v>1105681629</v>
          </cell>
          <cell r="N611">
            <v>3153873594</v>
          </cell>
        </row>
        <row r="613">
          <cell r="D613">
            <v>20007442000</v>
          </cell>
          <cell r="E613">
            <v>-376579000</v>
          </cell>
          <cell r="J613">
            <v>11403708445</v>
          </cell>
          <cell r="N613">
            <v>19343537911</v>
          </cell>
        </row>
        <row r="615">
          <cell r="D615">
            <v>150000000</v>
          </cell>
          <cell r="E615">
            <v>0</v>
          </cell>
          <cell r="J615">
            <v>3538143</v>
          </cell>
          <cell r="N615">
            <v>11538141</v>
          </cell>
        </row>
        <row r="617">
          <cell r="D617">
            <v>2964945000</v>
          </cell>
          <cell r="E617">
            <v>0</v>
          </cell>
          <cell r="J617">
            <v>582791630</v>
          </cell>
          <cell r="N617">
            <v>1928439279</v>
          </cell>
        </row>
        <row r="619">
          <cell r="D619">
            <v>16610286000</v>
          </cell>
          <cell r="E619">
            <v>0</v>
          </cell>
          <cell r="J619">
            <v>1324302374</v>
          </cell>
          <cell r="N619">
            <v>11146973701</v>
          </cell>
        </row>
        <row r="621">
          <cell r="D621">
            <v>0</v>
          </cell>
          <cell r="E621">
            <v>0</v>
          </cell>
          <cell r="J621">
            <v>0</v>
          </cell>
          <cell r="N621">
            <v>0</v>
          </cell>
        </row>
        <row r="623">
          <cell r="D623">
            <v>0</v>
          </cell>
          <cell r="E623">
            <v>0</v>
          </cell>
          <cell r="J623">
            <v>0</v>
          </cell>
          <cell r="N623">
            <v>0</v>
          </cell>
        </row>
        <row r="625">
          <cell r="D625">
            <v>0</v>
          </cell>
          <cell r="E625">
            <v>0</v>
          </cell>
          <cell r="J625">
            <v>0</v>
          </cell>
          <cell r="N625">
            <v>0</v>
          </cell>
        </row>
        <row r="626">
          <cell r="D626">
            <v>0</v>
          </cell>
          <cell r="E626">
            <v>0</v>
          </cell>
          <cell r="J626">
            <v>0</v>
          </cell>
          <cell r="N626">
            <v>0</v>
          </cell>
        </row>
        <row r="627">
          <cell r="D627">
            <v>0</v>
          </cell>
          <cell r="E627">
            <v>0</v>
          </cell>
          <cell r="J627">
            <v>0</v>
          </cell>
          <cell r="N627">
            <v>0</v>
          </cell>
        </row>
        <row r="628">
          <cell r="D628">
            <v>0</v>
          </cell>
          <cell r="E628">
            <v>0</v>
          </cell>
          <cell r="J628">
            <v>0</v>
          </cell>
          <cell r="N628">
            <v>0</v>
          </cell>
        </row>
        <row r="630">
          <cell r="D630">
            <v>0</v>
          </cell>
          <cell r="E630">
            <v>0</v>
          </cell>
          <cell r="J630">
            <v>0</v>
          </cell>
          <cell r="N630">
            <v>0</v>
          </cell>
        </row>
        <row r="632">
          <cell r="D632">
            <v>0</v>
          </cell>
          <cell r="E632">
            <v>0</v>
          </cell>
          <cell r="J632">
            <v>0</v>
          </cell>
          <cell r="N632">
            <v>0</v>
          </cell>
        </row>
        <row r="634">
          <cell r="D634">
            <v>0</v>
          </cell>
          <cell r="E634">
            <v>0</v>
          </cell>
          <cell r="J634">
            <v>0</v>
          </cell>
          <cell r="N634">
            <v>0</v>
          </cell>
        </row>
        <row r="636">
          <cell r="D636">
            <v>0</v>
          </cell>
          <cell r="E636">
            <v>0</v>
          </cell>
          <cell r="J636">
            <v>0</v>
          </cell>
          <cell r="N636">
            <v>0</v>
          </cell>
        </row>
        <row r="638">
          <cell r="D638">
            <v>0</v>
          </cell>
          <cell r="E638">
            <v>0</v>
          </cell>
          <cell r="J638">
            <v>0</v>
          </cell>
          <cell r="N638">
            <v>0</v>
          </cell>
        </row>
        <row r="640">
          <cell r="D640">
            <v>0</v>
          </cell>
          <cell r="E640">
            <v>0</v>
          </cell>
          <cell r="J640">
            <v>0</v>
          </cell>
          <cell r="N640">
            <v>0</v>
          </cell>
        </row>
        <row r="642">
          <cell r="D642">
            <v>900000000</v>
          </cell>
          <cell r="E642">
            <v>-300000000</v>
          </cell>
          <cell r="J642">
            <v>29197045</v>
          </cell>
          <cell r="N642">
            <v>343297400</v>
          </cell>
        </row>
        <row r="645">
          <cell r="D645">
            <v>0</v>
          </cell>
          <cell r="E645">
            <v>0</v>
          </cell>
          <cell r="J645">
            <v>0</v>
          </cell>
          <cell r="N645">
            <v>0</v>
          </cell>
        </row>
        <row r="647">
          <cell r="D647">
            <v>294021950000</v>
          </cell>
          <cell r="E647">
            <v>0</v>
          </cell>
          <cell r="J647">
            <v>54452718570</v>
          </cell>
          <cell r="N647">
            <v>263492853044</v>
          </cell>
        </row>
        <row r="649">
          <cell r="D649">
            <v>4200000000</v>
          </cell>
          <cell r="E649">
            <v>0</v>
          </cell>
          <cell r="J649">
            <v>1052793715</v>
          </cell>
          <cell r="N649">
            <v>3334492439</v>
          </cell>
        </row>
        <row r="651">
          <cell r="D651">
            <v>400000000</v>
          </cell>
          <cell r="E651">
            <v>0</v>
          </cell>
          <cell r="J651">
            <v>22000000</v>
          </cell>
          <cell r="N651">
            <v>105700000</v>
          </cell>
        </row>
        <row r="654">
          <cell r="D654">
            <v>2300000000</v>
          </cell>
          <cell r="E654">
            <v>0</v>
          </cell>
          <cell r="J654">
            <v>275940605</v>
          </cell>
          <cell r="N654">
            <v>1417623248</v>
          </cell>
        </row>
        <row r="656">
          <cell r="D656">
            <v>1268104000</v>
          </cell>
          <cell r="E656">
            <v>195350000</v>
          </cell>
          <cell r="J656">
            <v>154558443</v>
          </cell>
          <cell r="N656">
            <v>441916720</v>
          </cell>
        </row>
        <row r="658">
          <cell r="D658">
            <v>0</v>
          </cell>
          <cell r="E658">
            <v>0</v>
          </cell>
          <cell r="J658">
            <v>0</v>
          </cell>
          <cell r="N658">
            <v>0</v>
          </cell>
        </row>
        <row r="661">
          <cell r="D661">
            <v>0</v>
          </cell>
          <cell r="E661">
            <v>0</v>
          </cell>
          <cell r="J661">
            <v>0</v>
          </cell>
          <cell r="N661">
            <v>0</v>
          </cell>
        </row>
        <row r="663">
          <cell r="D663">
            <v>0</v>
          </cell>
          <cell r="E663">
            <v>0</v>
          </cell>
          <cell r="J663">
            <v>0</v>
          </cell>
          <cell r="N663">
            <v>0</v>
          </cell>
        </row>
        <row r="665">
          <cell r="D665">
            <v>3200000000</v>
          </cell>
          <cell r="E665">
            <v>0</v>
          </cell>
          <cell r="J665">
            <v>309384303</v>
          </cell>
          <cell r="N665">
            <v>3004860996</v>
          </cell>
        </row>
        <row r="667">
          <cell r="D667">
            <v>350000000</v>
          </cell>
          <cell r="E667">
            <v>0</v>
          </cell>
          <cell r="J667">
            <v>0</v>
          </cell>
          <cell r="N667">
            <v>0</v>
          </cell>
        </row>
        <row r="670">
          <cell r="D670">
            <v>5500000000</v>
          </cell>
          <cell r="E670">
            <v>0</v>
          </cell>
          <cell r="J670">
            <v>359148796</v>
          </cell>
          <cell r="N670">
            <v>5354270039</v>
          </cell>
        </row>
        <row r="672">
          <cell r="D672">
            <v>5950000000</v>
          </cell>
          <cell r="E672">
            <v>0</v>
          </cell>
          <cell r="J672">
            <v>692210365</v>
          </cell>
          <cell r="N672">
            <v>1951688789</v>
          </cell>
        </row>
        <row r="674">
          <cell r="D674">
            <v>6200000000</v>
          </cell>
          <cell r="E674">
            <v>0</v>
          </cell>
          <cell r="J674">
            <v>1784449701</v>
          </cell>
          <cell r="N674">
            <v>5610699457</v>
          </cell>
        </row>
        <row r="676">
          <cell r="D676">
            <v>0</v>
          </cell>
          <cell r="E676">
            <v>0</v>
          </cell>
          <cell r="J676">
            <v>0</v>
          </cell>
          <cell r="N676">
            <v>0</v>
          </cell>
        </row>
        <row r="678">
          <cell r="D678">
            <v>0</v>
          </cell>
          <cell r="E678">
            <v>0</v>
          </cell>
          <cell r="J678">
            <v>0</v>
          </cell>
          <cell r="N678">
            <v>0</v>
          </cell>
        </row>
        <row r="680">
          <cell r="D680">
            <v>0</v>
          </cell>
          <cell r="E680">
            <v>0</v>
          </cell>
          <cell r="J680">
            <v>0</v>
          </cell>
          <cell r="N680">
            <v>0</v>
          </cell>
        </row>
        <row r="682">
          <cell r="D682">
            <v>1800000000</v>
          </cell>
          <cell r="E682">
            <v>0</v>
          </cell>
          <cell r="J682">
            <v>187884113</v>
          </cell>
          <cell r="N682">
            <v>1712479898</v>
          </cell>
        </row>
        <row r="685">
          <cell r="D685">
            <v>0</v>
          </cell>
          <cell r="E685">
            <v>0</v>
          </cell>
          <cell r="J685">
            <v>0</v>
          </cell>
          <cell r="N685">
            <v>0</v>
          </cell>
        </row>
        <row r="687">
          <cell r="D687">
            <v>0</v>
          </cell>
          <cell r="E687">
            <v>0</v>
          </cell>
          <cell r="J687">
            <v>0</v>
          </cell>
          <cell r="N687">
            <v>0</v>
          </cell>
        </row>
        <row r="689">
          <cell r="D689">
            <v>1786000000</v>
          </cell>
          <cell r="E689">
            <v>0</v>
          </cell>
          <cell r="J689">
            <v>277724482</v>
          </cell>
          <cell r="N689">
            <v>1447184055</v>
          </cell>
        </row>
        <row r="691">
          <cell r="D691">
            <v>0</v>
          </cell>
          <cell r="E691">
            <v>0</v>
          </cell>
          <cell r="J691">
            <v>0</v>
          </cell>
          <cell r="N691">
            <v>0</v>
          </cell>
        </row>
        <row r="693">
          <cell r="D693">
            <v>0</v>
          </cell>
          <cell r="E693">
            <v>0</v>
          </cell>
          <cell r="J693">
            <v>0</v>
          </cell>
          <cell r="N693">
            <v>0</v>
          </cell>
        </row>
        <row r="696">
          <cell r="D696">
            <v>0</v>
          </cell>
          <cell r="E696">
            <v>0</v>
          </cell>
          <cell r="J696">
            <v>0</v>
          </cell>
          <cell r="N696">
            <v>0</v>
          </cell>
        </row>
        <row r="698">
          <cell r="D698">
            <v>0</v>
          </cell>
          <cell r="E698">
            <v>0</v>
          </cell>
          <cell r="J698">
            <v>0</v>
          </cell>
          <cell r="N698">
            <v>0</v>
          </cell>
        </row>
        <row r="701">
          <cell r="D701">
            <v>0</v>
          </cell>
          <cell r="E701">
            <v>0</v>
          </cell>
          <cell r="J701">
            <v>0</v>
          </cell>
          <cell r="N701">
            <v>0</v>
          </cell>
        </row>
        <row r="703">
          <cell r="D703">
            <v>0</v>
          </cell>
          <cell r="E703">
            <v>0</v>
          </cell>
          <cell r="J703">
            <v>0</v>
          </cell>
          <cell r="N703">
            <v>0</v>
          </cell>
        </row>
        <row r="705">
          <cell r="D705">
            <v>0</v>
          </cell>
          <cell r="E705">
            <v>0</v>
          </cell>
          <cell r="J705">
            <v>0</v>
          </cell>
          <cell r="N705">
            <v>0</v>
          </cell>
        </row>
        <row r="707">
          <cell r="D707">
            <v>0</v>
          </cell>
          <cell r="E707">
            <v>0</v>
          </cell>
          <cell r="J707">
            <v>0</v>
          </cell>
          <cell r="N707">
            <v>0</v>
          </cell>
        </row>
        <row r="709">
          <cell r="D709">
            <v>0</v>
          </cell>
          <cell r="E709">
            <v>0</v>
          </cell>
          <cell r="J709">
            <v>0</v>
          </cell>
          <cell r="N709">
            <v>0</v>
          </cell>
        </row>
        <row r="711">
          <cell r="D711">
            <v>0</v>
          </cell>
          <cell r="E711">
            <v>0</v>
          </cell>
          <cell r="J711">
            <v>0</v>
          </cell>
          <cell r="N711">
            <v>0</v>
          </cell>
        </row>
        <row r="713">
          <cell r="D713">
            <v>0</v>
          </cell>
          <cell r="E713">
            <v>0</v>
          </cell>
          <cell r="J713">
            <v>0</v>
          </cell>
          <cell r="N713">
            <v>0</v>
          </cell>
        </row>
        <row r="715">
          <cell r="D715">
            <v>0</v>
          </cell>
          <cell r="E715">
            <v>0</v>
          </cell>
          <cell r="J715">
            <v>0</v>
          </cell>
          <cell r="N715">
            <v>0</v>
          </cell>
        </row>
        <row r="717">
          <cell r="D717">
            <v>0</v>
          </cell>
          <cell r="E717">
            <v>0</v>
          </cell>
          <cell r="J717">
            <v>0</v>
          </cell>
          <cell r="N717">
            <v>0</v>
          </cell>
        </row>
        <row r="720">
          <cell r="D720">
            <v>0</v>
          </cell>
          <cell r="E720">
            <v>0</v>
          </cell>
          <cell r="J720">
            <v>0</v>
          </cell>
          <cell r="N720">
            <v>0</v>
          </cell>
        </row>
        <row r="722">
          <cell r="D722">
            <v>0</v>
          </cell>
          <cell r="E722">
            <v>0</v>
          </cell>
          <cell r="J722">
            <v>0</v>
          </cell>
          <cell r="N722">
            <v>0</v>
          </cell>
        </row>
        <row r="724">
          <cell r="D724">
            <v>0</v>
          </cell>
          <cell r="E724">
            <v>0</v>
          </cell>
          <cell r="J724">
            <v>0</v>
          </cell>
          <cell r="N724">
            <v>0</v>
          </cell>
        </row>
        <row r="726">
          <cell r="D726">
            <v>0</v>
          </cell>
          <cell r="E726">
            <v>0</v>
          </cell>
          <cell r="J726">
            <v>0</v>
          </cell>
          <cell r="N726">
            <v>0</v>
          </cell>
        </row>
        <row r="728">
          <cell r="D728">
            <v>0</v>
          </cell>
          <cell r="E728">
            <v>0</v>
          </cell>
          <cell r="J728">
            <v>0</v>
          </cell>
          <cell r="N728">
            <v>0</v>
          </cell>
        </row>
        <row r="730">
          <cell r="D730">
            <v>47980300000</v>
          </cell>
          <cell r="E730">
            <v>-4626831654</v>
          </cell>
          <cell r="J730">
            <v>1370458206</v>
          </cell>
          <cell r="N730">
            <v>11644200189</v>
          </cell>
        </row>
        <row r="732">
          <cell r="D732">
            <v>0</v>
          </cell>
          <cell r="E732">
            <v>0</v>
          </cell>
          <cell r="J732">
            <v>0</v>
          </cell>
          <cell r="N732">
            <v>0</v>
          </cell>
        </row>
        <row r="734">
          <cell r="D734">
            <v>1464873000</v>
          </cell>
          <cell r="E734">
            <v>30000000</v>
          </cell>
          <cell r="J734">
            <v>534619821</v>
          </cell>
          <cell r="N734">
            <v>1063244156</v>
          </cell>
        </row>
        <row r="736">
          <cell r="D736">
            <v>97178867000</v>
          </cell>
          <cell r="E736">
            <v>261000000</v>
          </cell>
          <cell r="J736">
            <v>9305387658</v>
          </cell>
          <cell r="N736">
            <v>14218787696</v>
          </cell>
        </row>
        <row r="738">
          <cell r="D738">
            <v>0</v>
          </cell>
          <cell r="E738">
            <v>0</v>
          </cell>
          <cell r="J738">
            <v>0</v>
          </cell>
          <cell r="N738">
            <v>0</v>
          </cell>
        </row>
        <row r="740">
          <cell r="D740">
            <v>300000000</v>
          </cell>
          <cell r="E740">
            <v>0</v>
          </cell>
          <cell r="J740">
            <v>91431018</v>
          </cell>
          <cell r="N740">
            <v>300000000</v>
          </cell>
        </row>
        <row r="742">
          <cell r="D742">
            <v>1435700000</v>
          </cell>
          <cell r="E742">
            <v>0</v>
          </cell>
          <cell r="J742">
            <v>447589998</v>
          </cell>
          <cell r="N742">
            <v>1429500000</v>
          </cell>
        </row>
        <row r="743">
          <cell r="D743">
            <v>176000000</v>
          </cell>
          <cell r="E743">
            <v>0</v>
          </cell>
          <cell r="J743">
            <v>53013334</v>
          </cell>
          <cell r="N743">
            <v>176000000</v>
          </cell>
        </row>
        <row r="745">
          <cell r="D745">
            <v>3153892000</v>
          </cell>
          <cell r="E745">
            <v>305000000</v>
          </cell>
          <cell r="J745">
            <v>1174744653</v>
          </cell>
          <cell r="N745">
            <v>2153428690</v>
          </cell>
        </row>
        <row r="747">
          <cell r="D747">
            <v>0</v>
          </cell>
          <cell r="E747">
            <v>0</v>
          </cell>
          <cell r="J747">
            <v>0</v>
          </cell>
          <cell r="N747">
            <v>0</v>
          </cell>
        </row>
        <row r="750">
          <cell r="D750">
            <v>0</v>
          </cell>
          <cell r="E750">
            <v>0</v>
          </cell>
          <cell r="J750">
            <v>0</v>
          </cell>
          <cell r="N750">
            <v>0</v>
          </cell>
        </row>
        <row r="752">
          <cell r="D752">
            <v>0</v>
          </cell>
          <cell r="E752">
            <v>0</v>
          </cell>
          <cell r="J752">
            <v>0</v>
          </cell>
          <cell r="N752">
            <v>0</v>
          </cell>
        </row>
        <row r="754">
          <cell r="D754">
            <v>0</v>
          </cell>
          <cell r="E754">
            <v>0</v>
          </cell>
          <cell r="J754">
            <v>0</v>
          </cell>
          <cell r="N754">
            <v>0</v>
          </cell>
        </row>
        <row r="756">
          <cell r="D756">
            <v>0</v>
          </cell>
          <cell r="E756">
            <v>0</v>
          </cell>
          <cell r="J756">
            <v>0</v>
          </cell>
          <cell r="N756">
            <v>0</v>
          </cell>
        </row>
        <row r="758">
          <cell r="D758">
            <v>566608000</v>
          </cell>
          <cell r="E758">
            <v>450000000</v>
          </cell>
          <cell r="J758">
            <v>247496391</v>
          </cell>
          <cell r="N758">
            <v>859934785</v>
          </cell>
        </row>
        <row r="760">
          <cell r="D760">
            <v>300000000</v>
          </cell>
          <cell r="E760">
            <v>0</v>
          </cell>
          <cell r="J760">
            <v>0</v>
          </cell>
          <cell r="N760">
            <v>99960000</v>
          </cell>
        </row>
        <row r="764">
          <cell r="D764">
            <v>0</v>
          </cell>
          <cell r="E764">
            <v>0</v>
          </cell>
          <cell r="J764">
            <v>0</v>
          </cell>
          <cell r="N764">
            <v>0</v>
          </cell>
        </row>
        <row r="766">
          <cell r="D766">
            <v>2903000000</v>
          </cell>
          <cell r="E766">
            <v>-48660900</v>
          </cell>
          <cell r="J766">
            <v>878586225</v>
          </cell>
          <cell r="N766">
            <v>2757713102</v>
          </cell>
        </row>
        <row r="768">
          <cell r="D768">
            <v>7190094000</v>
          </cell>
          <cell r="E768">
            <v>272000000</v>
          </cell>
          <cell r="J768">
            <v>2702155795</v>
          </cell>
          <cell r="N768">
            <v>4152124927</v>
          </cell>
        </row>
        <row r="770">
          <cell r="D770">
            <v>0</v>
          </cell>
          <cell r="E770">
            <v>0</v>
          </cell>
          <cell r="J770">
            <v>0</v>
          </cell>
          <cell r="N770">
            <v>0</v>
          </cell>
        </row>
        <row r="772">
          <cell r="D772">
            <v>351150000</v>
          </cell>
          <cell r="E772">
            <v>80000000</v>
          </cell>
          <cell r="J772">
            <v>106210000</v>
          </cell>
          <cell r="N772">
            <v>298500000</v>
          </cell>
        </row>
        <row r="774">
          <cell r="D774">
            <v>10759510000</v>
          </cell>
          <cell r="E774">
            <v>462000000</v>
          </cell>
          <cell r="J774">
            <v>1493011821</v>
          </cell>
          <cell r="N774">
            <v>5915780225</v>
          </cell>
        </row>
        <row r="775">
          <cell r="D775">
            <v>936490000</v>
          </cell>
          <cell r="E775">
            <v>0</v>
          </cell>
          <cell r="J775">
            <v>296993876</v>
          </cell>
          <cell r="N775">
            <v>919656100</v>
          </cell>
        </row>
        <row r="777">
          <cell r="D777">
            <v>8646638000</v>
          </cell>
          <cell r="E777">
            <v>-445620224</v>
          </cell>
          <cell r="J777">
            <v>641270651</v>
          </cell>
          <cell r="N777">
            <v>4441794086</v>
          </cell>
        </row>
        <row r="778">
          <cell r="D778">
            <v>342538000</v>
          </cell>
          <cell r="E778">
            <v>0</v>
          </cell>
          <cell r="J778">
            <v>45109536</v>
          </cell>
          <cell r="N778">
            <v>136951203</v>
          </cell>
        </row>
        <row r="779">
          <cell r="D779">
            <v>7415819000</v>
          </cell>
          <cell r="E779">
            <v>-105620724</v>
          </cell>
          <cell r="J779">
            <v>946981070</v>
          </cell>
          <cell r="N779">
            <v>6006841658</v>
          </cell>
        </row>
        <row r="780">
          <cell r="D780">
            <v>1195005000</v>
          </cell>
          <cell r="E780">
            <v>0</v>
          </cell>
          <cell r="J780">
            <v>91775746</v>
          </cell>
          <cell r="N780">
            <v>849737457</v>
          </cell>
        </row>
        <row r="782">
          <cell r="D782">
            <v>0</v>
          </cell>
          <cell r="E782">
            <v>0</v>
          </cell>
          <cell r="J782">
            <v>0</v>
          </cell>
          <cell r="N782">
            <v>0</v>
          </cell>
        </row>
        <row r="784">
          <cell r="D784">
            <v>0</v>
          </cell>
          <cell r="E784">
            <v>0</v>
          </cell>
          <cell r="J784">
            <v>0</v>
          </cell>
          <cell r="N784">
            <v>0</v>
          </cell>
        </row>
        <row r="786">
          <cell r="D786">
            <v>0</v>
          </cell>
          <cell r="E786">
            <v>0</v>
          </cell>
          <cell r="J786">
            <v>0</v>
          </cell>
          <cell r="N786">
            <v>0</v>
          </cell>
        </row>
        <row r="789">
          <cell r="D789">
            <v>0</v>
          </cell>
          <cell r="E789">
            <v>0</v>
          </cell>
          <cell r="J789">
            <v>0</v>
          </cell>
          <cell r="N789">
            <v>0</v>
          </cell>
        </row>
        <row r="791">
          <cell r="D791">
            <v>0</v>
          </cell>
          <cell r="E791">
            <v>0</v>
          </cell>
          <cell r="J791">
            <v>0</v>
          </cell>
          <cell r="N791">
            <v>0</v>
          </cell>
        </row>
        <row r="793">
          <cell r="D793">
            <v>4623000000</v>
          </cell>
          <cell r="E793">
            <v>-500000000</v>
          </cell>
          <cell r="J793">
            <v>282498333</v>
          </cell>
          <cell r="N793">
            <v>3987650000</v>
          </cell>
        </row>
        <row r="795">
          <cell r="D795">
            <v>3286964000</v>
          </cell>
          <cell r="E795">
            <v>28800000</v>
          </cell>
          <cell r="J795">
            <v>35594540</v>
          </cell>
          <cell r="N795">
            <v>2708560122</v>
          </cell>
        </row>
        <row r="797">
          <cell r="D797">
            <v>3855217000</v>
          </cell>
          <cell r="E797">
            <v>180000000</v>
          </cell>
          <cell r="J797">
            <v>1118501331</v>
          </cell>
          <cell r="N797">
            <v>3464632072</v>
          </cell>
        </row>
        <row r="798">
          <cell r="D798">
            <v>126783000</v>
          </cell>
          <cell r="E798">
            <v>0</v>
          </cell>
          <cell r="J798">
            <v>50591884</v>
          </cell>
          <cell r="N798">
            <v>119778700</v>
          </cell>
        </row>
        <row r="801">
          <cell r="D801">
            <v>0</v>
          </cell>
          <cell r="E801">
            <v>0</v>
          </cell>
          <cell r="J801">
            <v>0</v>
          </cell>
          <cell r="N801">
            <v>0</v>
          </cell>
        </row>
        <row r="802">
          <cell r="J802">
            <v>0</v>
          </cell>
          <cell r="N802">
            <v>0</v>
          </cell>
        </row>
        <row r="804">
          <cell r="D804">
            <v>5180000000</v>
          </cell>
          <cell r="E804">
            <v>-3933237212</v>
          </cell>
          <cell r="J804">
            <v>109255287</v>
          </cell>
          <cell r="N804">
            <v>1148308609</v>
          </cell>
        </row>
        <row r="805">
          <cell r="D805">
            <v>3772326000</v>
          </cell>
          <cell r="E805">
            <v>2945057798</v>
          </cell>
          <cell r="J805">
            <v>885544512</v>
          </cell>
          <cell r="N805">
            <v>2755437671</v>
          </cell>
        </row>
        <row r="806">
          <cell r="D806">
            <v>500000000</v>
          </cell>
          <cell r="E806">
            <v>205776465</v>
          </cell>
          <cell r="J806">
            <v>9268746</v>
          </cell>
          <cell r="N806">
            <v>192545600</v>
          </cell>
        </row>
        <row r="807">
          <cell r="D807">
            <v>467674000</v>
          </cell>
          <cell r="E807">
            <v>-38822031</v>
          </cell>
          <cell r="J807">
            <v>8760845</v>
          </cell>
          <cell r="N807">
            <v>8760845</v>
          </cell>
        </row>
        <row r="808">
          <cell r="D808">
            <v>725000000</v>
          </cell>
          <cell r="E808">
            <v>4291295132</v>
          </cell>
          <cell r="J808">
            <v>29776730</v>
          </cell>
          <cell r="N808">
            <v>4020217914</v>
          </cell>
        </row>
        <row r="809">
          <cell r="D809">
            <v>0</v>
          </cell>
          <cell r="E809">
            <v>0</v>
          </cell>
          <cell r="J809">
            <v>0</v>
          </cell>
          <cell r="N809">
            <v>0</v>
          </cell>
        </row>
        <row r="811">
          <cell r="D811">
            <v>4400000000</v>
          </cell>
          <cell r="E811">
            <v>430233876</v>
          </cell>
          <cell r="J811">
            <v>512647644</v>
          </cell>
          <cell r="N811">
            <v>1278137287</v>
          </cell>
        </row>
        <row r="813">
          <cell r="D813">
            <v>0</v>
          </cell>
          <cell r="E813">
            <v>0</v>
          </cell>
          <cell r="J813">
            <v>0</v>
          </cell>
          <cell r="N813">
            <v>0</v>
          </cell>
        </row>
        <row r="815">
          <cell r="D815">
            <v>0</v>
          </cell>
          <cell r="E815">
            <v>0</v>
          </cell>
          <cell r="J815">
            <v>0</v>
          </cell>
          <cell r="N815">
            <v>0</v>
          </cell>
        </row>
        <row r="816">
          <cell r="D816">
            <v>0</v>
          </cell>
          <cell r="E816">
            <v>0</v>
          </cell>
          <cell r="J816">
            <v>0</v>
          </cell>
          <cell r="N816">
            <v>0</v>
          </cell>
        </row>
        <row r="817">
          <cell r="D817">
            <v>0</v>
          </cell>
          <cell r="E817">
            <v>0</v>
          </cell>
          <cell r="J817">
            <v>0</v>
          </cell>
          <cell r="N817">
            <v>0</v>
          </cell>
        </row>
        <row r="818">
          <cell r="D818">
            <v>0</v>
          </cell>
          <cell r="E818">
            <v>0</v>
          </cell>
          <cell r="J818">
            <v>0</v>
          </cell>
          <cell r="N818">
            <v>0</v>
          </cell>
        </row>
        <row r="820">
          <cell r="D820">
            <v>3000000000</v>
          </cell>
          <cell r="E820">
            <v>0</v>
          </cell>
          <cell r="J820">
            <v>154550128</v>
          </cell>
          <cell r="N820">
            <v>2797561028</v>
          </cell>
        </row>
        <row r="822">
          <cell r="D822">
            <v>0</v>
          </cell>
          <cell r="E822">
            <v>0</v>
          </cell>
          <cell r="J822">
            <v>0</v>
          </cell>
          <cell r="N822">
            <v>0</v>
          </cell>
        </row>
        <row r="824">
          <cell r="D824">
            <v>0</v>
          </cell>
          <cell r="E824">
            <v>0</v>
          </cell>
          <cell r="J824">
            <v>0</v>
          </cell>
          <cell r="N824">
            <v>0</v>
          </cell>
        </row>
        <row r="825">
          <cell r="D825">
            <v>0</v>
          </cell>
          <cell r="E825">
            <v>0</v>
          </cell>
          <cell r="J825">
            <v>0</v>
          </cell>
          <cell r="N825">
            <v>0</v>
          </cell>
        </row>
        <row r="827">
          <cell r="D827">
            <v>0</v>
          </cell>
          <cell r="E827">
            <v>0</v>
          </cell>
          <cell r="J827">
            <v>0</v>
          </cell>
          <cell r="N827">
            <v>0</v>
          </cell>
        </row>
        <row r="829">
          <cell r="D829">
            <v>4807000000</v>
          </cell>
          <cell r="E829">
            <v>660431876</v>
          </cell>
          <cell r="J829">
            <v>177611670</v>
          </cell>
          <cell r="N829">
            <v>765588022</v>
          </cell>
        </row>
        <row r="831">
          <cell r="D831">
            <v>8380000000</v>
          </cell>
          <cell r="E831">
            <v>4835193570</v>
          </cell>
          <cell r="J831">
            <v>1080759748</v>
          </cell>
          <cell r="N831">
            <v>5823823736</v>
          </cell>
        </row>
        <row r="833">
          <cell r="D833">
            <v>10000000000</v>
          </cell>
          <cell r="E833">
            <v>4000000000</v>
          </cell>
          <cell r="J833">
            <v>8575996644</v>
          </cell>
          <cell r="N833">
            <v>10451526984</v>
          </cell>
        </row>
        <row r="835">
          <cell r="D835">
            <v>18988342000</v>
          </cell>
          <cell r="E835">
            <v>12367328916</v>
          </cell>
          <cell r="J835">
            <v>3931842764</v>
          </cell>
          <cell r="N835">
            <v>9302477079</v>
          </cell>
        </row>
        <row r="837">
          <cell r="D837">
            <v>10000000000</v>
          </cell>
          <cell r="E837">
            <v>7359350263</v>
          </cell>
          <cell r="J837">
            <v>2657945612</v>
          </cell>
          <cell r="N837">
            <v>8909321338</v>
          </cell>
        </row>
        <row r="839">
          <cell r="D839">
            <v>90803000000</v>
          </cell>
          <cell r="E839">
            <v>1895366638</v>
          </cell>
          <cell r="J839">
            <v>4741698587</v>
          </cell>
          <cell r="N839">
            <v>35375188653</v>
          </cell>
        </row>
        <row r="840">
          <cell r="D840">
            <v>0</v>
          </cell>
          <cell r="E840">
            <v>0</v>
          </cell>
          <cell r="J840">
            <v>0</v>
          </cell>
          <cell r="N840">
            <v>0</v>
          </cell>
        </row>
        <row r="842">
          <cell r="D842">
            <v>0</v>
          </cell>
          <cell r="E842">
            <v>0</v>
          </cell>
          <cell r="J842">
            <v>0</v>
          </cell>
          <cell r="N842">
            <v>0</v>
          </cell>
        </row>
        <row r="843">
          <cell r="D843">
            <v>0</v>
          </cell>
          <cell r="E843">
            <v>0</v>
          </cell>
          <cell r="J843">
            <v>0</v>
          </cell>
          <cell r="N843">
            <v>0</v>
          </cell>
        </row>
        <row r="844">
          <cell r="D844">
            <v>0</v>
          </cell>
          <cell r="E844">
            <v>0</v>
          </cell>
          <cell r="J844">
            <v>0</v>
          </cell>
          <cell r="N844">
            <v>0</v>
          </cell>
        </row>
        <row r="845">
          <cell r="D845">
            <v>0</v>
          </cell>
          <cell r="E845">
            <v>0</v>
          </cell>
          <cell r="J845">
            <v>0</v>
          </cell>
          <cell r="N845">
            <v>0</v>
          </cell>
        </row>
        <row r="846">
          <cell r="D846">
            <v>0</v>
          </cell>
          <cell r="E846">
            <v>0</v>
          </cell>
          <cell r="J846">
            <v>0</v>
          </cell>
          <cell r="N846">
            <v>0</v>
          </cell>
        </row>
        <row r="847">
          <cell r="D847">
            <v>0</v>
          </cell>
          <cell r="E847">
            <v>0</v>
          </cell>
          <cell r="J847">
            <v>0</v>
          </cell>
          <cell r="N847">
            <v>0</v>
          </cell>
        </row>
        <row r="848">
          <cell r="D848">
            <v>0</v>
          </cell>
          <cell r="E848">
            <v>0</v>
          </cell>
          <cell r="J848">
            <v>0</v>
          </cell>
          <cell r="N848">
            <v>0</v>
          </cell>
        </row>
        <row r="849">
          <cell r="D849">
            <v>0</v>
          </cell>
          <cell r="E849">
            <v>0</v>
          </cell>
          <cell r="J849">
            <v>0</v>
          </cell>
          <cell r="N849">
            <v>0</v>
          </cell>
        </row>
        <row r="850">
          <cell r="J850">
            <v>0</v>
          </cell>
          <cell r="N850">
            <v>0</v>
          </cell>
        </row>
        <row r="852">
          <cell r="D852">
            <v>0</v>
          </cell>
          <cell r="E852">
            <v>0</v>
          </cell>
          <cell r="J852">
            <v>0</v>
          </cell>
          <cell r="N852">
            <v>0</v>
          </cell>
        </row>
        <row r="854">
          <cell r="D854">
            <v>0</v>
          </cell>
          <cell r="E854">
            <v>0</v>
          </cell>
          <cell r="J854">
            <v>0</v>
          </cell>
          <cell r="N854">
            <v>0</v>
          </cell>
        </row>
        <row r="855">
          <cell r="D855">
            <v>0</v>
          </cell>
          <cell r="E855">
            <v>0</v>
          </cell>
          <cell r="J855">
            <v>0</v>
          </cell>
          <cell r="N855">
            <v>0</v>
          </cell>
        </row>
        <row r="857">
          <cell r="D857">
            <v>0</v>
          </cell>
          <cell r="E857">
            <v>0</v>
          </cell>
          <cell r="J857">
            <v>0</v>
          </cell>
          <cell r="N857">
            <v>0</v>
          </cell>
        </row>
        <row r="859">
          <cell r="D859">
            <v>0</v>
          </cell>
          <cell r="E859">
            <v>0</v>
          </cell>
          <cell r="J859">
            <v>0</v>
          </cell>
          <cell r="N859">
            <v>0</v>
          </cell>
        </row>
        <row r="861">
          <cell r="D861">
            <v>0</v>
          </cell>
          <cell r="E861">
            <v>0</v>
          </cell>
          <cell r="J861">
            <v>0</v>
          </cell>
          <cell r="N861">
            <v>0</v>
          </cell>
        </row>
        <row r="863">
          <cell r="D863">
            <v>0</v>
          </cell>
          <cell r="E863">
            <v>0</v>
          </cell>
          <cell r="J863">
            <v>0</v>
          </cell>
          <cell r="N863">
            <v>0</v>
          </cell>
        </row>
        <row r="865">
          <cell r="D865">
            <v>0</v>
          </cell>
          <cell r="E865">
            <v>0</v>
          </cell>
          <cell r="J865">
            <v>0</v>
          </cell>
          <cell r="N865">
            <v>0</v>
          </cell>
        </row>
        <row r="867">
          <cell r="D867">
            <v>0</v>
          </cell>
          <cell r="E867">
            <v>0</v>
          </cell>
          <cell r="J867">
            <v>0</v>
          </cell>
          <cell r="N867">
            <v>0</v>
          </cell>
        </row>
        <row r="870">
          <cell r="D870">
            <v>0</v>
          </cell>
          <cell r="E870">
            <v>0</v>
          </cell>
          <cell r="J870">
            <v>0</v>
          </cell>
          <cell r="N870">
            <v>0</v>
          </cell>
        </row>
        <row r="872">
          <cell r="D872">
            <v>0</v>
          </cell>
          <cell r="E872">
            <v>0</v>
          </cell>
          <cell r="J872">
            <v>0</v>
          </cell>
          <cell r="N872">
            <v>0</v>
          </cell>
        </row>
        <row r="874">
          <cell r="D874">
            <v>26829283000</v>
          </cell>
          <cell r="E874">
            <v>-46010204</v>
          </cell>
          <cell r="J874">
            <v>2936409737</v>
          </cell>
          <cell r="N874">
            <v>14041615162</v>
          </cell>
        </row>
        <row r="876">
          <cell r="D876">
            <v>0</v>
          </cell>
          <cell r="E876">
            <v>0</v>
          </cell>
          <cell r="J876">
            <v>0</v>
          </cell>
          <cell r="N876">
            <v>0</v>
          </cell>
        </row>
        <row r="878">
          <cell r="D878">
            <v>0</v>
          </cell>
          <cell r="E878">
            <v>0</v>
          </cell>
          <cell r="J878">
            <v>0</v>
          </cell>
          <cell r="N878">
            <v>0</v>
          </cell>
        </row>
        <row r="880">
          <cell r="D880">
            <v>2429123000</v>
          </cell>
          <cell r="E880">
            <v>0</v>
          </cell>
          <cell r="J880">
            <v>668787077</v>
          </cell>
          <cell r="N880">
            <v>2141161864</v>
          </cell>
        </row>
        <row r="881">
          <cell r="D881">
            <v>601700000</v>
          </cell>
          <cell r="E881">
            <v>0</v>
          </cell>
          <cell r="J881">
            <v>151988100</v>
          </cell>
          <cell r="N881">
            <v>552496000</v>
          </cell>
        </row>
        <row r="883">
          <cell r="D883">
            <v>0</v>
          </cell>
          <cell r="E883">
            <v>0</v>
          </cell>
          <cell r="J883">
            <v>0</v>
          </cell>
          <cell r="N883">
            <v>0</v>
          </cell>
        </row>
        <row r="884">
          <cell r="D884">
            <v>0</v>
          </cell>
          <cell r="E884">
            <v>0</v>
          </cell>
          <cell r="J884">
            <v>0</v>
          </cell>
          <cell r="N884">
            <v>0</v>
          </cell>
        </row>
        <row r="886">
          <cell r="D886">
            <v>0</v>
          </cell>
          <cell r="E886">
            <v>0</v>
          </cell>
          <cell r="J886">
            <v>0</v>
          </cell>
          <cell r="N886">
            <v>0</v>
          </cell>
        </row>
        <row r="888">
          <cell r="D888">
            <v>0</v>
          </cell>
          <cell r="E888">
            <v>0</v>
          </cell>
          <cell r="J888">
            <v>0</v>
          </cell>
          <cell r="N888">
            <v>0</v>
          </cell>
        </row>
        <row r="890">
          <cell r="D890">
            <v>0</v>
          </cell>
          <cell r="E890">
            <v>0</v>
          </cell>
          <cell r="J890">
            <v>0</v>
          </cell>
          <cell r="N890">
            <v>0</v>
          </cell>
        </row>
        <row r="892">
          <cell r="D892">
            <v>0</v>
          </cell>
          <cell r="E892">
            <v>0</v>
          </cell>
          <cell r="J892">
            <v>0</v>
          </cell>
          <cell r="N892">
            <v>0</v>
          </cell>
        </row>
        <row r="894">
          <cell r="D894">
            <v>0</v>
          </cell>
          <cell r="E894">
            <v>0</v>
          </cell>
          <cell r="J894">
            <v>0</v>
          </cell>
          <cell r="N894">
            <v>0</v>
          </cell>
        </row>
        <row r="896">
          <cell r="D896">
            <v>0</v>
          </cell>
          <cell r="E896">
            <v>0</v>
          </cell>
          <cell r="J896">
            <v>0</v>
          </cell>
          <cell r="N896">
            <v>0</v>
          </cell>
        </row>
        <row r="898">
          <cell r="D898">
            <v>0</v>
          </cell>
          <cell r="E898">
            <v>0</v>
          </cell>
          <cell r="J898">
            <v>0</v>
          </cell>
          <cell r="N898">
            <v>0</v>
          </cell>
        </row>
        <row r="900">
          <cell r="D900">
            <v>0</v>
          </cell>
          <cell r="E900">
            <v>0</v>
          </cell>
          <cell r="J900">
            <v>0</v>
          </cell>
          <cell r="N900">
            <v>0</v>
          </cell>
        </row>
        <row r="902">
          <cell r="D902">
            <v>0</v>
          </cell>
          <cell r="E902">
            <v>0</v>
          </cell>
          <cell r="J902">
            <v>0</v>
          </cell>
          <cell r="N902">
            <v>0</v>
          </cell>
        </row>
        <row r="904">
          <cell r="D904">
            <v>0</v>
          </cell>
          <cell r="E904">
            <v>0</v>
          </cell>
          <cell r="J904">
            <v>0</v>
          </cell>
          <cell r="N904">
            <v>0</v>
          </cell>
        </row>
        <row r="907">
          <cell r="D907">
            <v>0</v>
          </cell>
          <cell r="E907">
            <v>0</v>
          </cell>
          <cell r="J907">
            <v>0</v>
          </cell>
          <cell r="N907">
            <v>0</v>
          </cell>
        </row>
        <row r="908">
          <cell r="D908">
            <v>0</v>
          </cell>
          <cell r="E908">
            <v>0</v>
          </cell>
          <cell r="J908">
            <v>0</v>
          </cell>
          <cell r="N908">
            <v>0</v>
          </cell>
        </row>
        <row r="909">
          <cell r="D909">
            <v>0</v>
          </cell>
          <cell r="E909">
            <v>0</v>
          </cell>
          <cell r="J909">
            <v>0</v>
          </cell>
          <cell r="N909">
            <v>0</v>
          </cell>
        </row>
        <row r="910">
          <cell r="D910">
            <v>0</v>
          </cell>
          <cell r="E910">
            <v>0</v>
          </cell>
          <cell r="J910">
            <v>0</v>
          </cell>
          <cell r="N910">
            <v>0</v>
          </cell>
        </row>
        <row r="911">
          <cell r="D911">
            <v>0</v>
          </cell>
          <cell r="E911">
            <v>0</v>
          </cell>
          <cell r="J911">
            <v>0</v>
          </cell>
          <cell r="N911">
            <v>0</v>
          </cell>
        </row>
        <row r="912">
          <cell r="D912">
            <v>0</v>
          </cell>
          <cell r="E912">
            <v>0</v>
          </cell>
          <cell r="J912">
            <v>0</v>
          </cell>
          <cell r="N912">
            <v>0</v>
          </cell>
        </row>
        <row r="914">
          <cell r="D914">
            <v>3112310000</v>
          </cell>
          <cell r="E914">
            <v>0</v>
          </cell>
          <cell r="J914">
            <v>846954473</v>
          </cell>
          <cell r="N914">
            <v>2878876313</v>
          </cell>
        </row>
        <row r="915">
          <cell r="D915">
            <v>887690000</v>
          </cell>
          <cell r="E915">
            <v>0</v>
          </cell>
          <cell r="J915">
            <v>246349906</v>
          </cell>
          <cell r="N915">
            <v>863240800</v>
          </cell>
        </row>
        <row r="916">
          <cell r="D916">
            <v>0</v>
          </cell>
          <cell r="E916">
            <v>0</v>
          </cell>
          <cell r="J916">
            <v>0</v>
          </cell>
          <cell r="N916">
            <v>0</v>
          </cell>
        </row>
        <row r="919">
          <cell r="D919">
            <v>10445000000</v>
          </cell>
          <cell r="E919">
            <v>180000000</v>
          </cell>
          <cell r="J919">
            <v>2402024643</v>
          </cell>
          <cell r="N919">
            <v>9111940360</v>
          </cell>
        </row>
        <row r="921">
          <cell r="D921">
            <v>5288000000</v>
          </cell>
          <cell r="E921">
            <v>300000000</v>
          </cell>
          <cell r="J921">
            <v>1282623961</v>
          </cell>
          <cell r="N921">
            <v>4744262071</v>
          </cell>
        </row>
        <row r="923">
          <cell r="D923">
            <v>0</v>
          </cell>
          <cell r="E923">
            <v>0</v>
          </cell>
          <cell r="J923">
            <v>0</v>
          </cell>
          <cell r="N923">
            <v>0</v>
          </cell>
        </row>
        <row r="925">
          <cell r="D925">
            <v>13200000000</v>
          </cell>
          <cell r="E925">
            <v>0</v>
          </cell>
          <cell r="J925">
            <v>78453727</v>
          </cell>
          <cell r="N925">
            <v>932902300</v>
          </cell>
        </row>
        <row r="928">
          <cell r="D928">
            <v>256400000</v>
          </cell>
          <cell r="E928">
            <v>0</v>
          </cell>
          <cell r="J928">
            <v>0</v>
          </cell>
          <cell r="N928">
            <v>256400000</v>
          </cell>
        </row>
        <row r="929">
          <cell r="D929">
            <v>0</v>
          </cell>
          <cell r="E929">
            <v>0</v>
          </cell>
          <cell r="J929">
            <v>0</v>
          </cell>
          <cell r="N929">
            <v>0</v>
          </cell>
        </row>
        <row r="933">
          <cell r="D933">
            <v>0</v>
          </cell>
          <cell r="E933">
            <v>0</v>
          </cell>
          <cell r="J933">
            <v>0</v>
          </cell>
          <cell r="N933">
            <v>0</v>
          </cell>
        </row>
        <row r="935">
          <cell r="D935">
            <v>660000000</v>
          </cell>
          <cell r="E935">
            <v>0</v>
          </cell>
          <cell r="J935">
            <v>0</v>
          </cell>
          <cell r="N935">
            <v>280000000</v>
          </cell>
        </row>
        <row r="937">
          <cell r="D937">
            <v>0</v>
          </cell>
          <cell r="E937">
            <v>0</v>
          </cell>
          <cell r="J937">
            <v>0</v>
          </cell>
          <cell r="N937">
            <v>0</v>
          </cell>
        </row>
        <row r="939">
          <cell r="D939">
            <v>0</v>
          </cell>
          <cell r="E939">
            <v>0</v>
          </cell>
          <cell r="J939">
            <v>0</v>
          </cell>
          <cell r="N939">
            <v>0</v>
          </cell>
        </row>
        <row r="941">
          <cell r="D941">
            <v>1385701000</v>
          </cell>
          <cell r="E941">
            <v>-479000000</v>
          </cell>
          <cell r="J941">
            <v>339580853</v>
          </cell>
          <cell r="N941">
            <v>781670465</v>
          </cell>
        </row>
        <row r="943">
          <cell r="D943">
            <v>21127709000</v>
          </cell>
          <cell r="E943">
            <v>-200452800</v>
          </cell>
          <cell r="J943">
            <v>2037803483</v>
          </cell>
          <cell r="N943">
            <v>12454888994</v>
          </cell>
        </row>
        <row r="945">
          <cell r="D945">
            <v>131536000</v>
          </cell>
          <cell r="E945">
            <v>172464000</v>
          </cell>
          <cell r="J945">
            <v>146441398</v>
          </cell>
          <cell r="N945">
            <v>241893929</v>
          </cell>
        </row>
        <row r="947">
          <cell r="D947">
            <v>0</v>
          </cell>
          <cell r="E947">
            <v>0</v>
          </cell>
          <cell r="J947">
            <v>0</v>
          </cell>
          <cell r="N947">
            <v>0</v>
          </cell>
        </row>
        <row r="949">
          <cell r="D949">
            <v>500000000</v>
          </cell>
          <cell r="E949">
            <v>0</v>
          </cell>
          <cell r="J949">
            <v>136033608</v>
          </cell>
          <cell r="N949">
            <v>323416941</v>
          </cell>
        </row>
        <row r="951">
          <cell r="D951">
            <v>364150000</v>
          </cell>
          <cell r="E951">
            <v>635850000</v>
          </cell>
          <cell r="J951">
            <v>204350748</v>
          </cell>
          <cell r="N951">
            <v>434628393</v>
          </cell>
        </row>
        <row r="953">
          <cell r="D953">
            <v>1302218000</v>
          </cell>
          <cell r="E953">
            <v>0</v>
          </cell>
          <cell r="J953">
            <v>575770123</v>
          </cell>
          <cell r="N953">
            <v>1219934440</v>
          </cell>
        </row>
        <row r="955">
          <cell r="D955">
            <v>353201000</v>
          </cell>
          <cell r="E955">
            <v>0</v>
          </cell>
          <cell r="J955">
            <v>57814586</v>
          </cell>
          <cell r="N955">
            <v>184792300</v>
          </cell>
        </row>
        <row r="956">
          <cell r="D956">
            <v>730799000</v>
          </cell>
          <cell r="E956">
            <v>58916000</v>
          </cell>
          <cell r="J956">
            <v>195261240</v>
          </cell>
          <cell r="N956">
            <v>693386249</v>
          </cell>
        </row>
        <row r="958">
          <cell r="D958">
            <v>0</v>
          </cell>
          <cell r="E958">
            <v>0</v>
          </cell>
          <cell r="J958">
            <v>0</v>
          </cell>
          <cell r="N958">
            <v>0</v>
          </cell>
        </row>
        <row r="960">
          <cell r="D960">
            <v>0</v>
          </cell>
          <cell r="E960">
            <v>0</v>
          </cell>
          <cell r="J960">
            <v>0</v>
          </cell>
          <cell r="N960">
            <v>0</v>
          </cell>
        </row>
        <row r="962">
          <cell r="D962">
            <v>0</v>
          </cell>
          <cell r="E962">
            <v>0</v>
          </cell>
          <cell r="J962">
            <v>0</v>
          </cell>
          <cell r="N962">
            <v>0</v>
          </cell>
        </row>
        <row r="963">
          <cell r="D963">
            <v>0</v>
          </cell>
          <cell r="E963">
            <v>0</v>
          </cell>
          <cell r="J963">
            <v>0</v>
          </cell>
          <cell r="N963">
            <v>0</v>
          </cell>
        </row>
        <row r="964">
          <cell r="D964">
            <v>0</v>
          </cell>
          <cell r="E964">
            <v>0</v>
          </cell>
          <cell r="J964">
            <v>0</v>
          </cell>
          <cell r="N964">
            <v>0</v>
          </cell>
        </row>
        <row r="967">
          <cell r="D967">
            <v>529580000</v>
          </cell>
          <cell r="E967">
            <v>59780000</v>
          </cell>
          <cell r="J967">
            <v>66422202</v>
          </cell>
          <cell r="N967">
            <v>478681879</v>
          </cell>
        </row>
        <row r="969">
          <cell r="D969">
            <v>4419223000</v>
          </cell>
          <cell r="E969">
            <v>-2821962</v>
          </cell>
          <cell r="J969">
            <v>1210561491</v>
          </cell>
          <cell r="N969">
            <v>4089993435</v>
          </cell>
        </row>
        <row r="971">
          <cell r="D971">
            <v>5209730000</v>
          </cell>
          <cell r="E971">
            <v>0</v>
          </cell>
          <cell r="J971">
            <v>1619855383</v>
          </cell>
          <cell r="N971">
            <v>4977208624</v>
          </cell>
        </row>
        <row r="972">
          <cell r="D972">
            <v>150000000</v>
          </cell>
          <cell r="E972">
            <v>0</v>
          </cell>
          <cell r="J972">
            <v>0</v>
          </cell>
          <cell r="N972">
            <v>0</v>
          </cell>
        </row>
        <row r="975">
          <cell r="D975">
            <v>0</v>
          </cell>
          <cell r="E975">
            <v>0</v>
          </cell>
          <cell r="J975">
            <v>0</v>
          </cell>
          <cell r="N975">
            <v>0</v>
          </cell>
        </row>
        <row r="977">
          <cell r="D977">
            <v>0</v>
          </cell>
          <cell r="E977">
            <v>0</v>
          </cell>
          <cell r="J977">
            <v>0</v>
          </cell>
          <cell r="N977">
            <v>0</v>
          </cell>
        </row>
        <row r="978">
          <cell r="D978">
            <v>0</v>
          </cell>
          <cell r="E978">
            <v>0</v>
          </cell>
          <cell r="J978">
            <v>0</v>
          </cell>
          <cell r="N978">
            <v>0</v>
          </cell>
        </row>
        <row r="980">
          <cell r="D980">
            <v>0</v>
          </cell>
          <cell r="E980">
            <v>0</v>
          </cell>
          <cell r="J980">
            <v>0</v>
          </cell>
          <cell r="N980">
            <v>0</v>
          </cell>
        </row>
        <row r="982">
          <cell r="D982">
            <v>316000000</v>
          </cell>
          <cell r="E982">
            <v>0</v>
          </cell>
          <cell r="J982">
            <v>61667206</v>
          </cell>
          <cell r="N982">
            <v>193177955</v>
          </cell>
        </row>
        <row r="984">
          <cell r="D984">
            <v>1850000000</v>
          </cell>
          <cell r="E984">
            <v>0</v>
          </cell>
          <cell r="J984">
            <v>320599996</v>
          </cell>
          <cell r="N984">
            <v>621565062</v>
          </cell>
        </row>
        <row r="986">
          <cell r="D986">
            <v>1785000000</v>
          </cell>
          <cell r="E986">
            <v>0</v>
          </cell>
          <cell r="J986">
            <v>670800000</v>
          </cell>
          <cell r="N986">
            <v>1278569979</v>
          </cell>
        </row>
        <row r="988">
          <cell r="D988">
            <v>1265000000</v>
          </cell>
          <cell r="E988">
            <v>0</v>
          </cell>
          <cell r="J988">
            <v>485000000</v>
          </cell>
          <cell r="N988">
            <v>889100000</v>
          </cell>
        </row>
        <row r="990">
          <cell r="D990">
            <v>342019000</v>
          </cell>
          <cell r="E990">
            <v>0</v>
          </cell>
          <cell r="J990">
            <v>28433333</v>
          </cell>
          <cell r="N990">
            <v>231837540</v>
          </cell>
        </row>
        <row r="992">
          <cell r="D992">
            <v>350000000</v>
          </cell>
          <cell r="E992">
            <v>0</v>
          </cell>
          <cell r="J992">
            <v>131375000</v>
          </cell>
          <cell r="N992">
            <v>338098587</v>
          </cell>
        </row>
        <row r="994">
          <cell r="D994">
            <v>495700000</v>
          </cell>
          <cell r="E994">
            <v>0</v>
          </cell>
          <cell r="J994">
            <v>191365500</v>
          </cell>
          <cell r="N994">
            <v>485480002</v>
          </cell>
        </row>
        <row r="996">
          <cell r="D996">
            <v>1391000000</v>
          </cell>
          <cell r="E996">
            <v>0</v>
          </cell>
          <cell r="J996">
            <v>140341672</v>
          </cell>
          <cell r="N996">
            <v>455182351</v>
          </cell>
        </row>
        <row r="998">
          <cell r="D998">
            <v>0</v>
          </cell>
          <cell r="E998">
            <v>0</v>
          </cell>
          <cell r="J998">
            <v>0</v>
          </cell>
          <cell r="N998">
            <v>0</v>
          </cell>
        </row>
        <row r="1000">
          <cell r="D1000">
            <v>50000000</v>
          </cell>
          <cell r="E1000">
            <v>0</v>
          </cell>
          <cell r="J1000">
            <v>7666667</v>
          </cell>
          <cell r="N1000">
            <v>50000000</v>
          </cell>
        </row>
        <row r="1002">
          <cell r="D1002">
            <v>0</v>
          </cell>
          <cell r="E1002">
            <v>0</v>
          </cell>
          <cell r="J1002">
            <v>0</v>
          </cell>
          <cell r="N1002">
            <v>0</v>
          </cell>
        </row>
        <row r="1004">
          <cell r="D1004">
            <v>100000000</v>
          </cell>
          <cell r="E1004">
            <v>0</v>
          </cell>
          <cell r="J1004">
            <v>0</v>
          </cell>
          <cell r="N1004">
            <v>0</v>
          </cell>
        </row>
        <row r="1006">
          <cell r="D1006">
            <v>20000000</v>
          </cell>
          <cell r="E1006">
            <v>0</v>
          </cell>
          <cell r="J1006">
            <v>8000000</v>
          </cell>
          <cell r="N1006">
            <v>20000000</v>
          </cell>
        </row>
        <row r="1008">
          <cell r="D1008">
            <v>0</v>
          </cell>
          <cell r="E1008">
            <v>0</v>
          </cell>
          <cell r="J1008">
            <v>0</v>
          </cell>
          <cell r="N1008">
            <v>0</v>
          </cell>
        </row>
        <row r="1010">
          <cell r="D1010">
            <v>0</v>
          </cell>
          <cell r="E1010">
            <v>0</v>
          </cell>
          <cell r="J1010">
            <v>0</v>
          </cell>
          <cell r="N1010">
            <v>0</v>
          </cell>
        </row>
        <row r="1012">
          <cell r="D1012">
            <v>0</v>
          </cell>
          <cell r="E1012">
            <v>0</v>
          </cell>
          <cell r="J1012">
            <v>0</v>
          </cell>
          <cell r="N1012">
            <v>0</v>
          </cell>
        </row>
        <row r="1014">
          <cell r="D1014">
            <v>196216000</v>
          </cell>
          <cell r="E1014">
            <v>29784000</v>
          </cell>
          <cell r="J1014">
            <v>90051196</v>
          </cell>
          <cell r="N1014">
            <v>195820246</v>
          </cell>
        </row>
        <row r="1016">
          <cell r="D1016">
            <v>0</v>
          </cell>
          <cell r="E1016">
            <v>0</v>
          </cell>
          <cell r="J1016">
            <v>0</v>
          </cell>
          <cell r="N1016">
            <v>0</v>
          </cell>
        </row>
        <row r="1018">
          <cell r="D1018">
            <v>0</v>
          </cell>
          <cell r="E1018">
            <v>0</v>
          </cell>
          <cell r="J1018">
            <v>0</v>
          </cell>
          <cell r="N1018">
            <v>0</v>
          </cell>
        </row>
        <row r="1020">
          <cell r="D1020">
            <v>0</v>
          </cell>
          <cell r="E1020">
            <v>0</v>
          </cell>
          <cell r="J1020">
            <v>0</v>
          </cell>
          <cell r="N1020">
            <v>0</v>
          </cell>
        </row>
        <row r="1022">
          <cell r="D1022">
            <v>300378000</v>
          </cell>
          <cell r="E1022">
            <v>0</v>
          </cell>
          <cell r="J1022">
            <v>40170833</v>
          </cell>
          <cell r="N1022">
            <v>43384500</v>
          </cell>
        </row>
        <row r="1024">
          <cell r="D1024">
            <v>0</v>
          </cell>
          <cell r="E1024">
            <v>0</v>
          </cell>
          <cell r="J1024">
            <v>0</v>
          </cell>
          <cell r="N1024">
            <v>0</v>
          </cell>
        </row>
        <row r="1026">
          <cell r="D1026">
            <v>249542000</v>
          </cell>
          <cell r="E1026">
            <v>0</v>
          </cell>
          <cell r="J1026">
            <v>74966667</v>
          </cell>
          <cell r="N1026">
            <v>149500000</v>
          </cell>
        </row>
        <row r="1028">
          <cell r="D1028">
            <v>0</v>
          </cell>
          <cell r="E1028">
            <v>0</v>
          </cell>
          <cell r="J1028">
            <v>0</v>
          </cell>
          <cell r="N1028">
            <v>0</v>
          </cell>
        </row>
        <row r="1030">
          <cell r="D1030">
            <v>1648000000</v>
          </cell>
          <cell r="E1030">
            <v>-753715100</v>
          </cell>
          <cell r="J1030">
            <v>149717912</v>
          </cell>
          <cell r="N1030">
            <v>797492300</v>
          </cell>
        </row>
        <row r="1031">
          <cell r="D1031">
            <v>36000000</v>
          </cell>
          <cell r="E1031">
            <v>0</v>
          </cell>
          <cell r="J1031">
            <v>0</v>
          </cell>
          <cell r="N1031">
            <v>0</v>
          </cell>
        </row>
        <row r="1032">
          <cell r="D1032">
            <v>0</v>
          </cell>
          <cell r="E1032">
            <v>0</v>
          </cell>
          <cell r="J1032">
            <v>0</v>
          </cell>
          <cell r="N1032">
            <v>0</v>
          </cell>
        </row>
        <row r="1034">
          <cell r="D1034">
            <v>0</v>
          </cell>
          <cell r="E1034">
            <v>0</v>
          </cell>
          <cell r="J1034">
            <v>0</v>
          </cell>
          <cell r="N1034">
            <v>0</v>
          </cell>
        </row>
        <row r="1035">
          <cell r="D1035">
            <v>0</v>
          </cell>
          <cell r="E1035">
            <v>0</v>
          </cell>
          <cell r="J1035">
            <v>0</v>
          </cell>
          <cell r="N1035">
            <v>0</v>
          </cell>
        </row>
        <row r="1037">
          <cell r="D1037">
            <v>229000000</v>
          </cell>
          <cell r="E1037">
            <v>0</v>
          </cell>
          <cell r="J1037">
            <v>36816667</v>
          </cell>
          <cell r="N1037">
            <v>138000000</v>
          </cell>
        </row>
        <row r="1038">
          <cell r="D1038">
            <v>86353000</v>
          </cell>
          <cell r="E1038">
            <v>0</v>
          </cell>
          <cell r="J1038">
            <v>10583333</v>
          </cell>
          <cell r="N1038">
            <v>52000000</v>
          </cell>
        </row>
        <row r="1040">
          <cell r="D1040">
            <v>5000000</v>
          </cell>
          <cell r="E1040">
            <v>0</v>
          </cell>
          <cell r="J1040">
            <v>0</v>
          </cell>
          <cell r="N1040">
            <v>0</v>
          </cell>
        </row>
        <row r="1042">
          <cell r="D1042">
            <v>220500000</v>
          </cell>
          <cell r="E1042">
            <v>0</v>
          </cell>
          <cell r="J1042">
            <v>51450852</v>
          </cell>
          <cell r="N1042">
            <v>142814780</v>
          </cell>
        </row>
        <row r="1044">
          <cell r="D1044">
            <v>570000000</v>
          </cell>
          <cell r="E1044">
            <v>0</v>
          </cell>
          <cell r="J1044">
            <v>49192268</v>
          </cell>
          <cell r="N1044">
            <v>300392000</v>
          </cell>
        </row>
        <row r="1047">
          <cell r="D1047">
            <v>0</v>
          </cell>
          <cell r="E1047">
            <v>0</v>
          </cell>
          <cell r="J1047">
            <v>0</v>
          </cell>
          <cell r="N1047">
            <v>0</v>
          </cell>
        </row>
        <row r="1049">
          <cell r="D1049">
            <v>39318696000</v>
          </cell>
          <cell r="E1049">
            <v>0</v>
          </cell>
          <cell r="J1049">
            <v>4048928908</v>
          </cell>
          <cell r="N1049">
            <v>28244208448</v>
          </cell>
        </row>
        <row r="1050">
          <cell r="D1050">
            <v>2000000000</v>
          </cell>
          <cell r="E1050">
            <v>0</v>
          </cell>
          <cell r="J1050">
            <v>440390000</v>
          </cell>
          <cell r="N1050">
            <v>1774800000</v>
          </cell>
        </row>
        <row r="1052">
          <cell r="D1052">
            <v>5653029000</v>
          </cell>
          <cell r="E1052">
            <v>0</v>
          </cell>
          <cell r="J1052">
            <v>819045941</v>
          </cell>
          <cell r="N1052">
            <v>4066583766</v>
          </cell>
        </row>
        <row r="1054">
          <cell r="D1054">
            <v>1540241000</v>
          </cell>
          <cell r="E1054">
            <v>0</v>
          </cell>
          <cell r="J1054">
            <v>224946665</v>
          </cell>
          <cell r="N1054">
            <v>1176320000</v>
          </cell>
        </row>
        <row r="1057">
          <cell r="D1057">
            <v>0</v>
          </cell>
          <cell r="E1057">
            <v>0</v>
          </cell>
          <cell r="J1057">
            <v>0</v>
          </cell>
          <cell r="N1057">
            <v>0</v>
          </cell>
        </row>
        <row r="1059">
          <cell r="D1059">
            <v>0</v>
          </cell>
          <cell r="E1059">
            <v>0</v>
          </cell>
          <cell r="J1059">
            <v>0</v>
          </cell>
          <cell r="N1059">
            <v>0</v>
          </cell>
        </row>
        <row r="1061">
          <cell r="D1061">
            <v>0</v>
          </cell>
          <cell r="E1061">
            <v>0</v>
          </cell>
          <cell r="J1061">
            <v>0</v>
          </cell>
          <cell r="N1061">
            <v>0</v>
          </cell>
        </row>
        <row r="1063">
          <cell r="D1063">
            <v>0</v>
          </cell>
          <cell r="E1063">
            <v>0</v>
          </cell>
          <cell r="J1063">
            <v>0</v>
          </cell>
          <cell r="N1063">
            <v>0</v>
          </cell>
        </row>
        <row r="1065">
          <cell r="D1065">
            <v>1876766000</v>
          </cell>
          <cell r="E1065">
            <v>0</v>
          </cell>
          <cell r="J1065">
            <v>544260001</v>
          </cell>
          <cell r="N1065">
            <v>1612816000</v>
          </cell>
        </row>
        <row r="1067">
          <cell r="D1067">
            <v>170157000</v>
          </cell>
          <cell r="E1067">
            <v>0</v>
          </cell>
          <cell r="J1067">
            <v>50000000</v>
          </cell>
          <cell r="N1067">
            <v>120000000</v>
          </cell>
        </row>
        <row r="1070">
          <cell r="D1070">
            <v>0</v>
          </cell>
          <cell r="E1070">
            <v>0</v>
          </cell>
          <cell r="J1070">
            <v>0</v>
          </cell>
          <cell r="N1070">
            <v>0</v>
          </cell>
        </row>
        <row r="1072">
          <cell r="D1072">
            <v>2800390000</v>
          </cell>
          <cell r="E1072">
            <v>-50000000</v>
          </cell>
          <cell r="J1072">
            <v>598929033</v>
          </cell>
          <cell r="N1072">
            <v>1742934031</v>
          </cell>
        </row>
        <row r="1073">
          <cell r="D1073">
            <v>3517540000</v>
          </cell>
          <cell r="E1073">
            <v>-541037500</v>
          </cell>
          <cell r="J1073">
            <v>696124503</v>
          </cell>
          <cell r="N1073">
            <v>1085496761</v>
          </cell>
        </row>
        <row r="1076">
          <cell r="D1076">
            <v>0</v>
          </cell>
          <cell r="E1076">
            <v>0</v>
          </cell>
          <cell r="J1076">
            <v>0</v>
          </cell>
          <cell r="N1076">
            <v>0</v>
          </cell>
        </row>
        <row r="1078">
          <cell r="D1078">
            <v>0</v>
          </cell>
          <cell r="E1078">
            <v>0</v>
          </cell>
          <cell r="J1078">
            <v>0</v>
          </cell>
          <cell r="N1078">
            <v>0</v>
          </cell>
        </row>
        <row r="1081">
          <cell r="D1081">
            <v>0</v>
          </cell>
          <cell r="E1081">
            <v>0</v>
          </cell>
          <cell r="J1081">
            <v>0</v>
          </cell>
          <cell r="N1081">
            <v>0</v>
          </cell>
        </row>
        <row r="1083">
          <cell r="D1083">
            <v>0</v>
          </cell>
          <cell r="E1083">
            <v>0</v>
          </cell>
          <cell r="J1083">
            <v>0</v>
          </cell>
          <cell r="N1083">
            <v>0</v>
          </cell>
        </row>
        <row r="1085">
          <cell r="D1085">
            <v>0</v>
          </cell>
          <cell r="E1085">
            <v>0</v>
          </cell>
          <cell r="J1085">
            <v>0</v>
          </cell>
          <cell r="N1085">
            <v>0</v>
          </cell>
        </row>
        <row r="1086">
          <cell r="D1086">
            <v>0</v>
          </cell>
          <cell r="E1086">
            <v>0</v>
          </cell>
          <cell r="J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J1087">
            <v>0</v>
          </cell>
          <cell r="N1087">
            <v>0</v>
          </cell>
        </row>
        <row r="1088">
          <cell r="D1088">
            <v>0</v>
          </cell>
          <cell r="E1088">
            <v>0</v>
          </cell>
          <cell r="J1088">
            <v>0</v>
          </cell>
          <cell r="N1088">
            <v>0</v>
          </cell>
        </row>
        <row r="1089">
          <cell r="D1089">
            <v>0</v>
          </cell>
          <cell r="E1089">
            <v>0</v>
          </cell>
          <cell r="J1089">
            <v>0</v>
          </cell>
          <cell r="N1089">
            <v>0</v>
          </cell>
        </row>
        <row r="1090">
          <cell r="D1090">
            <v>0</v>
          </cell>
          <cell r="E1090">
            <v>0</v>
          </cell>
          <cell r="J1090">
            <v>0</v>
          </cell>
          <cell r="N1090">
            <v>0</v>
          </cell>
        </row>
        <row r="1092">
          <cell r="D1092">
            <v>0</v>
          </cell>
          <cell r="E1092">
            <v>0</v>
          </cell>
          <cell r="J1092">
            <v>0</v>
          </cell>
          <cell r="N1092">
            <v>0</v>
          </cell>
        </row>
        <row r="1094">
          <cell r="D1094">
            <v>0</v>
          </cell>
          <cell r="E1094">
            <v>0</v>
          </cell>
          <cell r="J1094">
            <v>0</v>
          </cell>
          <cell r="N1094">
            <v>0</v>
          </cell>
        </row>
        <row r="1096">
          <cell r="D1096">
            <v>0</v>
          </cell>
          <cell r="E1096">
            <v>0</v>
          </cell>
          <cell r="J1096">
            <v>0</v>
          </cell>
          <cell r="N1096">
            <v>0</v>
          </cell>
        </row>
        <row r="1098">
          <cell r="D1098">
            <v>0</v>
          </cell>
          <cell r="E1098">
            <v>0</v>
          </cell>
          <cell r="J1098">
            <v>0</v>
          </cell>
          <cell r="N1098">
            <v>0</v>
          </cell>
        </row>
        <row r="1100">
          <cell r="D1100">
            <v>0</v>
          </cell>
          <cell r="E1100">
            <v>0</v>
          </cell>
          <cell r="J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J1101">
            <v>0</v>
          </cell>
          <cell r="N1101">
            <v>0</v>
          </cell>
        </row>
        <row r="1102">
          <cell r="D1102">
            <v>0</v>
          </cell>
          <cell r="E1102">
            <v>0</v>
          </cell>
          <cell r="J1102">
            <v>0</v>
          </cell>
          <cell r="N1102">
            <v>0</v>
          </cell>
        </row>
        <row r="1103">
          <cell r="D1103">
            <v>0</v>
          </cell>
          <cell r="E1103">
            <v>0</v>
          </cell>
          <cell r="J1103">
            <v>0</v>
          </cell>
          <cell r="N1103">
            <v>0</v>
          </cell>
        </row>
        <row r="1105">
          <cell r="D1105">
            <v>350000000</v>
          </cell>
          <cell r="E1105">
            <v>-4649302</v>
          </cell>
          <cell r="J1105">
            <v>89914585</v>
          </cell>
          <cell r="N1105">
            <v>270596480</v>
          </cell>
        </row>
        <row r="1107">
          <cell r="D1107">
            <v>1351000000</v>
          </cell>
          <cell r="E1107">
            <v>434400000</v>
          </cell>
          <cell r="J1107">
            <v>162165423</v>
          </cell>
          <cell r="N1107">
            <v>1031204220</v>
          </cell>
        </row>
        <row r="1108">
          <cell r="D1108">
            <v>95000000</v>
          </cell>
          <cell r="E1108">
            <v>65600000</v>
          </cell>
          <cell r="J1108">
            <v>50513333</v>
          </cell>
          <cell r="N1108">
            <v>160600000</v>
          </cell>
        </row>
        <row r="1110">
          <cell r="D1110">
            <v>31212000000</v>
          </cell>
          <cell r="E1110">
            <v>0</v>
          </cell>
          <cell r="J1110">
            <v>1732084505</v>
          </cell>
          <cell r="N1110">
            <v>28400318301</v>
          </cell>
        </row>
        <row r="1112">
          <cell r="D1112">
            <v>0</v>
          </cell>
          <cell r="E1112">
            <v>0</v>
          </cell>
          <cell r="J1112">
            <v>0</v>
          </cell>
          <cell r="N1112">
            <v>0</v>
          </cell>
        </row>
        <row r="1114">
          <cell r="D1114">
            <v>0</v>
          </cell>
          <cell r="E1114">
            <v>0</v>
          </cell>
          <cell r="J1114">
            <v>0</v>
          </cell>
          <cell r="N1114">
            <v>0</v>
          </cell>
        </row>
        <row r="1116">
          <cell r="D1116">
            <v>0</v>
          </cell>
          <cell r="E1116">
            <v>0</v>
          </cell>
          <cell r="J1116">
            <v>0</v>
          </cell>
          <cell r="N1116">
            <v>0</v>
          </cell>
        </row>
        <row r="1118">
          <cell r="D1118">
            <v>0</v>
          </cell>
          <cell r="E1118">
            <v>0</v>
          </cell>
          <cell r="J1118">
            <v>0</v>
          </cell>
          <cell r="N1118">
            <v>0</v>
          </cell>
        </row>
        <row r="1120">
          <cell r="D1120">
            <v>5349846000</v>
          </cell>
          <cell r="E1120">
            <v>1360000000</v>
          </cell>
          <cell r="J1120">
            <v>1608663271</v>
          </cell>
          <cell r="N1120">
            <v>4081115327</v>
          </cell>
        </row>
        <row r="1122">
          <cell r="D1122">
            <v>4300000000</v>
          </cell>
          <cell r="E1122">
            <v>0</v>
          </cell>
          <cell r="J1122">
            <v>1401479164</v>
          </cell>
          <cell r="N1122">
            <v>3948150671</v>
          </cell>
        </row>
        <row r="1124">
          <cell r="D1124">
            <v>0</v>
          </cell>
          <cell r="E1124">
            <v>0</v>
          </cell>
          <cell r="J1124">
            <v>0</v>
          </cell>
          <cell r="N1124">
            <v>0</v>
          </cell>
        </row>
        <row r="1126">
          <cell r="D1126">
            <v>1800000000</v>
          </cell>
          <cell r="E1126">
            <v>580000000</v>
          </cell>
          <cell r="J1126">
            <v>437417811</v>
          </cell>
          <cell r="N1126">
            <v>1783112241</v>
          </cell>
        </row>
        <row r="1128">
          <cell r="D1128">
            <v>160000000</v>
          </cell>
          <cell r="E1128">
            <v>0</v>
          </cell>
          <cell r="J1128">
            <v>61470035</v>
          </cell>
          <cell r="N1128">
            <v>73740614</v>
          </cell>
        </row>
        <row r="1130">
          <cell r="D1130">
            <v>894660000</v>
          </cell>
          <cell r="E1130">
            <v>300000000</v>
          </cell>
          <cell r="J1130">
            <v>241168366</v>
          </cell>
          <cell r="N1130">
            <v>566043098</v>
          </cell>
        </row>
        <row r="1132">
          <cell r="D1132">
            <v>0</v>
          </cell>
          <cell r="E1132">
            <v>0</v>
          </cell>
          <cell r="J1132">
            <v>0</v>
          </cell>
          <cell r="N1132">
            <v>0</v>
          </cell>
        </row>
        <row r="1134">
          <cell r="D1134">
            <v>5263232000</v>
          </cell>
          <cell r="E1134">
            <v>0</v>
          </cell>
          <cell r="J1134">
            <v>1894567632</v>
          </cell>
          <cell r="N1134">
            <v>2435827113</v>
          </cell>
        </row>
        <row r="1136">
          <cell r="D1136">
            <v>0</v>
          </cell>
          <cell r="E1136">
            <v>0</v>
          </cell>
          <cell r="J1136">
            <v>0</v>
          </cell>
          <cell r="N1136">
            <v>0</v>
          </cell>
        </row>
        <row r="1138">
          <cell r="D1138">
            <v>0</v>
          </cell>
          <cell r="E1138">
            <v>0</v>
          </cell>
          <cell r="J1138">
            <v>0</v>
          </cell>
          <cell r="N1138">
            <v>0</v>
          </cell>
        </row>
        <row r="1140">
          <cell r="D1140">
            <v>0</v>
          </cell>
          <cell r="E1140">
            <v>0</v>
          </cell>
          <cell r="J1140">
            <v>0</v>
          </cell>
          <cell r="N1140">
            <v>0</v>
          </cell>
        </row>
        <row r="1142">
          <cell r="D1142">
            <v>1000000000</v>
          </cell>
          <cell r="E1142">
            <v>0</v>
          </cell>
          <cell r="J1142">
            <v>17205995</v>
          </cell>
          <cell r="N1142">
            <v>451370880</v>
          </cell>
        </row>
        <row r="1144">
          <cell r="D1144">
            <v>0</v>
          </cell>
          <cell r="E1144">
            <v>0</v>
          </cell>
          <cell r="J1144">
            <v>0</v>
          </cell>
          <cell r="N1144">
            <v>0</v>
          </cell>
        </row>
        <row r="1146">
          <cell r="D1146">
            <v>1600000000</v>
          </cell>
          <cell r="E1146">
            <v>0</v>
          </cell>
          <cell r="J1146">
            <v>559184966</v>
          </cell>
          <cell r="N1146">
            <v>1500302670</v>
          </cell>
        </row>
        <row r="1148">
          <cell r="D1148">
            <v>4265000000</v>
          </cell>
          <cell r="E1148">
            <v>0</v>
          </cell>
          <cell r="J1148">
            <v>521716632</v>
          </cell>
          <cell r="N1148">
            <v>871025190</v>
          </cell>
        </row>
        <row r="1150">
          <cell r="D1150">
            <v>2100000000</v>
          </cell>
          <cell r="E1150">
            <v>0</v>
          </cell>
          <cell r="J1150">
            <v>199629293</v>
          </cell>
          <cell r="N1150">
            <v>379169694</v>
          </cell>
        </row>
        <row r="1152">
          <cell r="D1152">
            <v>356477000</v>
          </cell>
          <cell r="E1152">
            <v>0</v>
          </cell>
          <cell r="J1152">
            <v>32077080</v>
          </cell>
          <cell r="N1152">
            <v>32077080</v>
          </cell>
        </row>
        <row r="1154">
          <cell r="D1154">
            <v>400000000</v>
          </cell>
          <cell r="E1154">
            <v>0</v>
          </cell>
          <cell r="J1154">
            <v>1528000</v>
          </cell>
          <cell r="N1154">
            <v>19100000</v>
          </cell>
        </row>
        <row r="1156">
          <cell r="D1156">
            <v>0</v>
          </cell>
          <cell r="E1156">
            <v>0</v>
          </cell>
          <cell r="J1156">
            <v>0</v>
          </cell>
          <cell r="N1156">
            <v>0</v>
          </cell>
        </row>
        <row r="1158">
          <cell r="D1158">
            <v>350000000</v>
          </cell>
          <cell r="E1158">
            <v>0</v>
          </cell>
          <cell r="J1158">
            <v>0</v>
          </cell>
          <cell r="N1158">
            <v>0</v>
          </cell>
        </row>
        <row r="1160">
          <cell r="D1160">
            <v>2992424000</v>
          </cell>
          <cell r="E1160">
            <v>0</v>
          </cell>
          <cell r="J1160">
            <v>200466333</v>
          </cell>
          <cell r="N1160">
            <v>1874098795</v>
          </cell>
        </row>
        <row r="1162">
          <cell r="D1162">
            <v>500000000</v>
          </cell>
          <cell r="E1162">
            <v>0</v>
          </cell>
          <cell r="J1162">
            <v>156057233</v>
          </cell>
          <cell r="N1162">
            <v>497153500</v>
          </cell>
        </row>
        <row r="1164">
          <cell r="D1164">
            <v>0</v>
          </cell>
          <cell r="E1164">
            <v>0</v>
          </cell>
          <cell r="J1164">
            <v>0</v>
          </cell>
          <cell r="N1164">
            <v>0</v>
          </cell>
        </row>
        <row r="1166">
          <cell r="D1166">
            <v>0</v>
          </cell>
          <cell r="E1166">
            <v>0</v>
          </cell>
          <cell r="J1166">
            <v>0</v>
          </cell>
          <cell r="N1166">
            <v>0</v>
          </cell>
        </row>
        <row r="1168">
          <cell r="D1168">
            <v>9192136000</v>
          </cell>
          <cell r="E1168">
            <v>-389861454</v>
          </cell>
          <cell r="J1168">
            <v>393381952</v>
          </cell>
          <cell r="N1168">
            <v>4407893621</v>
          </cell>
        </row>
        <row r="1170">
          <cell r="D1170">
            <v>7542477000</v>
          </cell>
          <cell r="E1170">
            <v>0</v>
          </cell>
          <cell r="J1170">
            <v>179228199</v>
          </cell>
          <cell r="N1170">
            <v>5059638890</v>
          </cell>
        </row>
        <row r="1172">
          <cell r="D1172">
            <v>0</v>
          </cell>
          <cell r="E1172">
            <v>0</v>
          </cell>
          <cell r="J1172">
            <v>0</v>
          </cell>
          <cell r="N1172">
            <v>0</v>
          </cell>
        </row>
        <row r="1174">
          <cell r="D1174">
            <v>450000000</v>
          </cell>
          <cell r="E1174">
            <v>0</v>
          </cell>
          <cell r="J1174">
            <v>14880000</v>
          </cell>
          <cell r="N1174">
            <v>114800000</v>
          </cell>
        </row>
        <row r="1176">
          <cell r="D1176">
            <v>86565072000</v>
          </cell>
          <cell r="E1176">
            <v>1364291809</v>
          </cell>
          <cell r="J1176">
            <v>24622952645</v>
          </cell>
          <cell r="N1176">
            <v>81710021944</v>
          </cell>
        </row>
        <row r="1178">
          <cell r="D1178">
            <v>99662995000</v>
          </cell>
          <cell r="E1178">
            <v>10160920876</v>
          </cell>
          <cell r="J1178">
            <v>38748513281</v>
          </cell>
          <cell r="N1178">
            <v>40282210146</v>
          </cell>
        </row>
        <row r="1180">
          <cell r="D1180">
            <v>837621000</v>
          </cell>
          <cell r="E1180">
            <v>289064000</v>
          </cell>
          <cell r="J1180">
            <v>263503333</v>
          </cell>
          <cell r="N1180">
            <v>934970000</v>
          </cell>
        </row>
        <row r="1182">
          <cell r="D1182">
            <v>3427154000</v>
          </cell>
          <cell r="E1182">
            <v>0</v>
          </cell>
          <cell r="J1182">
            <v>1233478638</v>
          </cell>
          <cell r="N1182">
            <v>3384144144</v>
          </cell>
        </row>
        <row r="1184">
          <cell r="D1184">
            <v>0</v>
          </cell>
          <cell r="E1184">
            <v>0</v>
          </cell>
          <cell r="J1184">
            <v>0</v>
          </cell>
          <cell r="N1184">
            <v>0</v>
          </cell>
        </row>
        <row r="1186">
          <cell r="D1186">
            <v>2896578000</v>
          </cell>
          <cell r="E1186">
            <v>402422000</v>
          </cell>
          <cell r="J1186">
            <v>1265272898</v>
          </cell>
          <cell r="N1186">
            <v>2800830513</v>
          </cell>
        </row>
        <row r="1188">
          <cell r="D1188">
            <v>0</v>
          </cell>
          <cell r="E1188">
            <v>0</v>
          </cell>
          <cell r="J1188">
            <v>0</v>
          </cell>
          <cell r="N1188">
            <v>0</v>
          </cell>
        </row>
        <row r="1190">
          <cell r="D1190">
            <v>1020100000</v>
          </cell>
          <cell r="E1190">
            <v>0</v>
          </cell>
          <cell r="J1190">
            <v>436950173</v>
          </cell>
          <cell r="N1190">
            <v>561523535</v>
          </cell>
        </row>
        <row r="1192">
          <cell r="D1192">
            <v>0</v>
          </cell>
          <cell r="E1192">
            <v>0</v>
          </cell>
          <cell r="J1192">
            <v>0</v>
          </cell>
          <cell r="N1192">
            <v>0</v>
          </cell>
        </row>
        <row r="1194">
          <cell r="D1194">
            <v>5275984000</v>
          </cell>
          <cell r="E1194">
            <v>0</v>
          </cell>
          <cell r="J1194">
            <v>1654463332</v>
          </cell>
          <cell r="N1194">
            <v>4705933333</v>
          </cell>
        </row>
        <row r="1195">
          <cell r="D1195">
            <v>186000000</v>
          </cell>
          <cell r="E1195">
            <v>0</v>
          </cell>
          <cell r="J1195">
            <v>18266667</v>
          </cell>
          <cell r="N1195">
            <v>44000000</v>
          </cell>
        </row>
        <row r="1196">
          <cell r="D1196">
            <v>988000000</v>
          </cell>
          <cell r="E1196">
            <v>0</v>
          </cell>
          <cell r="J1196">
            <v>254233334</v>
          </cell>
          <cell r="N1196">
            <v>683500000</v>
          </cell>
        </row>
        <row r="1198">
          <cell r="D1198">
            <v>1330430000</v>
          </cell>
          <cell r="E1198">
            <v>0</v>
          </cell>
          <cell r="J1198">
            <v>230553733</v>
          </cell>
          <cell r="N1198">
            <v>1037311500</v>
          </cell>
        </row>
        <row r="1200">
          <cell r="D1200">
            <v>2008854000</v>
          </cell>
          <cell r="E1200">
            <v>0</v>
          </cell>
          <cell r="J1200">
            <v>385149000</v>
          </cell>
          <cell r="N1200">
            <v>1338104000</v>
          </cell>
        </row>
        <row r="1202">
          <cell r="D1202">
            <v>1992828000</v>
          </cell>
          <cell r="E1202">
            <v>826763260</v>
          </cell>
          <cell r="J1202">
            <v>471974396</v>
          </cell>
          <cell r="N1202">
            <v>1645246090</v>
          </cell>
        </row>
        <row r="1203">
          <cell r="D1203">
            <v>1495172000</v>
          </cell>
          <cell r="E1203">
            <v>-627062312</v>
          </cell>
          <cell r="J1203">
            <v>208861338</v>
          </cell>
          <cell r="N1203">
            <v>815902888</v>
          </cell>
        </row>
        <row r="1205">
          <cell r="D1205">
            <v>0</v>
          </cell>
          <cell r="E1205">
            <v>0</v>
          </cell>
          <cell r="J1205">
            <v>0</v>
          </cell>
          <cell r="N1205">
            <v>0</v>
          </cell>
        </row>
        <row r="1207">
          <cell r="D1207">
            <v>0</v>
          </cell>
          <cell r="E1207">
            <v>0</v>
          </cell>
          <cell r="J1207">
            <v>0</v>
          </cell>
          <cell r="N1207">
            <v>0</v>
          </cell>
        </row>
        <row r="1209">
          <cell r="D1209">
            <v>0</v>
          </cell>
          <cell r="E1209">
            <v>0</v>
          </cell>
          <cell r="J1209">
            <v>0</v>
          </cell>
          <cell r="N1209">
            <v>0</v>
          </cell>
        </row>
        <row r="1211">
          <cell r="D1211">
            <v>0</v>
          </cell>
          <cell r="E1211">
            <v>0</v>
          </cell>
          <cell r="J1211">
            <v>0</v>
          </cell>
          <cell r="N1211">
            <v>0</v>
          </cell>
        </row>
        <row r="1213">
          <cell r="D1213">
            <v>3269304000</v>
          </cell>
          <cell r="E1213">
            <v>0</v>
          </cell>
          <cell r="J1213">
            <v>971473834</v>
          </cell>
          <cell r="N1213">
            <v>3216082040</v>
          </cell>
        </row>
        <row r="1215">
          <cell r="D1215">
            <v>3500000000</v>
          </cell>
          <cell r="E1215">
            <v>0</v>
          </cell>
          <cell r="J1215">
            <v>543608202</v>
          </cell>
          <cell r="N1215">
            <v>1199261478</v>
          </cell>
        </row>
        <row r="1217">
          <cell r="D1217">
            <v>2000000000</v>
          </cell>
          <cell r="E1217">
            <v>0</v>
          </cell>
          <cell r="J1217">
            <v>335102041</v>
          </cell>
          <cell r="N1217">
            <v>763953485</v>
          </cell>
        </row>
        <row r="1219">
          <cell r="D1219">
            <v>25218136000</v>
          </cell>
          <cell r="E1219">
            <v>538743172</v>
          </cell>
          <cell r="J1219">
            <v>959225537</v>
          </cell>
          <cell r="N1219">
            <v>7509189089</v>
          </cell>
        </row>
        <row r="1220">
          <cell r="D1220">
            <v>38823966000</v>
          </cell>
          <cell r="E1220">
            <v>-35556718463</v>
          </cell>
          <cell r="J1220">
            <v>387405996</v>
          </cell>
          <cell r="N1220">
            <v>426072720</v>
          </cell>
        </row>
        <row r="1221">
          <cell r="D1221">
            <v>0</v>
          </cell>
          <cell r="E1221">
            <v>0</v>
          </cell>
          <cell r="J1221">
            <v>0</v>
          </cell>
          <cell r="N1221">
            <v>0</v>
          </cell>
        </row>
        <row r="1223">
          <cell r="D1223">
            <v>0</v>
          </cell>
          <cell r="E1223">
            <v>0</v>
          </cell>
          <cell r="J1223">
            <v>0</v>
          </cell>
          <cell r="N1223">
            <v>0</v>
          </cell>
        </row>
        <row r="1225">
          <cell r="D1225">
            <v>4000000000</v>
          </cell>
          <cell r="E1225">
            <v>-692000000</v>
          </cell>
          <cell r="J1225">
            <v>672873009</v>
          </cell>
          <cell r="N1225">
            <v>2744204629</v>
          </cell>
        </row>
        <row r="1227">
          <cell r="D1227">
            <v>0</v>
          </cell>
          <cell r="E1227">
            <v>0</v>
          </cell>
          <cell r="J1227">
            <v>0</v>
          </cell>
          <cell r="N1227">
            <v>0</v>
          </cell>
        </row>
        <row r="1229">
          <cell r="D1229">
            <v>0</v>
          </cell>
          <cell r="E1229">
            <v>0</v>
          </cell>
          <cell r="J1229">
            <v>0</v>
          </cell>
          <cell r="N1229">
            <v>0</v>
          </cell>
        </row>
        <row r="1231">
          <cell r="D1231">
            <v>1809000000</v>
          </cell>
          <cell r="E1231">
            <v>0</v>
          </cell>
          <cell r="J1231">
            <v>312531317</v>
          </cell>
          <cell r="N1231">
            <v>983035905</v>
          </cell>
        </row>
        <row r="1233">
          <cell r="D1233">
            <v>2500000000</v>
          </cell>
          <cell r="E1233">
            <v>0</v>
          </cell>
          <cell r="J1233">
            <v>607147884</v>
          </cell>
          <cell r="N1233">
            <v>1798115990</v>
          </cell>
        </row>
        <row r="1235">
          <cell r="D1235">
            <v>0</v>
          </cell>
          <cell r="E1235">
            <v>0</v>
          </cell>
          <cell r="J1235">
            <v>0</v>
          </cell>
          <cell r="N1235">
            <v>0</v>
          </cell>
        </row>
        <row r="1238">
          <cell r="D1238">
            <v>0</v>
          </cell>
          <cell r="E1238">
            <v>0</v>
          </cell>
          <cell r="J1238">
            <v>0</v>
          </cell>
          <cell r="N1238">
            <v>0</v>
          </cell>
        </row>
        <row r="1240">
          <cell r="D1240">
            <v>1200000000</v>
          </cell>
          <cell r="E1240">
            <v>0</v>
          </cell>
          <cell r="J1240">
            <v>264560555</v>
          </cell>
          <cell r="N1240">
            <v>1134415727</v>
          </cell>
        </row>
        <row r="1242">
          <cell r="D1242">
            <v>6938090000</v>
          </cell>
          <cell r="E1242">
            <v>0</v>
          </cell>
          <cell r="J1242">
            <v>1232842202</v>
          </cell>
          <cell r="N1242">
            <v>5552786098</v>
          </cell>
        </row>
        <row r="1244">
          <cell r="D1244">
            <v>3801090000</v>
          </cell>
          <cell r="E1244">
            <v>-155660000</v>
          </cell>
          <cell r="J1244">
            <v>741722134</v>
          </cell>
          <cell r="N1244">
            <v>3390213435</v>
          </cell>
        </row>
        <row r="1246">
          <cell r="D1246">
            <v>10315338000</v>
          </cell>
          <cell r="E1246">
            <v>-7224837</v>
          </cell>
          <cell r="J1246">
            <v>1932120341</v>
          </cell>
          <cell r="N1246">
            <v>6648272596</v>
          </cell>
        </row>
        <row r="1248">
          <cell r="D1248">
            <v>17311000000</v>
          </cell>
          <cell r="E1248">
            <v>312643139</v>
          </cell>
          <cell r="J1248">
            <v>1764395231</v>
          </cell>
          <cell r="N1248">
            <v>6242551461</v>
          </cell>
        </row>
        <row r="1249">
          <cell r="D1249">
            <v>7689000000</v>
          </cell>
          <cell r="E1249">
            <v>-200643139</v>
          </cell>
          <cell r="J1249">
            <v>326442936</v>
          </cell>
          <cell r="N1249">
            <v>6427113471</v>
          </cell>
        </row>
        <row r="1250">
          <cell r="D1250">
            <v>0</v>
          </cell>
          <cell r="E1250">
            <v>0</v>
          </cell>
          <cell r="J1250">
            <v>0</v>
          </cell>
          <cell r="N1250">
            <v>0</v>
          </cell>
        </row>
        <row r="1251">
          <cell r="D1251">
            <v>0</v>
          </cell>
          <cell r="E1251">
            <v>0</v>
          </cell>
          <cell r="J1251">
            <v>0</v>
          </cell>
          <cell r="N1251">
            <v>0</v>
          </cell>
        </row>
        <row r="1253">
          <cell r="D1253">
            <v>2810291000</v>
          </cell>
          <cell r="E1253">
            <v>0</v>
          </cell>
          <cell r="J1253">
            <v>393463333</v>
          </cell>
          <cell r="N1253">
            <v>1454650003</v>
          </cell>
        </row>
        <row r="1254">
          <cell r="D1254">
            <v>503000000</v>
          </cell>
          <cell r="E1254">
            <v>200000000</v>
          </cell>
          <cell r="J1254">
            <v>51866667</v>
          </cell>
          <cell r="N1254">
            <v>267250000</v>
          </cell>
        </row>
        <row r="1256">
          <cell r="D1256">
            <v>0</v>
          </cell>
          <cell r="E1256">
            <v>0</v>
          </cell>
          <cell r="J1256">
            <v>0</v>
          </cell>
          <cell r="N1256">
            <v>0</v>
          </cell>
        </row>
        <row r="1258">
          <cell r="D1258">
            <v>2687000000</v>
          </cell>
          <cell r="E1258">
            <v>-27000000</v>
          </cell>
          <cell r="J1258">
            <v>375220073</v>
          </cell>
          <cell r="N1258">
            <v>1467801643</v>
          </cell>
        </row>
        <row r="1261">
          <cell r="D1261">
            <v>4000000000</v>
          </cell>
          <cell r="E1261">
            <v>0</v>
          </cell>
          <cell r="J1261">
            <v>1857498459</v>
          </cell>
          <cell r="N1261">
            <v>2817321103</v>
          </cell>
        </row>
        <row r="1264">
          <cell r="D1264">
            <v>0</v>
          </cell>
          <cell r="E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J1269">
            <v>0</v>
          </cell>
          <cell r="N1269">
            <v>0</v>
          </cell>
        </row>
        <row r="1270">
          <cell r="D1270">
            <v>0</v>
          </cell>
          <cell r="E1270">
            <v>0</v>
          </cell>
          <cell r="J1270">
            <v>0</v>
          </cell>
          <cell r="N1270">
            <v>0</v>
          </cell>
        </row>
        <row r="1271">
          <cell r="D1271">
            <v>0</v>
          </cell>
          <cell r="E1271">
            <v>0</v>
          </cell>
          <cell r="J1271">
            <v>0</v>
          </cell>
          <cell r="N1271">
            <v>0</v>
          </cell>
        </row>
        <row r="1272">
          <cell r="D1272">
            <v>0</v>
          </cell>
          <cell r="E1272">
            <v>0</v>
          </cell>
          <cell r="J1272">
            <v>0</v>
          </cell>
          <cell r="N1272">
            <v>0</v>
          </cell>
        </row>
        <row r="1273">
          <cell r="D1273">
            <v>0</v>
          </cell>
          <cell r="E1273">
            <v>0</v>
          </cell>
          <cell r="J1273">
            <v>0</v>
          </cell>
          <cell r="N1273">
            <v>0</v>
          </cell>
        </row>
        <row r="1274">
          <cell r="D1274">
            <v>0</v>
          </cell>
          <cell r="E1274">
            <v>0</v>
          </cell>
          <cell r="J1274">
            <v>0</v>
          </cell>
          <cell r="N1274">
            <v>0</v>
          </cell>
        </row>
        <row r="1275">
          <cell r="D1275">
            <v>0</v>
          </cell>
          <cell r="E1275">
            <v>0</v>
          </cell>
          <cell r="J1275">
            <v>0</v>
          </cell>
          <cell r="N1275">
            <v>0</v>
          </cell>
        </row>
        <row r="1276">
          <cell r="D1276">
            <v>0</v>
          </cell>
          <cell r="E1276">
            <v>0</v>
          </cell>
          <cell r="J1276">
            <v>0</v>
          </cell>
          <cell r="N1276">
            <v>0</v>
          </cell>
        </row>
        <row r="1277">
          <cell r="D1277">
            <v>0</v>
          </cell>
          <cell r="E1277">
            <v>0</v>
          </cell>
          <cell r="J1277">
            <v>0</v>
          </cell>
          <cell r="N1277">
            <v>0</v>
          </cell>
        </row>
        <row r="1278">
          <cell r="D1278">
            <v>0</v>
          </cell>
          <cell r="E1278">
            <v>0</v>
          </cell>
          <cell r="J1278">
            <v>0</v>
          </cell>
          <cell r="N1278">
            <v>0</v>
          </cell>
        </row>
        <row r="1279">
          <cell r="D1279">
            <v>0</v>
          </cell>
          <cell r="E1279">
            <v>0</v>
          </cell>
          <cell r="J1279">
            <v>0</v>
          </cell>
          <cell r="N1279">
            <v>0</v>
          </cell>
        </row>
        <row r="1281">
          <cell r="D1281">
            <v>0</v>
          </cell>
          <cell r="E1281">
            <v>0</v>
          </cell>
          <cell r="J1281">
            <v>0</v>
          </cell>
          <cell r="N1281">
            <v>0</v>
          </cell>
        </row>
        <row r="1282">
          <cell r="D1282">
            <v>0</v>
          </cell>
          <cell r="E1282">
            <v>0</v>
          </cell>
          <cell r="J1282">
            <v>0</v>
          </cell>
          <cell r="N1282">
            <v>0</v>
          </cell>
        </row>
        <row r="1283">
          <cell r="D1283">
            <v>0</v>
          </cell>
          <cell r="E1283">
            <v>0</v>
          </cell>
          <cell r="J1283">
            <v>0</v>
          </cell>
          <cell r="N1283">
            <v>0</v>
          </cell>
        </row>
        <row r="1284">
          <cell r="D1284">
            <v>0</v>
          </cell>
          <cell r="E1284">
            <v>0</v>
          </cell>
          <cell r="J1284">
            <v>0</v>
          </cell>
          <cell r="N1284">
            <v>0</v>
          </cell>
        </row>
        <row r="1287">
          <cell r="D1287">
            <v>0</v>
          </cell>
          <cell r="E1287">
            <v>0</v>
          </cell>
          <cell r="J1287">
            <v>0</v>
          </cell>
          <cell r="N1287">
            <v>0</v>
          </cell>
        </row>
        <row r="1288">
          <cell r="D1288">
            <v>0</v>
          </cell>
          <cell r="E1288">
            <v>0</v>
          </cell>
          <cell r="J1288">
            <v>0</v>
          </cell>
          <cell r="N1288">
            <v>0</v>
          </cell>
        </row>
        <row r="1290">
          <cell r="D1290">
            <v>12000000000</v>
          </cell>
          <cell r="E1290">
            <v>-12000000000</v>
          </cell>
          <cell r="J1290">
            <v>0</v>
          </cell>
          <cell r="N1290">
            <v>0</v>
          </cell>
        </row>
        <row r="1291">
          <cell r="D1291">
            <v>0</v>
          </cell>
          <cell r="E1291">
            <v>12000000000</v>
          </cell>
          <cell r="J1291">
            <v>12000000000</v>
          </cell>
          <cell r="N1291">
            <v>12000000000</v>
          </cell>
        </row>
        <row r="1294">
          <cell r="D1294">
            <v>2406977461000</v>
          </cell>
          <cell r="E1294">
            <v>0</v>
          </cell>
          <cell r="J1294">
            <v>7500000000</v>
          </cell>
          <cell r="N1294">
            <v>7500000000</v>
          </cell>
        </row>
        <row r="1295">
          <cell r="D1295">
            <v>412572000000</v>
          </cell>
          <cell r="E1295">
            <v>0</v>
          </cell>
          <cell r="J1295">
            <v>141815831879</v>
          </cell>
          <cell r="N1295">
            <v>141815831879</v>
          </cell>
        </row>
        <row r="1296">
          <cell r="D1296">
            <v>0</v>
          </cell>
          <cell r="E1296">
            <v>0</v>
          </cell>
          <cell r="J1296">
            <v>0</v>
          </cell>
          <cell r="N1296">
            <v>0</v>
          </cell>
        </row>
        <row r="1297">
          <cell r="D1297">
            <v>0</v>
          </cell>
          <cell r="E1297">
            <v>0</v>
          </cell>
          <cell r="J1297">
            <v>0</v>
          </cell>
          <cell r="N1297">
            <v>0</v>
          </cell>
        </row>
        <row r="1298">
          <cell r="D1298">
            <v>20000000000</v>
          </cell>
          <cell r="E1298">
            <v>-10000000000</v>
          </cell>
          <cell r="J1298">
            <v>0</v>
          </cell>
          <cell r="N1298">
            <v>0</v>
          </cell>
        </row>
        <row r="1300">
          <cell r="D1300">
            <v>200000000000</v>
          </cell>
          <cell r="E1300">
            <v>60000000000</v>
          </cell>
          <cell r="J1300">
            <v>200000000000</v>
          </cell>
          <cell r="N1300">
            <v>200000000000</v>
          </cell>
        </row>
        <row r="1301">
          <cell r="D1301">
            <v>100000000000</v>
          </cell>
          <cell r="E1301">
            <v>-40000000000</v>
          </cell>
          <cell r="J1301">
            <v>52000000000</v>
          </cell>
          <cell r="N1301">
            <v>52000000000</v>
          </cell>
        </row>
        <row r="1302">
          <cell r="D1302">
            <v>200000000000</v>
          </cell>
          <cell r="E1302">
            <v>-200000000000</v>
          </cell>
          <cell r="J1302">
            <v>0</v>
          </cell>
          <cell r="N1302">
            <v>0</v>
          </cell>
        </row>
        <row r="1304">
          <cell r="D1304">
            <v>4000000000</v>
          </cell>
          <cell r="E1304">
            <v>0</v>
          </cell>
          <cell r="J1304">
            <v>4000000000</v>
          </cell>
          <cell r="N1304">
            <v>4000000000</v>
          </cell>
        </row>
        <row r="1305">
          <cell r="D1305">
            <v>13802000000</v>
          </cell>
          <cell r="E1305">
            <v>0</v>
          </cell>
          <cell r="J1305">
            <v>13802000000</v>
          </cell>
          <cell r="N1305">
            <v>13802000000</v>
          </cell>
        </row>
        <row r="1306">
          <cell r="D1306">
            <v>183260000000</v>
          </cell>
          <cell r="E1306">
            <v>0</v>
          </cell>
          <cell r="J1306">
            <v>21500000000</v>
          </cell>
          <cell r="N1306">
            <v>21500000000</v>
          </cell>
        </row>
        <row r="1308">
          <cell r="D1308">
            <v>26251339000</v>
          </cell>
          <cell r="E1308">
            <v>-4094019000</v>
          </cell>
          <cell r="J1308">
            <v>0</v>
          </cell>
          <cell r="N1308">
            <v>0</v>
          </cell>
        </row>
        <row r="1309">
          <cell r="D1309">
            <v>14807145000</v>
          </cell>
          <cell r="E1309">
            <v>-2376568000</v>
          </cell>
          <cell r="J1309">
            <v>0</v>
          </cell>
          <cell r="N1309">
            <v>0</v>
          </cell>
        </row>
        <row r="1310">
          <cell r="D1310">
            <v>17452800000</v>
          </cell>
          <cell r="E1310">
            <v>-2732409000</v>
          </cell>
          <cell r="J1310">
            <v>0</v>
          </cell>
          <cell r="N1310">
            <v>0</v>
          </cell>
        </row>
        <row r="1311">
          <cell r="D1311">
            <v>49161029000</v>
          </cell>
          <cell r="E1311">
            <v>-7546947000</v>
          </cell>
          <cell r="J1311">
            <v>0</v>
          </cell>
          <cell r="N1311">
            <v>0</v>
          </cell>
        </row>
        <row r="1312">
          <cell r="D1312">
            <v>46691225000</v>
          </cell>
          <cell r="E1312">
            <v>-7173417000</v>
          </cell>
          <cell r="J1312">
            <v>0</v>
          </cell>
          <cell r="N1312">
            <v>0</v>
          </cell>
        </row>
        <row r="1313">
          <cell r="D1313">
            <v>23274592000</v>
          </cell>
          <cell r="E1313">
            <v>-3632768000</v>
          </cell>
          <cell r="J1313">
            <v>0</v>
          </cell>
          <cell r="N1313">
            <v>0</v>
          </cell>
        </row>
        <row r="1314">
          <cell r="D1314">
            <v>58966665000</v>
          </cell>
          <cell r="E1314">
            <v>-8885799000</v>
          </cell>
          <cell r="J1314">
            <v>0</v>
          </cell>
          <cell r="N1314">
            <v>0</v>
          </cell>
        </row>
        <row r="1315">
          <cell r="D1315">
            <v>59439185000</v>
          </cell>
          <cell r="E1315">
            <v>30916231000</v>
          </cell>
          <cell r="J1315">
            <v>0</v>
          </cell>
          <cell r="N1315">
            <v>0</v>
          </cell>
        </row>
        <row r="1316">
          <cell r="D1316">
            <v>20558018000</v>
          </cell>
          <cell r="E1316">
            <v>-3399634000</v>
          </cell>
          <cell r="J1316">
            <v>0</v>
          </cell>
          <cell r="N1316">
            <v>0</v>
          </cell>
        </row>
        <row r="1317">
          <cell r="D1317">
            <v>40623476000</v>
          </cell>
          <cell r="E1317">
            <v>-6359999000</v>
          </cell>
          <cell r="J1317">
            <v>0</v>
          </cell>
          <cell r="N1317">
            <v>0</v>
          </cell>
        </row>
        <row r="1318">
          <cell r="D1318">
            <v>47774878000</v>
          </cell>
          <cell r="E1318">
            <v>-7430000000</v>
          </cell>
          <cell r="J1318">
            <v>0</v>
          </cell>
          <cell r="N1318">
            <v>0</v>
          </cell>
        </row>
        <row r="1319">
          <cell r="D1319">
            <v>19532480000</v>
          </cell>
          <cell r="E1319">
            <v>-3061248000</v>
          </cell>
          <cell r="J1319">
            <v>0</v>
          </cell>
          <cell r="N1319">
            <v>0</v>
          </cell>
        </row>
        <row r="1320">
          <cell r="D1320">
            <v>12826128000</v>
          </cell>
          <cell r="E1320">
            <v>-2106921000</v>
          </cell>
          <cell r="J1320">
            <v>0</v>
          </cell>
          <cell r="N1320">
            <v>0</v>
          </cell>
        </row>
        <row r="1321">
          <cell r="D1321">
            <v>18106370000</v>
          </cell>
          <cell r="E1321">
            <v>17154989000</v>
          </cell>
          <cell r="J1321">
            <v>0</v>
          </cell>
          <cell r="N1321">
            <v>0</v>
          </cell>
        </row>
        <row r="1322">
          <cell r="D1322">
            <v>16554476000</v>
          </cell>
          <cell r="E1322">
            <v>-2586588000</v>
          </cell>
          <cell r="J1322">
            <v>0</v>
          </cell>
          <cell r="N1322">
            <v>0</v>
          </cell>
        </row>
        <row r="1323">
          <cell r="D1323">
            <v>20819572000</v>
          </cell>
          <cell r="E1323">
            <v>-3262385000</v>
          </cell>
          <cell r="J1323">
            <v>0</v>
          </cell>
          <cell r="N1323">
            <v>0</v>
          </cell>
        </row>
        <row r="1324">
          <cell r="D1324">
            <v>14214616000</v>
          </cell>
          <cell r="E1324">
            <v>-2307168000</v>
          </cell>
          <cell r="J1324">
            <v>0</v>
          </cell>
          <cell r="N1324">
            <v>0</v>
          </cell>
        </row>
        <row r="1325">
          <cell r="D1325">
            <v>42288213000</v>
          </cell>
          <cell r="E1325">
            <v>-6466681000</v>
          </cell>
          <cell r="J1325">
            <v>0</v>
          </cell>
          <cell r="N1325">
            <v>0</v>
          </cell>
        </row>
        <row r="1326">
          <cell r="D1326">
            <v>76713806000</v>
          </cell>
          <cell r="E1326">
            <v>28351327000</v>
          </cell>
          <cell r="J1326">
            <v>0</v>
          </cell>
          <cell r="N1326">
            <v>0</v>
          </cell>
        </row>
        <row r="1327">
          <cell r="D1327">
            <v>18736405000</v>
          </cell>
          <cell r="E1327">
            <v>-2999996000</v>
          </cell>
          <cell r="J1327">
            <v>0</v>
          </cell>
          <cell r="N1327">
            <v>0</v>
          </cell>
        </row>
        <row r="1331">
          <cell r="D1331">
            <v>61327723000</v>
          </cell>
          <cell r="E1331">
            <v>0</v>
          </cell>
          <cell r="J1331">
            <v>32630352927</v>
          </cell>
          <cell r="N1331">
            <v>32630352927</v>
          </cell>
        </row>
        <row r="1332">
          <cell r="D1332">
            <v>31673999000</v>
          </cell>
          <cell r="E1332">
            <v>0</v>
          </cell>
          <cell r="J1332">
            <v>4190392565</v>
          </cell>
          <cell r="N1332">
            <v>4190392565</v>
          </cell>
        </row>
        <row r="1333">
          <cell r="D1333">
            <v>1318228000</v>
          </cell>
          <cell r="E1333">
            <v>0</v>
          </cell>
          <cell r="J1333">
            <v>0</v>
          </cell>
          <cell r="N1333">
            <v>0</v>
          </cell>
        </row>
        <row r="1334">
          <cell r="D1334">
            <v>15500000000</v>
          </cell>
          <cell r="E1334">
            <v>-10000000000</v>
          </cell>
          <cell r="J1334">
            <v>1300000000</v>
          </cell>
          <cell r="N1334">
            <v>1300000000</v>
          </cell>
        </row>
        <row r="1335">
          <cell r="D1335">
            <v>61155000000</v>
          </cell>
          <cell r="E1335">
            <v>0</v>
          </cell>
          <cell r="J1335">
            <v>30887895625</v>
          </cell>
          <cell r="N1335">
            <v>30887895625</v>
          </cell>
        </row>
        <row r="1336">
          <cell r="D1336">
            <v>0</v>
          </cell>
          <cell r="E1336">
            <v>0</v>
          </cell>
          <cell r="J1336">
            <v>0</v>
          </cell>
          <cell r="N1336">
            <v>0</v>
          </cell>
        </row>
        <row r="1337">
          <cell r="D1337">
            <v>0</v>
          </cell>
          <cell r="E1337">
            <v>0</v>
          </cell>
          <cell r="J1337">
            <v>0</v>
          </cell>
          <cell r="N1337">
            <v>0</v>
          </cell>
        </row>
        <row r="1338">
          <cell r="D1338">
            <v>0</v>
          </cell>
          <cell r="E1338">
            <v>0</v>
          </cell>
          <cell r="J1338">
            <v>0</v>
          </cell>
          <cell r="N1338">
            <v>0</v>
          </cell>
        </row>
        <row r="1339">
          <cell r="D1339">
            <v>0</v>
          </cell>
          <cell r="E1339">
            <v>0</v>
          </cell>
          <cell r="J1339">
            <v>0</v>
          </cell>
          <cell r="N1339">
            <v>0</v>
          </cell>
        </row>
        <row r="1340">
          <cell r="D1340">
            <v>0</v>
          </cell>
          <cell r="E1340">
            <v>0</v>
          </cell>
          <cell r="J1340">
            <v>0</v>
          </cell>
          <cell r="N1340">
            <v>0</v>
          </cell>
        </row>
        <row r="1341">
          <cell r="D1341">
            <v>0</v>
          </cell>
          <cell r="E1341">
            <v>0</v>
          </cell>
          <cell r="J1341">
            <v>0</v>
          </cell>
          <cell r="N1341">
            <v>0</v>
          </cell>
        </row>
        <row r="1342">
          <cell r="D1342">
            <v>0</v>
          </cell>
          <cell r="E1342">
            <v>0</v>
          </cell>
          <cell r="J1342">
            <v>0</v>
          </cell>
          <cell r="N1342">
            <v>0</v>
          </cell>
        </row>
        <row r="1343">
          <cell r="D1343">
            <v>156483509000</v>
          </cell>
          <cell r="E1343">
            <v>0</v>
          </cell>
          <cell r="J1343">
            <v>61276592915</v>
          </cell>
          <cell r="N1343">
            <v>61276592915</v>
          </cell>
        </row>
        <row r="1344">
          <cell r="D1344">
            <v>3505670000</v>
          </cell>
          <cell r="E1344">
            <v>0</v>
          </cell>
          <cell r="J1344">
            <v>2337114000</v>
          </cell>
          <cell r="N1344">
            <v>2337114000</v>
          </cell>
        </row>
        <row r="1345">
          <cell r="D1345">
            <v>0</v>
          </cell>
          <cell r="E1345">
            <v>200000000000</v>
          </cell>
          <cell r="J1345">
            <v>5147000000</v>
          </cell>
          <cell r="N1345">
            <v>5147000000</v>
          </cell>
        </row>
        <row r="1347">
          <cell r="D1347">
            <v>0</v>
          </cell>
          <cell r="E1347">
            <v>0</v>
          </cell>
          <cell r="J1347">
            <v>0</v>
          </cell>
          <cell r="N1347">
            <v>0</v>
          </cell>
        </row>
        <row r="1348">
          <cell r="D1348">
            <v>189217855000</v>
          </cell>
          <cell r="E1348">
            <v>0</v>
          </cell>
          <cell r="J1348">
            <v>0</v>
          </cell>
          <cell r="N1348">
            <v>0</v>
          </cell>
        </row>
        <row r="1349">
          <cell r="D1349">
            <v>49846045000</v>
          </cell>
          <cell r="E1349">
            <v>0</v>
          </cell>
          <cell r="J1349">
            <v>17143043591</v>
          </cell>
          <cell r="N1349">
            <v>17143043591</v>
          </cell>
        </row>
        <row r="1350">
          <cell r="D1350">
            <v>0</v>
          </cell>
          <cell r="E1350">
            <v>0</v>
          </cell>
          <cell r="J1350">
            <v>0</v>
          </cell>
          <cell r="N1350">
            <v>0</v>
          </cell>
        </row>
        <row r="1352">
          <cell r="D1352">
            <v>0</v>
          </cell>
          <cell r="E1352">
            <v>0</v>
          </cell>
          <cell r="J1352">
            <v>0</v>
          </cell>
          <cell r="N1352">
            <v>0</v>
          </cell>
        </row>
        <row r="1354">
          <cell r="D1354">
            <v>0</v>
          </cell>
          <cell r="E1354">
            <v>0</v>
          </cell>
          <cell r="J1354">
            <v>0</v>
          </cell>
          <cell r="N1354">
            <v>0</v>
          </cell>
        </row>
        <row r="1355">
          <cell r="D1355">
            <v>0</v>
          </cell>
          <cell r="E1355">
            <v>0</v>
          </cell>
          <cell r="J1355">
            <v>0</v>
          </cell>
          <cell r="N1355">
            <v>0</v>
          </cell>
        </row>
        <row r="1356">
          <cell r="D1356">
            <v>0</v>
          </cell>
          <cell r="E1356">
            <v>0</v>
          </cell>
          <cell r="J1356">
            <v>0</v>
          </cell>
          <cell r="N1356">
            <v>0</v>
          </cell>
        </row>
        <row r="1357">
          <cell r="D1357">
            <v>0</v>
          </cell>
          <cell r="E1357">
            <v>0</v>
          </cell>
          <cell r="J1357">
            <v>0</v>
          </cell>
          <cell r="N1357">
            <v>0</v>
          </cell>
        </row>
        <row r="1358">
          <cell r="D1358">
            <v>0</v>
          </cell>
          <cell r="E1358">
            <v>0</v>
          </cell>
          <cell r="J1358">
            <v>0</v>
          </cell>
          <cell r="N1358">
            <v>0</v>
          </cell>
        </row>
        <row r="1359">
          <cell r="D1359">
            <v>0</v>
          </cell>
          <cell r="E1359">
            <v>0</v>
          </cell>
          <cell r="J1359">
            <v>0</v>
          </cell>
          <cell r="N1359">
            <v>0</v>
          </cell>
        </row>
        <row r="1360">
          <cell r="D1360">
            <v>0</v>
          </cell>
          <cell r="E1360">
            <v>0</v>
          </cell>
          <cell r="J1360">
            <v>0</v>
          </cell>
          <cell r="N1360">
            <v>0</v>
          </cell>
        </row>
        <row r="1361">
          <cell r="D1361">
            <v>0</v>
          </cell>
          <cell r="E1361">
            <v>0</v>
          </cell>
          <cell r="J1361">
            <v>0</v>
          </cell>
          <cell r="N1361">
            <v>0</v>
          </cell>
        </row>
        <row r="1364">
          <cell r="D1364">
            <v>0</v>
          </cell>
          <cell r="E1364">
            <v>0</v>
          </cell>
          <cell r="J1364">
            <v>0</v>
          </cell>
          <cell r="N1364">
            <v>0</v>
          </cell>
        </row>
        <row r="1365">
          <cell r="D1365">
            <v>0</v>
          </cell>
          <cell r="E1365">
            <v>0</v>
          </cell>
          <cell r="J1365">
            <v>0</v>
          </cell>
          <cell r="N1365">
            <v>0</v>
          </cell>
        </row>
        <row r="1366">
          <cell r="D1366">
            <v>0</v>
          </cell>
          <cell r="E1366">
            <v>0</v>
          </cell>
          <cell r="J1366">
            <v>0</v>
          </cell>
          <cell r="N1366">
            <v>0</v>
          </cell>
        </row>
        <row r="1368">
          <cell r="D1368">
            <v>0</v>
          </cell>
          <cell r="E1368">
            <v>0</v>
          </cell>
          <cell r="J1368">
            <v>0</v>
          </cell>
          <cell r="N1368">
            <v>0</v>
          </cell>
        </row>
        <row r="1369">
          <cell r="D1369">
            <v>0</v>
          </cell>
          <cell r="E1369">
            <v>0</v>
          </cell>
          <cell r="J1369">
            <v>0</v>
          </cell>
          <cell r="N1369">
            <v>0</v>
          </cell>
        </row>
        <row r="1370">
          <cell r="D1370">
            <v>0</v>
          </cell>
          <cell r="E1370">
            <v>0</v>
          </cell>
          <cell r="J1370">
            <v>0</v>
          </cell>
          <cell r="N1370">
            <v>0</v>
          </cell>
        </row>
        <row r="1371">
          <cell r="D1371">
            <v>0</v>
          </cell>
          <cell r="E1371">
            <v>0</v>
          </cell>
          <cell r="J1371">
            <v>0</v>
          </cell>
          <cell r="N1371">
            <v>0</v>
          </cell>
        </row>
        <row r="1372">
          <cell r="D1372">
            <v>0</v>
          </cell>
          <cell r="E1372">
            <v>0</v>
          </cell>
          <cell r="J1372">
            <v>0</v>
          </cell>
          <cell r="N1372">
            <v>0</v>
          </cell>
        </row>
        <row r="1373">
          <cell r="D1373">
            <v>0</v>
          </cell>
          <cell r="E1373">
            <v>0</v>
          </cell>
          <cell r="J1373">
            <v>0</v>
          </cell>
          <cell r="N1373">
            <v>0</v>
          </cell>
        </row>
        <row r="1374">
          <cell r="D1374">
            <v>0</v>
          </cell>
          <cell r="E1374">
            <v>0</v>
          </cell>
          <cell r="J1374">
            <v>0</v>
          </cell>
          <cell r="N1374">
            <v>0</v>
          </cell>
        </row>
        <row r="1375">
          <cell r="J1375">
            <v>0</v>
          </cell>
          <cell r="N1375">
            <v>0</v>
          </cell>
        </row>
        <row r="1376">
          <cell r="D1376">
            <v>0</v>
          </cell>
          <cell r="E1376">
            <v>0</v>
          </cell>
          <cell r="J1376">
            <v>0</v>
          </cell>
          <cell r="N1376">
            <v>0</v>
          </cell>
        </row>
        <row r="1378">
          <cell r="D1378">
            <v>0</v>
          </cell>
          <cell r="E1378">
            <v>0</v>
          </cell>
          <cell r="J1378">
            <v>0</v>
          </cell>
          <cell r="N1378">
            <v>0</v>
          </cell>
        </row>
        <row r="1379">
          <cell r="D1379">
            <v>116249246000</v>
          </cell>
          <cell r="E1379">
            <v>15357355040</v>
          </cell>
          <cell r="J1379">
            <v>10648709173</v>
          </cell>
          <cell r="N1379">
            <v>12817584282</v>
          </cell>
        </row>
        <row r="1380">
          <cell r="D1380">
            <v>0</v>
          </cell>
          <cell r="E1380">
            <v>0</v>
          </cell>
          <cell r="J1380">
            <v>0</v>
          </cell>
          <cell r="N1380">
            <v>0</v>
          </cell>
        </row>
      </sheetData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ipe"/>
      <sheetName val="ffd"/>
      <sheetName val="ind"/>
      <sheetName val="idu"/>
      <sheetName val="fon"/>
      <sheetName val="cvp"/>
      <sheetName val="idr"/>
      <sheetName val="idp"/>
      <sheetName val="idi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aud"/>
      <sheetName val="cont"/>
      <sheetName val="estapub"/>
      <sheetName val="estapu y ente"/>
      <sheetName val="enti"/>
      <sheetName val="indice"/>
    </sheetNames>
    <sheetDataSet>
      <sheetData sheetId="0" refreshError="1"/>
      <sheetData sheetId="1">
        <row r="9">
          <cell r="D9">
            <v>8933770000</v>
          </cell>
          <cell r="E9">
            <v>0</v>
          </cell>
          <cell r="J9">
            <v>3593751584</v>
          </cell>
          <cell r="N9">
            <v>4450599935</v>
          </cell>
        </row>
        <row r="397">
          <cell r="D397">
            <v>40880300000</v>
          </cell>
          <cell r="E397">
            <v>2300000000</v>
          </cell>
          <cell r="J397">
            <v>6957467067</v>
          </cell>
          <cell r="N397">
            <v>20642058603</v>
          </cell>
        </row>
      </sheetData>
      <sheetData sheetId="2">
        <row r="9">
          <cell r="D9">
            <v>20402400000</v>
          </cell>
          <cell r="E9">
            <v>0</v>
          </cell>
          <cell r="J9">
            <v>2532147399</v>
          </cell>
          <cell r="N9">
            <v>6097718434</v>
          </cell>
        </row>
        <row r="397">
          <cell r="D397">
            <v>2149411216000</v>
          </cell>
          <cell r="E397">
            <v>0</v>
          </cell>
          <cell r="J397">
            <v>508649069185</v>
          </cell>
          <cell r="N397">
            <v>1067489539023</v>
          </cell>
        </row>
      </sheetData>
      <sheetData sheetId="3">
        <row r="9">
          <cell r="D9">
            <v>10413986000</v>
          </cell>
          <cell r="E9">
            <v>0</v>
          </cell>
          <cell r="J9">
            <v>2040980250</v>
          </cell>
          <cell r="N9">
            <v>2419781548</v>
          </cell>
        </row>
        <row r="397">
          <cell r="D397">
            <v>11766716000</v>
          </cell>
          <cell r="E397">
            <v>6795000000</v>
          </cell>
          <cell r="J397">
            <v>2852025654</v>
          </cell>
          <cell r="N397">
            <v>7738954106</v>
          </cell>
        </row>
      </sheetData>
      <sheetData sheetId="4">
        <row r="9">
          <cell r="D9">
            <v>53737063000</v>
          </cell>
          <cell r="E9">
            <v>0</v>
          </cell>
          <cell r="J9">
            <v>19609245613</v>
          </cell>
          <cell r="N9">
            <v>23887169636</v>
          </cell>
        </row>
        <row r="397">
          <cell r="D397">
            <v>791696757000</v>
          </cell>
          <cell r="E397">
            <v>0</v>
          </cell>
          <cell r="J397">
            <v>68779944546</v>
          </cell>
          <cell r="N397">
            <v>253029850184</v>
          </cell>
        </row>
      </sheetData>
      <sheetData sheetId="5">
        <row r="9">
          <cell r="D9">
            <v>418914896000</v>
          </cell>
          <cell r="E9">
            <v>0</v>
          </cell>
          <cell r="J9">
            <v>204040182180</v>
          </cell>
          <cell r="N9">
            <v>206329418806</v>
          </cell>
        </row>
        <row r="377">
          <cell r="D377">
            <v>217711857000</v>
          </cell>
          <cell r="E377">
            <v>0</v>
          </cell>
          <cell r="J377">
            <v>57180851802</v>
          </cell>
          <cell r="N377">
            <v>57180851802</v>
          </cell>
        </row>
        <row r="397">
          <cell r="D397">
            <v>3186252000</v>
          </cell>
          <cell r="E397">
            <v>0</v>
          </cell>
          <cell r="J397">
            <v>54800121</v>
          </cell>
          <cell r="N397">
            <v>423095333</v>
          </cell>
        </row>
      </sheetData>
      <sheetData sheetId="6">
        <row r="9">
          <cell r="D9">
            <v>9404972000</v>
          </cell>
          <cell r="E9">
            <v>0</v>
          </cell>
          <cell r="J9">
            <v>4145871038</v>
          </cell>
          <cell r="N9">
            <v>6058588409</v>
          </cell>
        </row>
        <row r="397">
          <cell r="D397">
            <v>104227470000</v>
          </cell>
          <cell r="E397">
            <v>8199436755</v>
          </cell>
          <cell r="J397">
            <v>20163616086</v>
          </cell>
          <cell r="N397">
            <v>40486226117</v>
          </cell>
        </row>
      </sheetData>
      <sheetData sheetId="7">
        <row r="9">
          <cell r="D9">
            <v>28431314000</v>
          </cell>
          <cell r="E9">
            <v>0</v>
          </cell>
          <cell r="J9">
            <v>11010310946</v>
          </cell>
          <cell r="N9">
            <v>13028594373</v>
          </cell>
        </row>
        <row r="397">
          <cell r="D397">
            <v>217392218000</v>
          </cell>
          <cell r="E397">
            <v>0</v>
          </cell>
          <cell r="J397">
            <v>24606097649</v>
          </cell>
          <cell r="N397">
            <v>78962005450</v>
          </cell>
        </row>
      </sheetData>
      <sheetData sheetId="8">
        <row r="9">
          <cell r="D9">
            <v>5500699000</v>
          </cell>
          <cell r="E9">
            <v>0</v>
          </cell>
          <cell r="J9">
            <v>1558458169</v>
          </cell>
          <cell r="N9">
            <v>1906391923</v>
          </cell>
        </row>
        <row r="397">
          <cell r="D397">
            <v>26405000000</v>
          </cell>
          <cell r="E397">
            <v>2049892185</v>
          </cell>
          <cell r="J397">
            <v>2961842967</v>
          </cell>
          <cell r="N397">
            <v>15423685944</v>
          </cell>
        </row>
      </sheetData>
      <sheetData sheetId="9">
        <row r="9">
          <cell r="D9">
            <v>11452247000</v>
          </cell>
          <cell r="E9">
            <v>0</v>
          </cell>
          <cell r="J9">
            <v>4557616558</v>
          </cell>
          <cell r="N9">
            <v>5218566122</v>
          </cell>
        </row>
        <row r="397">
          <cell r="D397">
            <v>132383130000</v>
          </cell>
          <cell r="E397">
            <v>0</v>
          </cell>
          <cell r="J397">
            <v>24733823161</v>
          </cell>
          <cell r="N397">
            <v>52631371766</v>
          </cell>
        </row>
      </sheetData>
      <sheetData sheetId="10">
        <row r="9">
          <cell r="D9">
            <v>3761761000</v>
          </cell>
          <cell r="E9">
            <v>0</v>
          </cell>
          <cell r="J9">
            <v>1236289300</v>
          </cell>
          <cell r="N9">
            <v>1533708767</v>
          </cell>
        </row>
        <row r="397">
          <cell r="D397">
            <v>3544000000</v>
          </cell>
          <cell r="E397">
            <v>0</v>
          </cell>
          <cell r="J397">
            <v>750443618</v>
          </cell>
          <cell r="N397">
            <v>2484155599</v>
          </cell>
        </row>
      </sheetData>
      <sheetData sheetId="11">
        <row r="9">
          <cell r="D9">
            <v>22155894000</v>
          </cell>
          <cell r="E9">
            <v>0</v>
          </cell>
          <cell r="J9">
            <v>8688231187</v>
          </cell>
          <cell r="N9">
            <v>9364087487</v>
          </cell>
        </row>
        <row r="397">
          <cell r="D397">
            <v>26128500000</v>
          </cell>
          <cell r="E397">
            <v>299947433</v>
          </cell>
          <cell r="J397">
            <v>6443530567</v>
          </cell>
          <cell r="N397">
            <v>21384126311</v>
          </cell>
        </row>
      </sheetData>
      <sheetData sheetId="12">
        <row r="9">
          <cell r="D9">
            <v>12177241000</v>
          </cell>
          <cell r="E9">
            <v>0</v>
          </cell>
          <cell r="J9">
            <v>3683996825</v>
          </cell>
          <cell r="N9">
            <v>6702075435</v>
          </cell>
        </row>
        <row r="397">
          <cell r="D397">
            <v>167251000000</v>
          </cell>
          <cell r="E397">
            <v>0</v>
          </cell>
          <cell r="J397">
            <v>14591617627</v>
          </cell>
          <cell r="N397">
            <v>66022681558</v>
          </cell>
        </row>
      </sheetData>
      <sheetData sheetId="13">
        <row r="9">
          <cell r="D9">
            <v>6046958000</v>
          </cell>
          <cell r="E9">
            <v>0</v>
          </cell>
          <cell r="J9">
            <v>2198975871</v>
          </cell>
          <cell r="N9">
            <v>2923303300</v>
          </cell>
        </row>
        <row r="397">
          <cell r="D397">
            <v>34463714000</v>
          </cell>
          <cell r="E397">
            <v>4769661700</v>
          </cell>
          <cell r="J397">
            <v>4478734437</v>
          </cell>
          <cell r="N397">
            <v>22249932921</v>
          </cell>
        </row>
      </sheetData>
      <sheetData sheetId="14">
        <row r="9">
          <cell r="D9">
            <v>4828126000</v>
          </cell>
          <cell r="E9">
            <v>0</v>
          </cell>
          <cell r="J9">
            <v>2075609685</v>
          </cell>
          <cell r="N9">
            <v>2426785934</v>
          </cell>
        </row>
        <row r="397">
          <cell r="D397">
            <v>5553644000</v>
          </cell>
          <cell r="E397">
            <v>3260268826</v>
          </cell>
          <cell r="J397">
            <v>1765449657</v>
          </cell>
          <cell r="N397">
            <v>5972596988</v>
          </cell>
        </row>
      </sheetData>
      <sheetData sheetId="15">
        <row r="9">
          <cell r="D9">
            <v>11060503000</v>
          </cell>
          <cell r="E9">
            <v>0</v>
          </cell>
          <cell r="J9">
            <v>4113860148</v>
          </cell>
          <cell r="N9">
            <v>5076553793</v>
          </cell>
        </row>
        <row r="397">
          <cell r="D397">
            <v>8701398000</v>
          </cell>
          <cell r="E397">
            <v>0</v>
          </cell>
          <cell r="J397">
            <v>1583572802</v>
          </cell>
          <cell r="N397">
            <v>7945602730</v>
          </cell>
        </row>
      </sheetData>
      <sheetData sheetId="16">
        <row r="9">
          <cell r="D9">
            <v>4403312000</v>
          </cell>
          <cell r="E9">
            <v>0</v>
          </cell>
          <cell r="J9">
            <v>1852165448</v>
          </cell>
          <cell r="N9">
            <v>2440411316.753458</v>
          </cell>
        </row>
        <row r="397">
          <cell r="D397">
            <v>9200000000</v>
          </cell>
          <cell r="E397">
            <v>0</v>
          </cell>
          <cell r="J397">
            <v>1538477522</v>
          </cell>
          <cell r="N397">
            <v>5917170475</v>
          </cell>
        </row>
      </sheetData>
      <sheetData sheetId="17">
        <row r="9">
          <cell r="D9">
            <v>9127006000</v>
          </cell>
          <cell r="E9">
            <v>0</v>
          </cell>
          <cell r="J9">
            <v>2928507086</v>
          </cell>
          <cell r="N9">
            <v>4676728456</v>
          </cell>
        </row>
        <row r="397">
          <cell r="D397">
            <v>128535000000</v>
          </cell>
          <cell r="E397">
            <v>5118481795</v>
          </cell>
          <cell r="J397">
            <v>24735969034</v>
          </cell>
          <cell r="N397">
            <v>72967481863</v>
          </cell>
        </row>
      </sheetData>
      <sheetData sheetId="18">
        <row r="9">
          <cell r="D9">
            <v>39350237000</v>
          </cell>
          <cell r="E9">
            <v>195837460</v>
          </cell>
          <cell r="J9">
            <v>14958176857</v>
          </cell>
          <cell r="N9">
            <v>17536829127</v>
          </cell>
        </row>
        <row r="397">
          <cell r="D397">
            <v>14184670000</v>
          </cell>
          <cell r="E397">
            <v>370266000</v>
          </cell>
          <cell r="J397">
            <v>504199663</v>
          </cell>
          <cell r="N397">
            <v>9971036560</v>
          </cell>
        </row>
      </sheetData>
      <sheetData sheetId="19">
        <row r="9">
          <cell r="D9">
            <v>17916762000</v>
          </cell>
          <cell r="E9">
            <v>0</v>
          </cell>
          <cell r="J9">
            <v>7090636741</v>
          </cell>
          <cell r="N9">
            <v>8213373477</v>
          </cell>
        </row>
        <row r="397">
          <cell r="D397">
            <v>206201249000</v>
          </cell>
          <cell r="E397">
            <v>0</v>
          </cell>
          <cell r="J397">
            <v>32487531177</v>
          </cell>
          <cell r="N397">
            <v>72693684751</v>
          </cell>
        </row>
      </sheetData>
      <sheetData sheetId="20">
        <row r="9">
          <cell r="D9">
            <v>198020233000</v>
          </cell>
          <cell r="E9">
            <v>0</v>
          </cell>
          <cell r="J9">
            <v>39753292508</v>
          </cell>
          <cell r="N9">
            <v>40417081439</v>
          </cell>
        </row>
        <row r="397">
          <cell r="D397">
            <v>199687660000</v>
          </cell>
          <cell r="E397">
            <v>0</v>
          </cell>
          <cell r="J397">
            <v>121673408297</v>
          </cell>
          <cell r="N397">
            <v>138128472659</v>
          </cell>
        </row>
      </sheetData>
      <sheetData sheetId="21">
        <row r="9">
          <cell r="D9">
            <v>213853520000</v>
          </cell>
          <cell r="E9">
            <v>4411578531</v>
          </cell>
          <cell r="J9">
            <v>94276075605</v>
          </cell>
          <cell r="N9">
            <v>116410958530</v>
          </cell>
        </row>
        <row r="397">
          <cell r="D397">
            <v>44968055000</v>
          </cell>
          <cell r="E397">
            <v>0</v>
          </cell>
          <cell r="J397">
            <v>1579517488</v>
          </cell>
          <cell r="N397">
            <v>3407334587</v>
          </cell>
        </row>
      </sheetData>
      <sheetData sheetId="22">
        <row r="9">
          <cell r="D9">
            <v>330390000</v>
          </cell>
          <cell r="E9">
            <v>0</v>
          </cell>
          <cell r="J9">
            <v>24070398</v>
          </cell>
          <cell r="N9">
            <v>24070398</v>
          </cell>
        </row>
      </sheetData>
      <sheetData sheetId="23">
        <row r="9">
          <cell r="D9">
            <v>100926513000</v>
          </cell>
          <cell r="E9">
            <v>0</v>
          </cell>
          <cell r="J9">
            <v>46168798719</v>
          </cell>
          <cell r="N9">
            <v>50563886187</v>
          </cell>
        </row>
        <row r="397">
          <cell r="D397">
            <v>6126000000</v>
          </cell>
          <cell r="E397">
            <v>0</v>
          </cell>
          <cell r="J397">
            <v>97407893</v>
          </cell>
          <cell r="N397">
            <v>2381302939</v>
          </cell>
        </row>
      </sheetData>
      <sheetData sheetId="24" refreshError="1"/>
      <sheetData sheetId="25">
        <row r="12">
          <cell r="D12">
            <v>174497920000</v>
          </cell>
          <cell r="E12">
            <v>-273409874</v>
          </cell>
          <cell r="J12">
            <v>79645709076</v>
          </cell>
          <cell r="N12">
            <v>80632555309</v>
          </cell>
        </row>
        <row r="13">
          <cell r="D13">
            <v>9717856000</v>
          </cell>
          <cell r="E13">
            <v>-6522500</v>
          </cell>
          <cell r="J13">
            <v>4503205635</v>
          </cell>
          <cell r="N13">
            <v>4545811764</v>
          </cell>
        </row>
        <row r="14">
          <cell r="D14">
            <v>2793194000</v>
          </cell>
          <cell r="E14">
            <v>10672072</v>
          </cell>
          <cell r="J14">
            <v>979578700</v>
          </cell>
          <cell r="N14">
            <v>993796256</v>
          </cell>
        </row>
        <row r="15">
          <cell r="D15">
            <v>557154000</v>
          </cell>
          <cell r="E15">
            <v>-3937000</v>
          </cell>
          <cell r="J15">
            <v>196291157</v>
          </cell>
          <cell r="N15">
            <v>197784557</v>
          </cell>
        </row>
        <row r="16">
          <cell r="D16">
            <v>634303000</v>
          </cell>
          <cell r="E16">
            <v>-17781300</v>
          </cell>
          <cell r="J16">
            <v>217230163</v>
          </cell>
          <cell r="N16">
            <v>217489966</v>
          </cell>
        </row>
        <row r="17">
          <cell r="D17">
            <v>5408840000</v>
          </cell>
          <cell r="E17">
            <v>0</v>
          </cell>
          <cell r="J17">
            <v>2471404615</v>
          </cell>
          <cell r="N17">
            <v>2554625392</v>
          </cell>
        </row>
        <row r="18">
          <cell r="D18">
            <v>17574626000</v>
          </cell>
          <cell r="E18">
            <v>1795000</v>
          </cell>
          <cell r="J18">
            <v>15946323525</v>
          </cell>
          <cell r="N18">
            <v>16030403716</v>
          </cell>
        </row>
        <row r="19">
          <cell r="D19">
            <v>5943324000</v>
          </cell>
          <cell r="E19">
            <v>10035000</v>
          </cell>
          <cell r="J19">
            <v>3962276385</v>
          </cell>
          <cell r="N19">
            <v>3984006512</v>
          </cell>
        </row>
        <row r="20">
          <cell r="D20">
            <v>22544483000</v>
          </cell>
          <cell r="E20">
            <v>-3272751924</v>
          </cell>
          <cell r="J20">
            <v>256284184</v>
          </cell>
          <cell r="N20">
            <v>330231228</v>
          </cell>
        </row>
        <row r="21">
          <cell r="D21">
            <v>11957764000</v>
          </cell>
          <cell r="E21">
            <v>0</v>
          </cell>
          <cell r="J21">
            <v>3262119243</v>
          </cell>
          <cell r="N21">
            <v>3441305398</v>
          </cell>
        </row>
        <row r="22">
          <cell r="D22">
            <v>39578917000</v>
          </cell>
          <cell r="E22">
            <v>-79575611</v>
          </cell>
          <cell r="J22">
            <v>17200037626</v>
          </cell>
          <cell r="N22">
            <v>17549790713</v>
          </cell>
        </row>
        <row r="23">
          <cell r="D23">
            <v>4978501000</v>
          </cell>
          <cell r="E23">
            <v>-784300</v>
          </cell>
          <cell r="J23">
            <v>2118364039</v>
          </cell>
          <cell r="N23">
            <v>2132742403</v>
          </cell>
        </row>
        <row r="24">
          <cell r="D24">
            <v>266649000</v>
          </cell>
          <cell r="E24">
            <v>-508000</v>
          </cell>
          <cell r="J24">
            <v>110840767</v>
          </cell>
          <cell r="N24">
            <v>110840767</v>
          </cell>
        </row>
        <row r="25">
          <cell r="D25">
            <v>0</v>
          </cell>
          <cell r="E25">
            <v>0</v>
          </cell>
          <cell r="J25">
            <v>0</v>
          </cell>
          <cell r="N25">
            <v>0</v>
          </cell>
        </row>
        <row r="26">
          <cell r="D26">
            <v>376820000</v>
          </cell>
          <cell r="E26">
            <v>0</v>
          </cell>
          <cell r="J26">
            <v>110870274</v>
          </cell>
          <cell r="N26">
            <v>110870274</v>
          </cell>
        </row>
        <row r="27">
          <cell r="D27">
            <v>0</v>
          </cell>
          <cell r="E27">
            <v>1098351419</v>
          </cell>
          <cell r="J27">
            <v>1018531046</v>
          </cell>
          <cell r="N27">
            <v>1028967072</v>
          </cell>
        </row>
        <row r="28">
          <cell r="D28">
            <v>0</v>
          </cell>
          <cell r="E28">
            <v>0</v>
          </cell>
          <cell r="J28">
            <v>0</v>
          </cell>
          <cell r="N28">
            <v>0</v>
          </cell>
        </row>
        <row r="29">
          <cell r="D29">
            <v>3255673000</v>
          </cell>
          <cell r="E29">
            <v>0</v>
          </cell>
          <cell r="J29">
            <v>1041592633</v>
          </cell>
          <cell r="N29">
            <v>1041592633</v>
          </cell>
        </row>
        <row r="31">
          <cell r="D31">
            <v>760761000</v>
          </cell>
          <cell r="E31">
            <v>0</v>
          </cell>
          <cell r="J31">
            <v>521123195</v>
          </cell>
          <cell r="N31">
            <v>528443810</v>
          </cell>
        </row>
        <row r="32">
          <cell r="D32">
            <v>487000000</v>
          </cell>
          <cell r="E32">
            <v>0</v>
          </cell>
          <cell r="J32">
            <v>356931808</v>
          </cell>
          <cell r="N32">
            <v>356931808</v>
          </cell>
        </row>
        <row r="33">
          <cell r="D33">
            <v>369267000</v>
          </cell>
          <cell r="E33">
            <v>0</v>
          </cell>
          <cell r="J33">
            <v>116898774</v>
          </cell>
          <cell r="N33">
            <v>116898774</v>
          </cell>
        </row>
        <row r="34">
          <cell r="D34">
            <v>736876000</v>
          </cell>
          <cell r="E34">
            <v>0</v>
          </cell>
          <cell r="J34">
            <v>261086945</v>
          </cell>
          <cell r="N34">
            <v>274677467</v>
          </cell>
        </row>
        <row r="35">
          <cell r="D35">
            <v>0</v>
          </cell>
          <cell r="E35">
            <v>0</v>
          </cell>
          <cell r="J35">
            <v>0</v>
          </cell>
          <cell r="N35">
            <v>0</v>
          </cell>
        </row>
        <row r="36">
          <cell r="D36">
            <v>1865643000</v>
          </cell>
          <cell r="E36">
            <v>146462153</v>
          </cell>
          <cell r="J36">
            <v>1697774297</v>
          </cell>
          <cell r="N36">
            <v>1714725649</v>
          </cell>
        </row>
        <row r="38">
          <cell r="D38">
            <v>0</v>
          </cell>
          <cell r="E38">
            <v>0</v>
          </cell>
          <cell r="J38">
            <v>0</v>
          </cell>
          <cell r="N38">
            <v>0</v>
          </cell>
        </row>
        <row r="39">
          <cell r="D39">
            <v>2092901000</v>
          </cell>
          <cell r="E39">
            <v>0</v>
          </cell>
          <cell r="J39">
            <v>902419370</v>
          </cell>
          <cell r="N39">
            <v>902419370</v>
          </cell>
        </row>
        <row r="41">
          <cell r="D41">
            <v>6766822000</v>
          </cell>
          <cell r="E41">
            <v>1269136928</v>
          </cell>
          <cell r="J41">
            <v>2324300940</v>
          </cell>
          <cell r="N41">
            <v>7031864711</v>
          </cell>
        </row>
        <row r="42">
          <cell r="D42">
            <v>0</v>
          </cell>
          <cell r="E42">
            <v>0</v>
          </cell>
          <cell r="J42">
            <v>0</v>
          </cell>
          <cell r="N42">
            <v>0</v>
          </cell>
        </row>
        <row r="43">
          <cell r="D43">
            <v>4251304000</v>
          </cell>
          <cell r="E43">
            <v>1406914256</v>
          </cell>
          <cell r="J43">
            <v>2151416383</v>
          </cell>
          <cell r="N43">
            <v>4472864507</v>
          </cell>
        </row>
        <row r="44">
          <cell r="D44">
            <v>0</v>
          </cell>
          <cell r="E44">
            <v>0</v>
          </cell>
          <cell r="J44">
            <v>0</v>
          </cell>
          <cell r="N44">
            <v>0</v>
          </cell>
        </row>
        <row r="45">
          <cell r="D45">
            <v>25277166000</v>
          </cell>
          <cell r="E45">
            <v>2801900706</v>
          </cell>
          <cell r="J45">
            <v>15484442646</v>
          </cell>
          <cell r="N45">
            <v>19897521052</v>
          </cell>
        </row>
        <row r="48">
          <cell r="D48">
            <v>14773325000</v>
          </cell>
          <cell r="E48">
            <v>-424491120</v>
          </cell>
          <cell r="J48">
            <v>7640043811</v>
          </cell>
          <cell r="N48">
            <v>7658673150</v>
          </cell>
        </row>
        <row r="49">
          <cell r="D49">
            <v>12708736000</v>
          </cell>
          <cell r="E49">
            <v>43301600</v>
          </cell>
          <cell r="J49">
            <v>4687650697</v>
          </cell>
          <cell r="N49">
            <v>5012292408</v>
          </cell>
        </row>
        <row r="50">
          <cell r="D50">
            <v>19350291000</v>
          </cell>
          <cell r="E50">
            <v>54833500</v>
          </cell>
          <cell r="J50">
            <v>8115909632</v>
          </cell>
          <cell r="N50">
            <v>8643824171</v>
          </cell>
        </row>
        <row r="51">
          <cell r="D51">
            <v>1810774000</v>
          </cell>
          <cell r="E51">
            <v>-128364800</v>
          </cell>
          <cell r="J51">
            <v>610598897</v>
          </cell>
          <cell r="N51">
            <v>631647995</v>
          </cell>
        </row>
        <row r="52">
          <cell r="D52">
            <v>10967139000</v>
          </cell>
          <cell r="E52">
            <v>-27339200</v>
          </cell>
          <cell r="J52">
            <v>3930506700</v>
          </cell>
          <cell r="N52">
            <v>4444370240</v>
          </cell>
        </row>
        <row r="54">
          <cell r="D54">
            <v>16509560000</v>
          </cell>
          <cell r="E54">
            <v>800000000</v>
          </cell>
          <cell r="J54">
            <v>7382957131</v>
          </cell>
          <cell r="N54">
            <v>7597610897</v>
          </cell>
        </row>
        <row r="55">
          <cell r="D55">
            <v>15206351000</v>
          </cell>
          <cell r="E55">
            <v>35810600</v>
          </cell>
          <cell r="J55">
            <v>6652764644</v>
          </cell>
          <cell r="N55">
            <v>7049306337</v>
          </cell>
        </row>
        <row r="56">
          <cell r="D56">
            <v>628237000</v>
          </cell>
          <cell r="E56">
            <v>-400080300</v>
          </cell>
          <cell r="J56">
            <v>64883653</v>
          </cell>
          <cell r="N56">
            <v>67024478</v>
          </cell>
        </row>
        <row r="57">
          <cell r="D57">
            <v>580006000</v>
          </cell>
          <cell r="E57">
            <v>149560500</v>
          </cell>
          <cell r="J57">
            <v>261168952</v>
          </cell>
          <cell r="N57">
            <v>273324189</v>
          </cell>
        </row>
        <row r="58">
          <cell r="D58">
            <v>321536000</v>
          </cell>
          <cell r="E58">
            <v>0</v>
          </cell>
          <cell r="J58">
            <v>109878700</v>
          </cell>
          <cell r="N58">
            <v>157814000</v>
          </cell>
        </row>
        <row r="59">
          <cell r="D59">
            <v>8175741000</v>
          </cell>
          <cell r="E59">
            <v>-18769900</v>
          </cell>
          <cell r="J59">
            <v>2946759080</v>
          </cell>
          <cell r="N59">
            <v>3282879690</v>
          </cell>
        </row>
        <row r="60">
          <cell r="D60">
            <v>3304366000</v>
          </cell>
          <cell r="E60">
            <v>-12374500</v>
          </cell>
          <cell r="J60">
            <v>1233771704</v>
          </cell>
          <cell r="N60">
            <v>1327237264</v>
          </cell>
        </row>
        <row r="61">
          <cell r="D61">
            <v>617958000</v>
          </cell>
          <cell r="E61">
            <v>0</v>
          </cell>
          <cell r="J61">
            <v>219707000</v>
          </cell>
          <cell r="N61">
            <v>315567000</v>
          </cell>
        </row>
        <row r="62">
          <cell r="D62">
            <v>71375000</v>
          </cell>
          <cell r="E62">
            <v>86200</v>
          </cell>
          <cell r="J62">
            <v>51138057</v>
          </cell>
          <cell r="N62">
            <v>52865926</v>
          </cell>
        </row>
        <row r="63">
          <cell r="D63">
            <v>0</v>
          </cell>
          <cell r="E63">
            <v>0</v>
          </cell>
          <cell r="J63">
            <v>0</v>
          </cell>
          <cell r="N63">
            <v>0</v>
          </cell>
        </row>
        <row r="66">
          <cell r="D66">
            <v>727683000</v>
          </cell>
          <cell r="E66">
            <v>-83828827</v>
          </cell>
          <cell r="J66">
            <v>23814740</v>
          </cell>
          <cell r="N66">
            <v>128383919</v>
          </cell>
        </row>
        <row r="67">
          <cell r="D67">
            <v>10111823000</v>
          </cell>
          <cell r="E67">
            <v>-39849334</v>
          </cell>
          <cell r="J67">
            <v>1528564501</v>
          </cell>
          <cell r="N67">
            <v>4403895456</v>
          </cell>
        </row>
        <row r="68">
          <cell r="D68">
            <v>1332193000</v>
          </cell>
          <cell r="E68">
            <v>-186821453</v>
          </cell>
          <cell r="J68">
            <v>38628236</v>
          </cell>
          <cell r="N68">
            <v>422138804</v>
          </cell>
        </row>
        <row r="69">
          <cell r="D69">
            <v>3388679000</v>
          </cell>
          <cell r="E69">
            <v>-115015000</v>
          </cell>
          <cell r="J69">
            <v>170682471</v>
          </cell>
          <cell r="N69">
            <v>891219181</v>
          </cell>
        </row>
        <row r="70">
          <cell r="D70">
            <v>446443000</v>
          </cell>
          <cell r="E70">
            <v>-3000000</v>
          </cell>
          <cell r="J70">
            <v>7822800</v>
          </cell>
          <cell r="N70">
            <v>35625595</v>
          </cell>
        </row>
        <row r="72">
          <cell r="D72">
            <v>7403834000</v>
          </cell>
          <cell r="E72">
            <v>0</v>
          </cell>
          <cell r="J72">
            <v>1402142865</v>
          </cell>
          <cell r="N72">
            <v>3521113818</v>
          </cell>
        </row>
        <row r="73">
          <cell r="D73">
            <v>286738000</v>
          </cell>
          <cell r="E73">
            <v>206737414</v>
          </cell>
          <cell r="J73">
            <v>170694536</v>
          </cell>
          <cell r="N73">
            <v>262064670</v>
          </cell>
        </row>
        <row r="74">
          <cell r="D74">
            <v>5238593000</v>
          </cell>
          <cell r="E74">
            <v>-329436836</v>
          </cell>
          <cell r="J74">
            <v>568866998</v>
          </cell>
          <cell r="N74">
            <v>2253343555</v>
          </cell>
        </row>
        <row r="75">
          <cell r="D75">
            <v>1765363000</v>
          </cell>
          <cell r="E75">
            <v>-537855184</v>
          </cell>
          <cell r="J75">
            <v>122755567</v>
          </cell>
          <cell r="N75">
            <v>366035438</v>
          </cell>
        </row>
        <row r="77">
          <cell r="D77">
            <v>36006337000</v>
          </cell>
          <cell r="E77">
            <v>-62536420</v>
          </cell>
          <cell r="J77">
            <v>3348674316</v>
          </cell>
          <cell r="N77">
            <v>20290501083</v>
          </cell>
        </row>
        <row r="78">
          <cell r="D78">
            <v>0</v>
          </cell>
          <cell r="E78">
            <v>0</v>
          </cell>
          <cell r="J78">
            <v>0</v>
          </cell>
          <cell r="N78">
            <v>0</v>
          </cell>
        </row>
        <row r="80">
          <cell r="D80">
            <v>10817522000</v>
          </cell>
          <cell r="E80">
            <v>160028700</v>
          </cell>
          <cell r="J80">
            <v>4421816340</v>
          </cell>
          <cell r="N80">
            <v>7658047884</v>
          </cell>
        </row>
        <row r="81">
          <cell r="D81">
            <v>0</v>
          </cell>
          <cell r="E81">
            <v>0</v>
          </cell>
          <cell r="J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J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J83">
            <v>0</v>
          </cell>
          <cell r="N83">
            <v>0</v>
          </cell>
        </row>
        <row r="85">
          <cell r="D85">
            <v>4518975000</v>
          </cell>
          <cell r="E85">
            <v>-20274658</v>
          </cell>
          <cell r="J85">
            <v>2133192416</v>
          </cell>
          <cell r="N85">
            <v>2145397245</v>
          </cell>
        </row>
        <row r="86">
          <cell r="D86">
            <v>1099399000</v>
          </cell>
          <cell r="E86">
            <v>-17298100</v>
          </cell>
          <cell r="J86">
            <v>424856275</v>
          </cell>
          <cell r="N86">
            <v>426656251.75345826</v>
          </cell>
        </row>
        <row r="87">
          <cell r="D87">
            <v>521937000</v>
          </cell>
          <cell r="E87">
            <v>-7282040</v>
          </cell>
          <cell r="J87">
            <v>85857453</v>
          </cell>
          <cell r="N87">
            <v>121957453</v>
          </cell>
        </row>
        <row r="88">
          <cell r="D88">
            <v>2753361000</v>
          </cell>
          <cell r="E88">
            <v>-745202</v>
          </cell>
          <cell r="J88">
            <v>976952411</v>
          </cell>
          <cell r="N88">
            <v>1127078408</v>
          </cell>
        </row>
        <row r="89">
          <cell r="D89">
            <v>10861000</v>
          </cell>
          <cell r="E89">
            <v>600000</v>
          </cell>
          <cell r="J89">
            <v>3619860</v>
          </cell>
          <cell r="N89">
            <v>3619860</v>
          </cell>
        </row>
        <row r="91">
          <cell r="D91">
            <v>1552899000</v>
          </cell>
          <cell r="E91">
            <v>58215000</v>
          </cell>
          <cell r="J91">
            <v>45888943</v>
          </cell>
          <cell r="N91">
            <v>482866318</v>
          </cell>
        </row>
        <row r="92">
          <cell r="D92">
            <v>50000000</v>
          </cell>
          <cell r="E92">
            <v>0</v>
          </cell>
          <cell r="J92">
            <v>2465185</v>
          </cell>
          <cell r="N92">
            <v>2465185</v>
          </cell>
        </row>
        <row r="93">
          <cell r="D93">
            <v>2563660000</v>
          </cell>
          <cell r="E93">
            <v>12000000</v>
          </cell>
          <cell r="J93">
            <v>66247988</v>
          </cell>
          <cell r="N93">
            <v>926553207</v>
          </cell>
        </row>
        <row r="94">
          <cell r="D94">
            <v>264320000</v>
          </cell>
          <cell r="E94">
            <v>-6169478</v>
          </cell>
          <cell r="J94">
            <v>19858400</v>
          </cell>
          <cell r="N94">
            <v>41450000</v>
          </cell>
        </row>
        <row r="95">
          <cell r="D95">
            <v>1425618000</v>
          </cell>
          <cell r="E95">
            <v>0</v>
          </cell>
          <cell r="J95">
            <v>85423132</v>
          </cell>
          <cell r="N95">
            <v>413154552</v>
          </cell>
        </row>
        <row r="97">
          <cell r="D97">
            <v>0</v>
          </cell>
          <cell r="E97">
            <v>0</v>
          </cell>
          <cell r="J97">
            <v>0</v>
          </cell>
          <cell r="N97">
            <v>0</v>
          </cell>
        </row>
        <row r="98">
          <cell r="D98">
            <v>240000000</v>
          </cell>
          <cell r="E98">
            <v>0</v>
          </cell>
          <cell r="J98">
            <v>30755433</v>
          </cell>
          <cell r="N98">
            <v>84679395</v>
          </cell>
        </row>
        <row r="99">
          <cell r="D99">
            <v>0</v>
          </cell>
          <cell r="E99">
            <v>0</v>
          </cell>
          <cell r="J99">
            <v>0</v>
          </cell>
          <cell r="N99">
            <v>0</v>
          </cell>
        </row>
        <row r="100">
          <cell r="D100">
            <v>100000000</v>
          </cell>
          <cell r="E100">
            <v>121000000</v>
          </cell>
          <cell r="J100">
            <v>10000000</v>
          </cell>
          <cell r="N100">
            <v>10000000</v>
          </cell>
        </row>
        <row r="101">
          <cell r="D101">
            <v>0</v>
          </cell>
          <cell r="E101">
            <v>0</v>
          </cell>
          <cell r="J101">
            <v>0</v>
          </cell>
          <cell r="N101">
            <v>0</v>
          </cell>
        </row>
        <row r="104">
          <cell r="D104">
            <v>6048574000</v>
          </cell>
          <cell r="E104">
            <v>2409904088</v>
          </cell>
          <cell r="J104">
            <v>372448071</v>
          </cell>
          <cell r="N104">
            <v>468124498</v>
          </cell>
        </row>
        <row r="105">
          <cell r="D105">
            <v>1542578000</v>
          </cell>
          <cell r="E105">
            <v>26314000</v>
          </cell>
          <cell r="J105">
            <v>715387477</v>
          </cell>
          <cell r="N105">
            <v>720581690</v>
          </cell>
        </row>
        <row r="106">
          <cell r="D106">
            <v>1105250000</v>
          </cell>
          <cell r="E106">
            <v>0</v>
          </cell>
          <cell r="J106">
            <v>1185315</v>
          </cell>
          <cell r="N106">
            <v>55834515</v>
          </cell>
        </row>
        <row r="107">
          <cell r="D107">
            <v>0</v>
          </cell>
          <cell r="E107">
            <v>0</v>
          </cell>
          <cell r="J107">
            <v>0</v>
          </cell>
          <cell r="N107">
            <v>0</v>
          </cell>
        </row>
        <row r="108">
          <cell r="D108">
            <v>16964167000</v>
          </cell>
          <cell r="E108">
            <v>267000000</v>
          </cell>
          <cell r="J108">
            <v>5914584277</v>
          </cell>
          <cell r="N108">
            <v>11477972872</v>
          </cell>
        </row>
        <row r="111">
          <cell r="D111">
            <v>0</v>
          </cell>
          <cell r="E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J124">
            <v>0</v>
          </cell>
          <cell r="N124">
            <v>0</v>
          </cell>
        </row>
        <row r="126">
          <cell r="D126">
            <v>0</v>
          </cell>
          <cell r="E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J128">
            <v>0</v>
          </cell>
          <cell r="N128">
            <v>0</v>
          </cell>
        </row>
        <row r="130">
          <cell r="D130">
            <v>0</v>
          </cell>
          <cell r="E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J136">
            <v>0</v>
          </cell>
          <cell r="N136">
            <v>0</v>
          </cell>
        </row>
        <row r="138">
          <cell r="D138">
            <v>0</v>
          </cell>
          <cell r="E138">
            <v>0</v>
          </cell>
          <cell r="J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J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J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J141">
            <v>0</v>
          </cell>
          <cell r="N141">
            <v>0</v>
          </cell>
        </row>
        <row r="142">
          <cell r="D142">
            <v>298000000000</v>
          </cell>
          <cell r="E142">
            <v>0</v>
          </cell>
          <cell r="J142">
            <v>148829466662</v>
          </cell>
          <cell r="N142">
            <v>148829466662</v>
          </cell>
        </row>
        <row r="143">
          <cell r="D143">
            <v>60148326000</v>
          </cell>
          <cell r="E143">
            <v>0</v>
          </cell>
          <cell r="J143">
            <v>27542951913</v>
          </cell>
          <cell r="N143">
            <v>30159456813</v>
          </cell>
        </row>
        <row r="144">
          <cell r="D144">
            <v>183368000000</v>
          </cell>
          <cell r="E144">
            <v>-627300000</v>
          </cell>
          <cell r="J144">
            <v>33065786967</v>
          </cell>
          <cell r="N144">
            <v>33065786967</v>
          </cell>
        </row>
        <row r="145">
          <cell r="D145">
            <v>2200000000</v>
          </cell>
          <cell r="E145">
            <v>0</v>
          </cell>
          <cell r="J145">
            <v>602236900</v>
          </cell>
          <cell r="N145">
            <v>1558783102</v>
          </cell>
        </row>
        <row r="146">
          <cell r="D146">
            <v>0</v>
          </cell>
          <cell r="E146">
            <v>0</v>
          </cell>
          <cell r="J146">
            <v>0</v>
          </cell>
          <cell r="N146">
            <v>0</v>
          </cell>
        </row>
        <row r="148">
          <cell r="D148">
            <v>0</v>
          </cell>
          <cell r="E148">
            <v>0</v>
          </cell>
          <cell r="J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J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J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J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J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J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J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J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J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J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J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J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J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J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J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J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J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J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J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J167">
            <v>0</v>
          </cell>
          <cell r="N167">
            <v>0</v>
          </cell>
        </row>
        <row r="168">
          <cell r="D168">
            <v>50000000000</v>
          </cell>
          <cell r="E168">
            <v>0</v>
          </cell>
          <cell r="J168">
            <v>1262773620</v>
          </cell>
          <cell r="N168">
            <v>1262773620</v>
          </cell>
        </row>
        <row r="169">
          <cell r="D169">
            <v>0</v>
          </cell>
          <cell r="E169">
            <v>0</v>
          </cell>
          <cell r="J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J170">
            <v>0</v>
          </cell>
          <cell r="N170">
            <v>0</v>
          </cell>
        </row>
        <row r="172">
          <cell r="D172">
            <v>0</v>
          </cell>
          <cell r="E172">
            <v>0</v>
          </cell>
          <cell r="J172">
            <v>0</v>
          </cell>
          <cell r="N172">
            <v>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75">
          <cell r="D175">
            <v>0</v>
          </cell>
          <cell r="E175">
            <v>0</v>
          </cell>
          <cell r="J175">
            <v>0</v>
          </cell>
          <cell r="N175">
            <v>0</v>
          </cell>
        </row>
        <row r="177">
          <cell r="D177">
            <v>0</v>
          </cell>
          <cell r="E177">
            <v>0</v>
          </cell>
          <cell r="J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J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J179">
            <v>0</v>
          </cell>
          <cell r="N179">
            <v>0</v>
          </cell>
        </row>
        <row r="181">
          <cell r="D181">
            <v>0</v>
          </cell>
          <cell r="E181">
            <v>0</v>
          </cell>
          <cell r="J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J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J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J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J185">
            <v>0</v>
          </cell>
          <cell r="N185">
            <v>0</v>
          </cell>
        </row>
        <row r="186">
          <cell r="D186">
            <v>0</v>
          </cell>
          <cell r="E186">
            <v>220859716</v>
          </cell>
          <cell r="J186">
            <v>182357400</v>
          </cell>
          <cell r="N186">
            <v>182357400</v>
          </cell>
        </row>
        <row r="188">
          <cell r="D188">
            <v>13427511000</v>
          </cell>
          <cell r="E188">
            <v>0</v>
          </cell>
          <cell r="J188">
            <v>9193698563</v>
          </cell>
          <cell r="N188">
            <v>9193698563</v>
          </cell>
        </row>
        <row r="189">
          <cell r="D189">
            <v>38000000000</v>
          </cell>
          <cell r="E189">
            <v>0</v>
          </cell>
          <cell r="J189">
            <v>38000000000</v>
          </cell>
          <cell r="N189">
            <v>38000000000</v>
          </cell>
        </row>
        <row r="194">
          <cell r="D194">
            <v>0</v>
          </cell>
          <cell r="E194">
            <v>0</v>
          </cell>
          <cell r="J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J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J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J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J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J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J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J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J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J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J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J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J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J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J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J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J210">
            <v>0</v>
          </cell>
          <cell r="N210">
            <v>0</v>
          </cell>
        </row>
        <row r="212">
          <cell r="D212">
            <v>0</v>
          </cell>
          <cell r="E212">
            <v>0</v>
          </cell>
          <cell r="J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J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J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J215">
            <v>0</v>
          </cell>
          <cell r="N215">
            <v>0</v>
          </cell>
        </row>
        <row r="217">
          <cell r="D217">
            <v>0</v>
          </cell>
          <cell r="E217">
            <v>0</v>
          </cell>
          <cell r="J217">
            <v>0</v>
          </cell>
          <cell r="N217">
            <v>0</v>
          </cell>
        </row>
        <row r="220">
          <cell r="D220">
            <v>0</v>
          </cell>
          <cell r="E220">
            <v>0</v>
          </cell>
          <cell r="J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J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J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J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J224">
            <v>0</v>
          </cell>
          <cell r="N224">
            <v>0</v>
          </cell>
        </row>
        <row r="226">
          <cell r="D226">
            <v>0</v>
          </cell>
          <cell r="E226">
            <v>0</v>
          </cell>
          <cell r="J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J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J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J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J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J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J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J233">
            <v>0</v>
          </cell>
          <cell r="N233">
            <v>0</v>
          </cell>
        </row>
        <row r="235">
          <cell r="D235">
            <v>0</v>
          </cell>
          <cell r="E235">
            <v>0</v>
          </cell>
          <cell r="J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J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J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J238">
            <v>0</v>
          </cell>
          <cell r="N238">
            <v>0</v>
          </cell>
        </row>
        <row r="241">
          <cell r="D241">
            <v>0</v>
          </cell>
          <cell r="E241">
            <v>0</v>
          </cell>
          <cell r="J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J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J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J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J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J246">
            <v>0</v>
          </cell>
          <cell r="N246">
            <v>0</v>
          </cell>
        </row>
        <row r="248">
          <cell r="D248">
            <v>0</v>
          </cell>
          <cell r="E248">
            <v>0</v>
          </cell>
          <cell r="J248">
            <v>0</v>
          </cell>
          <cell r="N248">
            <v>0</v>
          </cell>
        </row>
        <row r="250">
          <cell r="D250">
            <v>0</v>
          </cell>
          <cell r="E250">
            <v>0</v>
          </cell>
          <cell r="J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J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J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J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J254">
            <v>0</v>
          </cell>
          <cell r="N254">
            <v>0</v>
          </cell>
        </row>
        <row r="256">
          <cell r="D256">
            <v>0</v>
          </cell>
          <cell r="E256">
            <v>0</v>
          </cell>
          <cell r="J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J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J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J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J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J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J262">
            <v>0</v>
          </cell>
          <cell r="N262">
            <v>0</v>
          </cell>
        </row>
        <row r="264">
          <cell r="D264">
            <v>0</v>
          </cell>
          <cell r="E264">
            <v>0</v>
          </cell>
          <cell r="J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J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J266">
            <v>0</v>
          </cell>
          <cell r="N266">
            <v>0</v>
          </cell>
        </row>
        <row r="281">
          <cell r="D281">
            <v>0</v>
          </cell>
          <cell r="E281">
            <v>0</v>
          </cell>
          <cell r="J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J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J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J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J285">
            <v>0</v>
          </cell>
          <cell r="N285">
            <v>0</v>
          </cell>
        </row>
        <row r="288">
          <cell r="D288">
            <v>0</v>
          </cell>
          <cell r="E288">
            <v>0</v>
          </cell>
          <cell r="J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J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J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J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J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J293">
            <v>0</v>
          </cell>
          <cell r="N293">
            <v>0</v>
          </cell>
        </row>
        <row r="295">
          <cell r="D295">
            <v>0</v>
          </cell>
          <cell r="E295">
            <v>0</v>
          </cell>
          <cell r="J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J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J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J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J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J300">
            <v>0</v>
          </cell>
          <cell r="N300">
            <v>0</v>
          </cell>
        </row>
        <row r="302">
          <cell r="D302">
            <v>0</v>
          </cell>
          <cell r="E302">
            <v>0</v>
          </cell>
          <cell r="J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J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J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J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J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J307">
            <v>0</v>
          </cell>
          <cell r="N307">
            <v>0</v>
          </cell>
        </row>
        <row r="365">
          <cell r="D365">
            <v>0</v>
          </cell>
          <cell r="E365">
            <v>0</v>
          </cell>
          <cell r="J365">
            <v>0</v>
          </cell>
          <cell r="N365">
            <v>0</v>
          </cell>
        </row>
        <row r="366">
          <cell r="D366">
            <v>0</v>
          </cell>
          <cell r="E366">
            <v>0</v>
          </cell>
          <cell r="J366">
            <v>0</v>
          </cell>
          <cell r="N366">
            <v>0</v>
          </cell>
        </row>
        <row r="367">
          <cell r="D367">
            <v>0</v>
          </cell>
          <cell r="E367">
            <v>0</v>
          </cell>
          <cell r="J367">
            <v>0</v>
          </cell>
          <cell r="N367">
            <v>0</v>
          </cell>
        </row>
        <row r="368">
          <cell r="D368">
            <v>0</v>
          </cell>
          <cell r="E368">
            <v>0</v>
          </cell>
          <cell r="J368">
            <v>0</v>
          </cell>
          <cell r="N368">
            <v>0</v>
          </cell>
        </row>
        <row r="369">
          <cell r="D369">
            <v>0</v>
          </cell>
          <cell r="E369">
            <v>0</v>
          </cell>
          <cell r="J369">
            <v>0</v>
          </cell>
          <cell r="N369">
            <v>0</v>
          </cell>
        </row>
        <row r="370">
          <cell r="D370">
            <v>0</v>
          </cell>
          <cell r="E370">
            <v>0</v>
          </cell>
          <cell r="J370">
            <v>0</v>
          </cell>
          <cell r="N370">
            <v>0</v>
          </cell>
        </row>
        <row r="371">
          <cell r="D371">
            <v>0</v>
          </cell>
          <cell r="E371">
            <v>0</v>
          </cell>
          <cell r="J371">
            <v>0</v>
          </cell>
          <cell r="N371">
            <v>0</v>
          </cell>
        </row>
        <row r="372">
          <cell r="D372">
            <v>0</v>
          </cell>
          <cell r="E372">
            <v>0</v>
          </cell>
          <cell r="J372">
            <v>0</v>
          </cell>
          <cell r="N372">
            <v>0</v>
          </cell>
        </row>
        <row r="374">
          <cell r="D374">
            <v>0</v>
          </cell>
          <cell r="E374">
            <v>0</v>
          </cell>
          <cell r="J374">
            <v>0</v>
          </cell>
          <cell r="N374">
            <v>0</v>
          </cell>
        </row>
        <row r="375">
          <cell r="D375">
            <v>0</v>
          </cell>
          <cell r="E375">
            <v>0</v>
          </cell>
          <cell r="J375">
            <v>0</v>
          </cell>
          <cell r="N375">
            <v>0</v>
          </cell>
        </row>
        <row r="376">
          <cell r="D376">
            <v>0</v>
          </cell>
          <cell r="E376">
            <v>0</v>
          </cell>
          <cell r="J376">
            <v>0</v>
          </cell>
          <cell r="N376">
            <v>0</v>
          </cell>
        </row>
        <row r="379">
          <cell r="D379">
            <v>0</v>
          </cell>
          <cell r="E379">
            <v>0</v>
          </cell>
          <cell r="J379">
            <v>0</v>
          </cell>
          <cell r="N379">
            <v>0</v>
          </cell>
        </row>
        <row r="380">
          <cell r="D380">
            <v>0</v>
          </cell>
          <cell r="E380">
            <v>0</v>
          </cell>
          <cell r="J380">
            <v>0</v>
          </cell>
          <cell r="N380">
            <v>0</v>
          </cell>
        </row>
        <row r="381">
          <cell r="D381">
            <v>0</v>
          </cell>
          <cell r="E381">
            <v>0</v>
          </cell>
          <cell r="J381">
            <v>0</v>
          </cell>
          <cell r="N381">
            <v>0</v>
          </cell>
        </row>
        <row r="383">
          <cell r="D383">
            <v>0</v>
          </cell>
          <cell r="E383">
            <v>0</v>
          </cell>
          <cell r="J383">
            <v>0</v>
          </cell>
          <cell r="N383">
            <v>0</v>
          </cell>
        </row>
        <row r="384">
          <cell r="D384">
            <v>0</v>
          </cell>
          <cell r="E384">
            <v>0</v>
          </cell>
          <cell r="J384">
            <v>0</v>
          </cell>
          <cell r="N384">
            <v>0</v>
          </cell>
        </row>
        <row r="385">
          <cell r="D385">
            <v>0</v>
          </cell>
          <cell r="E385">
            <v>0</v>
          </cell>
          <cell r="J385">
            <v>0</v>
          </cell>
          <cell r="N385">
            <v>0</v>
          </cell>
        </row>
        <row r="387">
          <cell r="D387">
            <v>217711857000</v>
          </cell>
          <cell r="E387">
            <v>0</v>
          </cell>
          <cell r="J387">
            <v>57180851802</v>
          </cell>
          <cell r="N387">
            <v>57180851802</v>
          </cell>
        </row>
        <row r="391">
          <cell r="D391">
            <v>0</v>
          </cell>
          <cell r="E391">
            <v>0</v>
          </cell>
          <cell r="J391">
            <v>0</v>
          </cell>
          <cell r="N391">
            <v>0</v>
          </cell>
        </row>
        <row r="393">
          <cell r="D393">
            <v>0</v>
          </cell>
          <cell r="E393">
            <v>0</v>
          </cell>
          <cell r="J393">
            <v>0</v>
          </cell>
          <cell r="N393">
            <v>0</v>
          </cell>
        </row>
        <row r="394">
          <cell r="D394">
            <v>0</v>
          </cell>
          <cell r="E394">
            <v>0</v>
          </cell>
          <cell r="J394">
            <v>0</v>
          </cell>
          <cell r="N394">
            <v>0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396">
          <cell r="D396">
            <v>0</v>
          </cell>
          <cell r="E396">
            <v>0</v>
          </cell>
          <cell r="J396">
            <v>0</v>
          </cell>
          <cell r="N396">
            <v>0</v>
          </cell>
        </row>
        <row r="403">
          <cell r="D403">
            <v>0</v>
          </cell>
          <cell r="E403">
            <v>0</v>
          </cell>
          <cell r="J403">
            <v>0</v>
          </cell>
          <cell r="N403">
            <v>0</v>
          </cell>
        </row>
        <row r="404">
          <cell r="D404">
            <v>0</v>
          </cell>
          <cell r="E404">
            <v>0</v>
          </cell>
          <cell r="J404">
            <v>0</v>
          </cell>
          <cell r="N404">
            <v>0</v>
          </cell>
        </row>
        <row r="405">
          <cell r="D405">
            <v>0</v>
          </cell>
          <cell r="E405">
            <v>0</v>
          </cell>
          <cell r="J405">
            <v>0</v>
          </cell>
          <cell r="N405">
            <v>0</v>
          </cell>
        </row>
        <row r="407">
          <cell r="D407">
            <v>0</v>
          </cell>
          <cell r="E407">
            <v>0</v>
          </cell>
          <cell r="J407">
            <v>0</v>
          </cell>
          <cell r="N407">
            <v>0</v>
          </cell>
        </row>
        <row r="409">
          <cell r="D409">
            <v>0</v>
          </cell>
          <cell r="E409">
            <v>0</v>
          </cell>
          <cell r="J409">
            <v>0</v>
          </cell>
          <cell r="N409">
            <v>0</v>
          </cell>
        </row>
        <row r="410">
          <cell r="D410">
            <v>0</v>
          </cell>
          <cell r="E410">
            <v>0</v>
          </cell>
          <cell r="J410">
            <v>0</v>
          </cell>
          <cell r="N410">
            <v>0</v>
          </cell>
        </row>
        <row r="411">
          <cell r="D411">
            <v>0</v>
          </cell>
          <cell r="E411">
            <v>0</v>
          </cell>
          <cell r="J411">
            <v>0</v>
          </cell>
          <cell r="N411">
            <v>0</v>
          </cell>
        </row>
        <row r="413">
          <cell r="D413">
            <v>6000000000</v>
          </cell>
          <cell r="E413">
            <v>10920634</v>
          </cell>
          <cell r="J413">
            <v>1639643035</v>
          </cell>
          <cell r="N413">
            <v>4762426119</v>
          </cell>
        </row>
        <row r="415">
          <cell r="D415">
            <v>0</v>
          </cell>
          <cell r="E415">
            <v>0</v>
          </cell>
          <cell r="J415">
            <v>0</v>
          </cell>
          <cell r="N415">
            <v>0</v>
          </cell>
        </row>
        <row r="418">
          <cell r="D418">
            <v>313678487000</v>
          </cell>
          <cell r="E418">
            <v>-4791000000</v>
          </cell>
          <cell r="J418">
            <v>61293322461</v>
          </cell>
          <cell r="N418">
            <v>279426801806</v>
          </cell>
        </row>
        <row r="420">
          <cell r="D420">
            <v>1000407000</v>
          </cell>
          <cell r="E420">
            <v>-35016000</v>
          </cell>
          <cell r="J420">
            <v>93421234</v>
          </cell>
          <cell r="N420">
            <v>710008000</v>
          </cell>
        </row>
        <row r="422">
          <cell r="D422">
            <v>944159519000</v>
          </cell>
          <cell r="E422">
            <v>-485708000</v>
          </cell>
          <cell r="J422">
            <v>406718925734</v>
          </cell>
          <cell r="N422">
            <v>485347883715</v>
          </cell>
        </row>
        <row r="424">
          <cell r="D424">
            <v>229233457000</v>
          </cell>
          <cell r="E424">
            <v>-759767885</v>
          </cell>
          <cell r="J424">
            <v>22809106134</v>
          </cell>
          <cell r="N424">
            <v>128728944979</v>
          </cell>
        </row>
        <row r="426">
          <cell r="D426">
            <v>195214202000</v>
          </cell>
          <cell r="E426">
            <v>-3170000000</v>
          </cell>
          <cell r="J426">
            <v>664032714</v>
          </cell>
          <cell r="N426">
            <v>49992044027</v>
          </cell>
        </row>
        <row r="428">
          <cell r="D428">
            <v>8267638000</v>
          </cell>
          <cell r="E428">
            <v>2500000000</v>
          </cell>
          <cell r="J428">
            <v>718076405</v>
          </cell>
          <cell r="N428">
            <v>8431827180</v>
          </cell>
        </row>
        <row r="430">
          <cell r="D430">
            <v>391256000</v>
          </cell>
          <cell r="E430">
            <v>0</v>
          </cell>
          <cell r="J430">
            <v>16732733</v>
          </cell>
          <cell r="N430">
            <v>167585827</v>
          </cell>
        </row>
        <row r="432">
          <cell r="D432">
            <v>87550000</v>
          </cell>
          <cell r="E432">
            <v>0</v>
          </cell>
          <cell r="J432">
            <v>23580828</v>
          </cell>
          <cell r="N432">
            <v>87336400</v>
          </cell>
        </row>
        <row r="434">
          <cell r="D434">
            <v>307041001000</v>
          </cell>
          <cell r="E434">
            <v>-14029018</v>
          </cell>
          <cell r="J434">
            <v>278914215</v>
          </cell>
          <cell r="N434">
            <v>24195111090</v>
          </cell>
        </row>
        <row r="436">
          <cell r="D436">
            <v>75071636000</v>
          </cell>
          <cell r="E436">
            <v>-2000000000</v>
          </cell>
          <cell r="J436">
            <v>4549758900</v>
          </cell>
          <cell r="N436">
            <v>38991952752</v>
          </cell>
        </row>
        <row r="438">
          <cell r="D438">
            <v>10893160000</v>
          </cell>
          <cell r="E438">
            <v>-1000000000</v>
          </cell>
          <cell r="J438">
            <v>294944401</v>
          </cell>
          <cell r="N438">
            <v>1777631751</v>
          </cell>
        </row>
        <row r="440">
          <cell r="D440">
            <v>18000000000</v>
          </cell>
          <cell r="E440">
            <v>2188000000</v>
          </cell>
          <cell r="J440">
            <v>859610063</v>
          </cell>
          <cell r="N440">
            <v>12271370193</v>
          </cell>
        </row>
        <row r="442">
          <cell r="D442">
            <v>1077968000</v>
          </cell>
          <cell r="E442">
            <v>0</v>
          </cell>
          <cell r="J442">
            <v>120446233</v>
          </cell>
          <cell r="N442">
            <v>652079739</v>
          </cell>
        </row>
        <row r="445">
          <cell r="D445">
            <v>0</v>
          </cell>
          <cell r="E445">
            <v>0</v>
          </cell>
          <cell r="J445">
            <v>0</v>
          </cell>
          <cell r="N445">
            <v>0</v>
          </cell>
        </row>
        <row r="447">
          <cell r="D447">
            <v>10000000000</v>
          </cell>
          <cell r="E447">
            <v>0</v>
          </cell>
          <cell r="J447">
            <v>0</v>
          </cell>
          <cell r="N447">
            <v>0</v>
          </cell>
        </row>
        <row r="449">
          <cell r="D449">
            <v>12222250000</v>
          </cell>
          <cell r="E449">
            <v>0</v>
          </cell>
          <cell r="J449">
            <v>27660849</v>
          </cell>
          <cell r="N449">
            <v>215533698</v>
          </cell>
        </row>
        <row r="451">
          <cell r="D451">
            <v>4805000000</v>
          </cell>
          <cell r="E451">
            <v>3260268826</v>
          </cell>
          <cell r="J451">
            <v>1628341160</v>
          </cell>
          <cell r="N451">
            <v>5695707083</v>
          </cell>
        </row>
        <row r="453">
          <cell r="D453">
            <v>0</v>
          </cell>
          <cell r="E453">
            <v>0</v>
          </cell>
          <cell r="J453">
            <v>0</v>
          </cell>
          <cell r="N453">
            <v>0</v>
          </cell>
        </row>
        <row r="455">
          <cell r="D455">
            <v>0</v>
          </cell>
          <cell r="E455">
            <v>0</v>
          </cell>
          <cell r="J455">
            <v>0</v>
          </cell>
          <cell r="N455">
            <v>0</v>
          </cell>
        </row>
        <row r="456">
          <cell r="D456">
            <v>0</v>
          </cell>
          <cell r="E456">
            <v>0</v>
          </cell>
          <cell r="J456">
            <v>0</v>
          </cell>
          <cell r="N456">
            <v>0</v>
          </cell>
        </row>
        <row r="458">
          <cell r="D458">
            <v>0</v>
          </cell>
          <cell r="E458">
            <v>0</v>
          </cell>
          <cell r="J458">
            <v>0</v>
          </cell>
          <cell r="N458">
            <v>0</v>
          </cell>
        </row>
        <row r="460">
          <cell r="D460">
            <v>0</v>
          </cell>
          <cell r="E460">
            <v>0</v>
          </cell>
          <cell r="J460">
            <v>0</v>
          </cell>
          <cell r="N460">
            <v>0</v>
          </cell>
        </row>
        <row r="462">
          <cell r="D462">
            <v>0</v>
          </cell>
          <cell r="E462">
            <v>0</v>
          </cell>
          <cell r="J462">
            <v>0</v>
          </cell>
          <cell r="N462">
            <v>0</v>
          </cell>
        </row>
        <row r="464">
          <cell r="D464">
            <v>0</v>
          </cell>
          <cell r="E464">
            <v>0</v>
          </cell>
          <cell r="J464">
            <v>0</v>
          </cell>
          <cell r="N464">
            <v>0</v>
          </cell>
        </row>
        <row r="466">
          <cell r="D466">
            <v>0</v>
          </cell>
          <cell r="E466">
            <v>0</v>
          </cell>
          <cell r="J466">
            <v>0</v>
          </cell>
          <cell r="N466">
            <v>0</v>
          </cell>
        </row>
        <row r="468">
          <cell r="D468">
            <v>0</v>
          </cell>
          <cell r="E468">
            <v>0</v>
          </cell>
          <cell r="J468">
            <v>0</v>
          </cell>
          <cell r="N468">
            <v>0</v>
          </cell>
        </row>
        <row r="470">
          <cell r="D470">
            <v>0</v>
          </cell>
          <cell r="E470">
            <v>0</v>
          </cell>
          <cell r="J470">
            <v>0</v>
          </cell>
          <cell r="N470">
            <v>0</v>
          </cell>
        </row>
        <row r="472">
          <cell r="D472">
            <v>0</v>
          </cell>
          <cell r="E472">
            <v>0</v>
          </cell>
          <cell r="J472">
            <v>0</v>
          </cell>
          <cell r="N472">
            <v>0</v>
          </cell>
        </row>
        <row r="474">
          <cell r="D474">
            <v>0</v>
          </cell>
          <cell r="E474">
            <v>0</v>
          </cell>
          <cell r="J474">
            <v>0</v>
          </cell>
          <cell r="N474">
            <v>0</v>
          </cell>
        </row>
        <row r="476">
          <cell r="D476">
            <v>0</v>
          </cell>
          <cell r="E476">
            <v>0</v>
          </cell>
          <cell r="J476">
            <v>0</v>
          </cell>
          <cell r="N476">
            <v>0</v>
          </cell>
        </row>
        <row r="478">
          <cell r="D478">
            <v>0</v>
          </cell>
          <cell r="E478">
            <v>0</v>
          </cell>
          <cell r="J478">
            <v>0</v>
          </cell>
          <cell r="N478">
            <v>0</v>
          </cell>
        </row>
        <row r="480">
          <cell r="D480">
            <v>0</v>
          </cell>
          <cell r="E480">
            <v>0</v>
          </cell>
          <cell r="J480">
            <v>0</v>
          </cell>
          <cell r="N480">
            <v>0</v>
          </cell>
        </row>
        <row r="482">
          <cell r="D482">
            <v>1133000000</v>
          </cell>
          <cell r="E482">
            <v>-300000000</v>
          </cell>
          <cell r="J482">
            <v>70707810</v>
          </cell>
          <cell r="N482">
            <v>371479403</v>
          </cell>
        </row>
        <row r="484">
          <cell r="D484">
            <v>46969000000</v>
          </cell>
          <cell r="E484">
            <v>-4500000000</v>
          </cell>
          <cell r="J484">
            <v>5844505941</v>
          </cell>
          <cell r="N484">
            <v>31267564238</v>
          </cell>
        </row>
        <row r="486">
          <cell r="D486">
            <v>17783000000</v>
          </cell>
          <cell r="E486">
            <v>0</v>
          </cell>
          <cell r="J486">
            <v>4242828112</v>
          </cell>
          <cell r="N486">
            <v>15542342610</v>
          </cell>
        </row>
        <row r="488">
          <cell r="D488">
            <v>0</v>
          </cell>
          <cell r="E488">
            <v>0</v>
          </cell>
          <cell r="J488">
            <v>0</v>
          </cell>
          <cell r="N488">
            <v>0</v>
          </cell>
        </row>
        <row r="490">
          <cell r="D490">
            <v>38000000000</v>
          </cell>
          <cell r="E490">
            <v>0</v>
          </cell>
          <cell r="J490">
            <v>6562260404</v>
          </cell>
          <cell r="N490">
            <v>23206832279</v>
          </cell>
        </row>
        <row r="492">
          <cell r="D492">
            <v>7433750000</v>
          </cell>
          <cell r="E492">
            <v>0</v>
          </cell>
          <cell r="J492">
            <v>0</v>
          </cell>
          <cell r="N492">
            <v>0</v>
          </cell>
        </row>
        <row r="494">
          <cell r="D494">
            <v>4130000000</v>
          </cell>
          <cell r="E494">
            <v>0</v>
          </cell>
          <cell r="J494">
            <v>227014479</v>
          </cell>
          <cell r="N494">
            <v>285862540</v>
          </cell>
        </row>
        <row r="496">
          <cell r="D496">
            <v>0</v>
          </cell>
          <cell r="E496">
            <v>0</v>
          </cell>
          <cell r="J496">
            <v>0</v>
          </cell>
          <cell r="N496">
            <v>0</v>
          </cell>
        </row>
        <row r="499">
          <cell r="D499">
            <v>0</v>
          </cell>
          <cell r="E499">
            <v>0</v>
          </cell>
          <cell r="J499">
            <v>0</v>
          </cell>
          <cell r="N499">
            <v>0</v>
          </cell>
        </row>
        <row r="501">
          <cell r="D501">
            <v>0</v>
          </cell>
          <cell r="E501">
            <v>0</v>
          </cell>
          <cell r="J501">
            <v>0</v>
          </cell>
          <cell r="N501">
            <v>0</v>
          </cell>
        </row>
        <row r="502">
          <cell r="D502">
            <v>0</v>
          </cell>
          <cell r="E502">
            <v>0</v>
          </cell>
          <cell r="J502">
            <v>0</v>
          </cell>
          <cell r="N502">
            <v>0</v>
          </cell>
        </row>
        <row r="504">
          <cell r="D504">
            <v>0</v>
          </cell>
          <cell r="E504">
            <v>0</v>
          </cell>
          <cell r="J504">
            <v>0</v>
          </cell>
          <cell r="N504">
            <v>0</v>
          </cell>
        </row>
        <row r="506">
          <cell r="D506">
            <v>0</v>
          </cell>
          <cell r="E506">
            <v>0</v>
          </cell>
          <cell r="J506">
            <v>0</v>
          </cell>
          <cell r="N506">
            <v>0</v>
          </cell>
        </row>
        <row r="507">
          <cell r="D507">
            <v>0</v>
          </cell>
          <cell r="E507">
            <v>0</v>
          </cell>
          <cell r="J507">
            <v>0</v>
          </cell>
          <cell r="N507">
            <v>0</v>
          </cell>
        </row>
        <row r="509">
          <cell r="D509">
            <v>0</v>
          </cell>
          <cell r="E509">
            <v>0</v>
          </cell>
          <cell r="J509">
            <v>0</v>
          </cell>
          <cell r="N509">
            <v>0</v>
          </cell>
        </row>
        <row r="511">
          <cell r="D511">
            <v>0</v>
          </cell>
          <cell r="E511">
            <v>0</v>
          </cell>
          <cell r="J511">
            <v>0</v>
          </cell>
          <cell r="N511">
            <v>0</v>
          </cell>
        </row>
        <row r="514">
          <cell r="D514">
            <v>125000000</v>
          </cell>
          <cell r="E514">
            <v>-42678111</v>
          </cell>
          <cell r="J514">
            <v>16963732</v>
          </cell>
          <cell r="N514">
            <v>47321889</v>
          </cell>
        </row>
        <row r="516">
          <cell r="D516">
            <v>937000000</v>
          </cell>
          <cell r="E516">
            <v>0</v>
          </cell>
          <cell r="J516">
            <v>303531257</v>
          </cell>
          <cell r="N516">
            <v>686241812</v>
          </cell>
        </row>
        <row r="518">
          <cell r="D518">
            <v>0</v>
          </cell>
          <cell r="E518">
            <v>0</v>
          </cell>
          <cell r="J518">
            <v>0</v>
          </cell>
          <cell r="N518">
            <v>0</v>
          </cell>
        </row>
        <row r="520">
          <cell r="D520">
            <v>0</v>
          </cell>
          <cell r="E520">
            <v>0</v>
          </cell>
          <cell r="J520">
            <v>0</v>
          </cell>
          <cell r="N520">
            <v>0</v>
          </cell>
        </row>
        <row r="522">
          <cell r="D522">
            <v>14766768000</v>
          </cell>
          <cell r="E522">
            <v>2126000000</v>
          </cell>
          <cell r="J522">
            <v>6638269297</v>
          </cell>
          <cell r="N522">
            <v>11055619158</v>
          </cell>
        </row>
        <row r="524">
          <cell r="D524">
            <v>0</v>
          </cell>
          <cell r="E524">
            <v>0</v>
          </cell>
          <cell r="J524">
            <v>0</v>
          </cell>
          <cell r="N524">
            <v>0</v>
          </cell>
        </row>
        <row r="526">
          <cell r="D526">
            <v>0</v>
          </cell>
          <cell r="E526">
            <v>0</v>
          </cell>
          <cell r="J526">
            <v>0</v>
          </cell>
          <cell r="N526">
            <v>0</v>
          </cell>
        </row>
        <row r="528">
          <cell r="D528">
            <v>0</v>
          </cell>
          <cell r="E528">
            <v>0</v>
          </cell>
          <cell r="J528">
            <v>0</v>
          </cell>
          <cell r="N528">
            <v>0</v>
          </cell>
        </row>
        <row r="530">
          <cell r="D530">
            <v>0</v>
          </cell>
          <cell r="E530">
            <v>0</v>
          </cell>
          <cell r="J530">
            <v>0</v>
          </cell>
          <cell r="N530">
            <v>0</v>
          </cell>
        </row>
        <row r="532">
          <cell r="D532">
            <v>0</v>
          </cell>
          <cell r="E532">
            <v>0</v>
          </cell>
          <cell r="J532">
            <v>0</v>
          </cell>
          <cell r="N532">
            <v>0</v>
          </cell>
        </row>
        <row r="534">
          <cell r="D534">
            <v>0</v>
          </cell>
          <cell r="E534">
            <v>0</v>
          </cell>
          <cell r="J534">
            <v>0</v>
          </cell>
          <cell r="N534">
            <v>0</v>
          </cell>
        </row>
        <row r="536">
          <cell r="D536">
            <v>100000000</v>
          </cell>
          <cell r="E536">
            <v>808381000</v>
          </cell>
          <cell r="J536">
            <v>0</v>
          </cell>
          <cell r="N536">
            <v>33000000</v>
          </cell>
        </row>
        <row r="537">
          <cell r="D537">
            <v>1180000000</v>
          </cell>
          <cell r="E537">
            <v>0</v>
          </cell>
          <cell r="J537">
            <v>336000000</v>
          </cell>
          <cell r="N537">
            <v>418904762</v>
          </cell>
        </row>
        <row r="539">
          <cell r="D539">
            <v>0</v>
          </cell>
          <cell r="E539">
            <v>0</v>
          </cell>
          <cell r="J539">
            <v>0</v>
          </cell>
          <cell r="N539">
            <v>0</v>
          </cell>
        </row>
        <row r="541">
          <cell r="D541">
            <v>0</v>
          </cell>
          <cell r="E541">
            <v>0</v>
          </cell>
          <cell r="J541">
            <v>0</v>
          </cell>
          <cell r="N541">
            <v>0</v>
          </cell>
        </row>
        <row r="543">
          <cell r="D543">
            <v>0</v>
          </cell>
          <cell r="E543">
            <v>0</v>
          </cell>
          <cell r="J543">
            <v>0</v>
          </cell>
          <cell r="N543">
            <v>0</v>
          </cell>
        </row>
        <row r="545">
          <cell r="D545">
            <v>0</v>
          </cell>
          <cell r="E545">
            <v>0</v>
          </cell>
          <cell r="J545">
            <v>0</v>
          </cell>
          <cell r="N545">
            <v>0</v>
          </cell>
        </row>
        <row r="547">
          <cell r="D547">
            <v>1410000000</v>
          </cell>
          <cell r="E547">
            <v>865000000</v>
          </cell>
          <cell r="J547">
            <v>486772883</v>
          </cell>
          <cell r="N547">
            <v>924871276</v>
          </cell>
        </row>
        <row r="549">
          <cell r="D549">
            <v>554000000</v>
          </cell>
          <cell r="E549">
            <v>433088989</v>
          </cell>
          <cell r="J549">
            <v>104315336</v>
          </cell>
          <cell r="N549">
            <v>656754412</v>
          </cell>
        </row>
        <row r="551">
          <cell r="D551">
            <v>613431000</v>
          </cell>
          <cell r="E551">
            <v>0</v>
          </cell>
          <cell r="J551">
            <v>121642125</v>
          </cell>
          <cell r="N551">
            <v>427034000</v>
          </cell>
        </row>
        <row r="553">
          <cell r="D553">
            <v>11293500000</v>
          </cell>
          <cell r="E553">
            <v>200000000</v>
          </cell>
          <cell r="J553">
            <v>2608760597</v>
          </cell>
          <cell r="N553">
            <v>6752483312</v>
          </cell>
        </row>
        <row r="555">
          <cell r="D555">
            <v>3098357000</v>
          </cell>
          <cell r="E555">
            <v>544000000</v>
          </cell>
          <cell r="J555">
            <v>677950079</v>
          </cell>
          <cell r="N555">
            <v>2371563107</v>
          </cell>
        </row>
        <row r="557">
          <cell r="D557">
            <v>0</v>
          </cell>
          <cell r="E557">
            <v>0</v>
          </cell>
          <cell r="J557">
            <v>0</v>
          </cell>
          <cell r="N557">
            <v>0</v>
          </cell>
        </row>
        <row r="559">
          <cell r="D559">
            <v>0</v>
          </cell>
          <cell r="E559">
            <v>0</v>
          </cell>
          <cell r="J559">
            <v>0</v>
          </cell>
          <cell r="N559">
            <v>0</v>
          </cell>
        </row>
        <row r="561">
          <cell r="D561">
            <v>0</v>
          </cell>
          <cell r="E561">
            <v>0</v>
          </cell>
          <cell r="J561">
            <v>0</v>
          </cell>
          <cell r="N561">
            <v>0</v>
          </cell>
        </row>
        <row r="564">
          <cell r="D564">
            <v>0</v>
          </cell>
          <cell r="E564">
            <v>0</v>
          </cell>
          <cell r="J564">
            <v>0</v>
          </cell>
          <cell r="N564">
            <v>0</v>
          </cell>
        </row>
        <row r="565">
          <cell r="D565">
            <v>0</v>
          </cell>
          <cell r="E565">
            <v>0</v>
          </cell>
          <cell r="J565">
            <v>0</v>
          </cell>
          <cell r="N565">
            <v>0</v>
          </cell>
        </row>
        <row r="568">
          <cell r="D568">
            <v>0</v>
          </cell>
          <cell r="E568">
            <v>0</v>
          </cell>
          <cell r="J568">
            <v>0</v>
          </cell>
          <cell r="N568">
            <v>0</v>
          </cell>
        </row>
        <row r="570">
          <cell r="D570">
            <v>0</v>
          </cell>
          <cell r="E570">
            <v>0</v>
          </cell>
          <cell r="J570">
            <v>0</v>
          </cell>
          <cell r="N570">
            <v>0</v>
          </cell>
        </row>
        <row r="571">
          <cell r="D571">
            <v>0</v>
          </cell>
          <cell r="E571">
            <v>0</v>
          </cell>
          <cell r="J571">
            <v>0</v>
          </cell>
          <cell r="N571">
            <v>0</v>
          </cell>
        </row>
        <row r="573">
          <cell r="D573">
            <v>0</v>
          </cell>
          <cell r="E573">
            <v>0</v>
          </cell>
          <cell r="J573">
            <v>0</v>
          </cell>
          <cell r="N573">
            <v>0</v>
          </cell>
        </row>
        <row r="575">
          <cell r="D575">
            <v>0</v>
          </cell>
          <cell r="E575">
            <v>0</v>
          </cell>
          <cell r="J575">
            <v>0</v>
          </cell>
          <cell r="N575">
            <v>0</v>
          </cell>
        </row>
        <row r="577">
          <cell r="D577">
            <v>0</v>
          </cell>
          <cell r="E577">
            <v>0</v>
          </cell>
          <cell r="J577">
            <v>0</v>
          </cell>
          <cell r="N577">
            <v>0</v>
          </cell>
        </row>
        <row r="579">
          <cell r="D579">
            <v>0</v>
          </cell>
          <cell r="E579">
            <v>0</v>
          </cell>
          <cell r="J579">
            <v>0</v>
          </cell>
          <cell r="N579">
            <v>0</v>
          </cell>
        </row>
        <row r="581">
          <cell r="D581">
            <v>0</v>
          </cell>
          <cell r="E581">
            <v>0</v>
          </cell>
          <cell r="J581">
            <v>0</v>
          </cell>
          <cell r="N581">
            <v>0</v>
          </cell>
        </row>
        <row r="583">
          <cell r="D583">
            <v>1483357000</v>
          </cell>
          <cell r="E583">
            <v>0</v>
          </cell>
          <cell r="J583">
            <v>150063014</v>
          </cell>
          <cell r="N583">
            <v>517716764</v>
          </cell>
        </row>
        <row r="586">
          <cell r="D586">
            <v>0</v>
          </cell>
          <cell r="E586">
            <v>0</v>
          </cell>
          <cell r="J586">
            <v>0</v>
          </cell>
          <cell r="N586">
            <v>0</v>
          </cell>
        </row>
        <row r="588">
          <cell r="D588">
            <v>0</v>
          </cell>
          <cell r="E588">
            <v>0</v>
          </cell>
          <cell r="J588">
            <v>0</v>
          </cell>
          <cell r="N588">
            <v>0</v>
          </cell>
        </row>
        <row r="590">
          <cell r="D590">
            <v>0</v>
          </cell>
          <cell r="E590">
            <v>0</v>
          </cell>
          <cell r="J590">
            <v>0</v>
          </cell>
          <cell r="N590">
            <v>0</v>
          </cell>
        </row>
        <row r="592">
          <cell r="D592">
            <v>495500000</v>
          </cell>
          <cell r="E592">
            <v>318847433</v>
          </cell>
          <cell r="J592">
            <v>254600119</v>
          </cell>
          <cell r="N592">
            <v>402980678</v>
          </cell>
        </row>
        <row r="594">
          <cell r="D594">
            <v>187000000</v>
          </cell>
          <cell r="E594">
            <v>-30000000</v>
          </cell>
          <cell r="J594">
            <v>25684282</v>
          </cell>
          <cell r="N594">
            <v>71779692</v>
          </cell>
        </row>
        <row r="596">
          <cell r="D596">
            <v>4040000000</v>
          </cell>
          <cell r="E596">
            <v>549892185</v>
          </cell>
          <cell r="J596">
            <v>185745845</v>
          </cell>
          <cell r="N596">
            <v>1977423599</v>
          </cell>
        </row>
        <row r="598">
          <cell r="D598">
            <v>364253000</v>
          </cell>
          <cell r="E598">
            <v>0</v>
          </cell>
          <cell r="J598">
            <v>209219265</v>
          </cell>
          <cell r="N598">
            <v>349563530</v>
          </cell>
        </row>
        <row r="599">
          <cell r="D599">
            <v>5585744000</v>
          </cell>
          <cell r="E599">
            <v>-18900000</v>
          </cell>
          <cell r="J599">
            <v>1182554654</v>
          </cell>
          <cell r="N599">
            <v>3892922006</v>
          </cell>
        </row>
        <row r="600">
          <cell r="D600">
            <v>298921000</v>
          </cell>
          <cell r="E600">
            <v>0</v>
          </cell>
          <cell r="J600">
            <v>143174704</v>
          </cell>
          <cell r="N600">
            <v>234805978</v>
          </cell>
        </row>
        <row r="601">
          <cell r="D601">
            <v>0</v>
          </cell>
          <cell r="E601">
            <v>0</v>
          </cell>
          <cell r="J601">
            <v>0</v>
          </cell>
          <cell r="N601">
            <v>0</v>
          </cell>
        </row>
        <row r="603">
          <cell r="D603">
            <v>100000000</v>
          </cell>
          <cell r="E603">
            <v>0</v>
          </cell>
          <cell r="J603">
            <v>6932780</v>
          </cell>
          <cell r="N603">
            <v>32930705</v>
          </cell>
        </row>
        <row r="604">
          <cell r="D604">
            <v>1951500000</v>
          </cell>
          <cell r="E604">
            <v>-371247770</v>
          </cell>
          <cell r="J604">
            <v>538870302</v>
          </cell>
          <cell r="N604">
            <v>1334174590</v>
          </cell>
        </row>
        <row r="605">
          <cell r="D605">
            <v>82500000</v>
          </cell>
          <cell r="E605">
            <v>-82500000</v>
          </cell>
          <cell r="J605">
            <v>0</v>
          </cell>
          <cell r="N605">
            <v>0</v>
          </cell>
        </row>
        <row r="607">
          <cell r="D607">
            <v>88159781000</v>
          </cell>
          <cell r="E607">
            <v>65820267</v>
          </cell>
          <cell r="J607">
            <v>425874471</v>
          </cell>
          <cell r="N607">
            <v>11599781908</v>
          </cell>
        </row>
        <row r="609">
          <cell r="D609">
            <v>1623731000</v>
          </cell>
          <cell r="E609">
            <v>42678111</v>
          </cell>
          <cell r="J609">
            <v>367570084</v>
          </cell>
          <cell r="N609">
            <v>1303092687</v>
          </cell>
        </row>
        <row r="611">
          <cell r="D611">
            <v>0</v>
          </cell>
          <cell r="E611">
            <v>0</v>
          </cell>
          <cell r="J611">
            <v>0</v>
          </cell>
          <cell r="N611">
            <v>0</v>
          </cell>
        </row>
        <row r="613">
          <cell r="D613">
            <v>0</v>
          </cell>
          <cell r="E613">
            <v>0</v>
          </cell>
          <cell r="J613">
            <v>0</v>
          </cell>
          <cell r="N613">
            <v>0</v>
          </cell>
        </row>
        <row r="615">
          <cell r="D615">
            <v>0</v>
          </cell>
          <cell r="E615">
            <v>0</v>
          </cell>
          <cell r="J615">
            <v>0</v>
          </cell>
          <cell r="N615">
            <v>0</v>
          </cell>
        </row>
        <row r="617">
          <cell r="D617">
            <v>0</v>
          </cell>
          <cell r="E617">
            <v>0</v>
          </cell>
          <cell r="J617">
            <v>0</v>
          </cell>
          <cell r="N617">
            <v>0</v>
          </cell>
        </row>
        <row r="619">
          <cell r="D619">
            <v>0</v>
          </cell>
          <cell r="E619">
            <v>0</v>
          </cell>
          <cell r="J619">
            <v>0</v>
          </cell>
          <cell r="N619">
            <v>0</v>
          </cell>
        </row>
        <row r="621">
          <cell r="D621">
            <v>17076000000</v>
          </cell>
          <cell r="E621">
            <v>3178706894</v>
          </cell>
          <cell r="J621">
            <v>6599292006</v>
          </cell>
          <cell r="N621">
            <v>9838617051</v>
          </cell>
        </row>
        <row r="623">
          <cell r="D623">
            <v>26247000000</v>
          </cell>
          <cell r="E623">
            <v>310250330</v>
          </cell>
          <cell r="J623">
            <v>374079561</v>
          </cell>
          <cell r="N623">
            <v>1341530529</v>
          </cell>
        </row>
        <row r="625">
          <cell r="D625">
            <v>24347000000</v>
          </cell>
          <cell r="E625">
            <v>4710222937</v>
          </cell>
          <cell r="J625">
            <v>8060603513</v>
          </cell>
          <cell r="N625">
            <v>20376257470</v>
          </cell>
        </row>
        <row r="626">
          <cell r="D626">
            <v>1866000000</v>
          </cell>
          <cell r="E626">
            <v>0</v>
          </cell>
          <cell r="J626">
            <v>546200000</v>
          </cell>
          <cell r="N626">
            <v>1823500000</v>
          </cell>
        </row>
        <row r="627">
          <cell r="D627">
            <v>461000000</v>
          </cell>
          <cell r="E627">
            <v>0</v>
          </cell>
          <cell r="J627">
            <v>14200000</v>
          </cell>
          <cell r="N627">
            <v>166500000</v>
          </cell>
        </row>
        <row r="628">
          <cell r="D628">
            <v>677000000</v>
          </cell>
          <cell r="E628">
            <v>0</v>
          </cell>
          <cell r="J628">
            <v>84117500</v>
          </cell>
          <cell r="N628">
            <v>543480000</v>
          </cell>
        </row>
        <row r="630">
          <cell r="D630">
            <v>2810674000</v>
          </cell>
          <cell r="E630">
            <v>-65000000</v>
          </cell>
          <cell r="J630">
            <v>121351791</v>
          </cell>
          <cell r="N630">
            <v>623221791</v>
          </cell>
        </row>
        <row r="632">
          <cell r="D632">
            <v>18030000000</v>
          </cell>
          <cell r="E632">
            <v>0</v>
          </cell>
          <cell r="J632">
            <v>5028586201</v>
          </cell>
          <cell r="N632">
            <v>9938394725</v>
          </cell>
        </row>
        <row r="634">
          <cell r="D634">
            <v>50026749000</v>
          </cell>
          <cell r="E634">
            <v>0</v>
          </cell>
          <cell r="J634">
            <v>9021439798</v>
          </cell>
          <cell r="N634">
            <v>23224994876</v>
          </cell>
        </row>
        <row r="636">
          <cell r="D636">
            <v>4770000000</v>
          </cell>
          <cell r="E636">
            <v>1600000000</v>
          </cell>
          <cell r="J636">
            <v>986702661</v>
          </cell>
          <cell r="N636">
            <v>4642206313</v>
          </cell>
        </row>
        <row r="638">
          <cell r="D638">
            <v>50000000</v>
          </cell>
          <cell r="E638">
            <v>0</v>
          </cell>
          <cell r="J638">
            <v>0</v>
          </cell>
          <cell r="N638">
            <v>0</v>
          </cell>
        </row>
        <row r="640">
          <cell r="D640">
            <v>50000000</v>
          </cell>
          <cell r="E640">
            <v>0</v>
          </cell>
          <cell r="J640">
            <v>0</v>
          </cell>
          <cell r="N640">
            <v>0</v>
          </cell>
        </row>
        <row r="642">
          <cell r="D642">
            <v>0</v>
          </cell>
          <cell r="E642">
            <v>0</v>
          </cell>
          <cell r="J642">
            <v>0</v>
          </cell>
          <cell r="N642">
            <v>0</v>
          </cell>
        </row>
        <row r="645">
          <cell r="D645">
            <v>13009977000</v>
          </cell>
          <cell r="E645">
            <v>0</v>
          </cell>
          <cell r="J645">
            <v>2620785371</v>
          </cell>
          <cell r="N645">
            <v>7884070872</v>
          </cell>
        </row>
        <row r="647">
          <cell r="D647">
            <v>0</v>
          </cell>
          <cell r="E647">
            <v>0</v>
          </cell>
          <cell r="J647">
            <v>0</v>
          </cell>
          <cell r="N647">
            <v>0</v>
          </cell>
        </row>
        <row r="649">
          <cell r="D649">
            <v>0</v>
          </cell>
          <cell r="E649">
            <v>0</v>
          </cell>
          <cell r="J649">
            <v>0</v>
          </cell>
          <cell r="N649">
            <v>0</v>
          </cell>
        </row>
        <row r="651">
          <cell r="D651">
            <v>0</v>
          </cell>
          <cell r="E651">
            <v>0</v>
          </cell>
          <cell r="J651">
            <v>0</v>
          </cell>
          <cell r="N651">
            <v>0</v>
          </cell>
        </row>
        <row r="654">
          <cell r="D654">
            <v>0</v>
          </cell>
          <cell r="E654">
            <v>0</v>
          </cell>
          <cell r="J654">
            <v>0</v>
          </cell>
          <cell r="N654">
            <v>0</v>
          </cell>
        </row>
        <row r="656">
          <cell r="D656">
            <v>0</v>
          </cell>
          <cell r="E656">
            <v>0</v>
          </cell>
          <cell r="J656">
            <v>0</v>
          </cell>
          <cell r="N656">
            <v>0</v>
          </cell>
        </row>
        <row r="658">
          <cell r="D658">
            <v>680000000</v>
          </cell>
          <cell r="E658">
            <v>0</v>
          </cell>
          <cell r="J658">
            <v>158785909</v>
          </cell>
          <cell r="N658">
            <v>451285487</v>
          </cell>
        </row>
        <row r="661">
          <cell r="D661">
            <v>4794000000</v>
          </cell>
          <cell r="E661">
            <v>0</v>
          </cell>
          <cell r="J661">
            <v>495131741</v>
          </cell>
          <cell r="N661">
            <v>979270448</v>
          </cell>
        </row>
        <row r="663">
          <cell r="D663">
            <v>2500000000</v>
          </cell>
          <cell r="E663">
            <v>0</v>
          </cell>
          <cell r="J663">
            <v>619350492</v>
          </cell>
          <cell r="N663">
            <v>1081192495</v>
          </cell>
        </row>
        <row r="665">
          <cell r="D665">
            <v>0</v>
          </cell>
          <cell r="E665">
            <v>0</v>
          </cell>
          <cell r="J665">
            <v>0</v>
          </cell>
          <cell r="N665">
            <v>0</v>
          </cell>
        </row>
        <row r="667">
          <cell r="D667">
            <v>0</v>
          </cell>
          <cell r="E667">
            <v>0</v>
          </cell>
          <cell r="J667">
            <v>0</v>
          </cell>
          <cell r="N667">
            <v>0</v>
          </cell>
        </row>
        <row r="670">
          <cell r="D670">
            <v>0</v>
          </cell>
          <cell r="E670">
            <v>0</v>
          </cell>
          <cell r="J670">
            <v>0</v>
          </cell>
          <cell r="N670">
            <v>0</v>
          </cell>
        </row>
        <row r="672">
          <cell r="D672">
            <v>0</v>
          </cell>
          <cell r="E672">
            <v>0</v>
          </cell>
          <cell r="J672">
            <v>0</v>
          </cell>
          <cell r="N672">
            <v>0</v>
          </cell>
        </row>
        <row r="674">
          <cell r="D674">
            <v>0</v>
          </cell>
          <cell r="E674">
            <v>0</v>
          </cell>
          <cell r="J674">
            <v>0</v>
          </cell>
          <cell r="N674">
            <v>0</v>
          </cell>
        </row>
        <row r="676">
          <cell r="D676">
            <v>23153906000</v>
          </cell>
          <cell r="E676">
            <v>2300000000</v>
          </cell>
          <cell r="J676">
            <v>3702741864</v>
          </cell>
          <cell r="N676">
            <v>11213422876</v>
          </cell>
        </row>
        <row r="678">
          <cell r="D678">
            <v>2063971000</v>
          </cell>
          <cell r="E678">
            <v>117340636</v>
          </cell>
          <cell r="J678">
            <v>409391671</v>
          </cell>
          <cell r="N678">
            <v>1774834217</v>
          </cell>
        </row>
        <row r="680">
          <cell r="D680">
            <v>4540936000</v>
          </cell>
          <cell r="E680">
            <v>-117340636</v>
          </cell>
          <cell r="J680">
            <v>456710433</v>
          </cell>
          <cell r="N680">
            <v>1863900107</v>
          </cell>
        </row>
        <row r="682">
          <cell r="D682">
            <v>0</v>
          </cell>
          <cell r="E682">
            <v>0</v>
          </cell>
          <cell r="J682">
            <v>0</v>
          </cell>
          <cell r="N682">
            <v>0</v>
          </cell>
        </row>
        <row r="685">
          <cell r="D685">
            <v>0</v>
          </cell>
          <cell r="E685">
            <v>0</v>
          </cell>
          <cell r="J685">
            <v>0</v>
          </cell>
          <cell r="N685">
            <v>0</v>
          </cell>
        </row>
        <row r="687">
          <cell r="D687">
            <v>1936322000</v>
          </cell>
          <cell r="E687">
            <v>0</v>
          </cell>
          <cell r="J687">
            <v>176287315</v>
          </cell>
          <cell r="N687">
            <v>431080650</v>
          </cell>
        </row>
        <row r="689">
          <cell r="D689">
            <v>0</v>
          </cell>
          <cell r="E689">
            <v>0</v>
          </cell>
          <cell r="J689">
            <v>0</v>
          </cell>
          <cell r="N689">
            <v>0</v>
          </cell>
        </row>
        <row r="691">
          <cell r="D691">
            <v>2612000000</v>
          </cell>
          <cell r="E691">
            <v>0</v>
          </cell>
          <cell r="J691">
            <v>200360714</v>
          </cell>
          <cell r="N691">
            <v>995086200</v>
          </cell>
        </row>
        <row r="693">
          <cell r="D693">
            <v>100804148000</v>
          </cell>
          <cell r="E693">
            <v>-2870000000</v>
          </cell>
          <cell r="J693">
            <v>14355248917</v>
          </cell>
          <cell r="N693">
            <v>31247747613</v>
          </cell>
        </row>
        <row r="696">
          <cell r="D696">
            <v>7969600000</v>
          </cell>
          <cell r="E696">
            <v>0</v>
          </cell>
          <cell r="J696">
            <v>54111493</v>
          </cell>
          <cell r="N696">
            <v>3561007782</v>
          </cell>
        </row>
        <row r="698">
          <cell r="D698">
            <v>8204196000</v>
          </cell>
          <cell r="E698">
            <v>-850435200</v>
          </cell>
          <cell r="J698">
            <v>80289671</v>
          </cell>
          <cell r="N698">
            <v>1061614593</v>
          </cell>
        </row>
        <row r="701">
          <cell r="D701">
            <v>0</v>
          </cell>
          <cell r="E701">
            <v>0</v>
          </cell>
          <cell r="J701">
            <v>0</v>
          </cell>
          <cell r="N701">
            <v>0</v>
          </cell>
        </row>
        <row r="703">
          <cell r="D703">
            <v>0</v>
          </cell>
          <cell r="E703">
            <v>0</v>
          </cell>
          <cell r="J703">
            <v>0</v>
          </cell>
          <cell r="N703">
            <v>0</v>
          </cell>
        </row>
        <row r="705">
          <cell r="D705">
            <v>0</v>
          </cell>
          <cell r="E705">
            <v>0</v>
          </cell>
          <cell r="J705">
            <v>0</v>
          </cell>
          <cell r="N705">
            <v>0</v>
          </cell>
        </row>
        <row r="707">
          <cell r="D707">
            <v>0</v>
          </cell>
          <cell r="E707">
            <v>0</v>
          </cell>
          <cell r="J707">
            <v>0</v>
          </cell>
          <cell r="N707">
            <v>0</v>
          </cell>
        </row>
        <row r="709">
          <cell r="D709">
            <v>0</v>
          </cell>
          <cell r="E709">
            <v>0</v>
          </cell>
          <cell r="J709">
            <v>0</v>
          </cell>
          <cell r="N709">
            <v>0</v>
          </cell>
        </row>
        <row r="711">
          <cell r="D711">
            <v>0</v>
          </cell>
          <cell r="E711">
            <v>0</v>
          </cell>
          <cell r="J711">
            <v>0</v>
          </cell>
          <cell r="N711">
            <v>0</v>
          </cell>
        </row>
        <row r="713">
          <cell r="D713">
            <v>0</v>
          </cell>
          <cell r="E713">
            <v>0</v>
          </cell>
          <cell r="J713">
            <v>0</v>
          </cell>
          <cell r="N713">
            <v>0</v>
          </cell>
        </row>
        <row r="715">
          <cell r="D715">
            <v>0</v>
          </cell>
          <cell r="E715">
            <v>0</v>
          </cell>
          <cell r="J715">
            <v>0</v>
          </cell>
          <cell r="N715">
            <v>0</v>
          </cell>
        </row>
        <row r="717">
          <cell r="D717">
            <v>0</v>
          </cell>
          <cell r="E717">
            <v>0</v>
          </cell>
          <cell r="J717">
            <v>0</v>
          </cell>
          <cell r="N717">
            <v>0</v>
          </cell>
        </row>
        <row r="720">
          <cell r="D720">
            <v>0</v>
          </cell>
          <cell r="E720">
            <v>0</v>
          </cell>
          <cell r="J720">
            <v>0</v>
          </cell>
          <cell r="N720">
            <v>0</v>
          </cell>
        </row>
        <row r="722">
          <cell r="D722">
            <v>0</v>
          </cell>
          <cell r="E722">
            <v>0</v>
          </cell>
          <cell r="J722">
            <v>0</v>
          </cell>
          <cell r="N722">
            <v>0</v>
          </cell>
        </row>
        <row r="724">
          <cell r="D724">
            <v>0</v>
          </cell>
          <cell r="E724">
            <v>0</v>
          </cell>
          <cell r="J724">
            <v>0</v>
          </cell>
          <cell r="N724">
            <v>0</v>
          </cell>
        </row>
        <row r="726">
          <cell r="D726">
            <v>0</v>
          </cell>
          <cell r="E726">
            <v>0</v>
          </cell>
          <cell r="J726">
            <v>0</v>
          </cell>
          <cell r="N726">
            <v>0</v>
          </cell>
        </row>
        <row r="728">
          <cell r="D728">
            <v>17854879000</v>
          </cell>
          <cell r="E728">
            <v>2397202451</v>
          </cell>
          <cell r="J728">
            <v>795596169</v>
          </cell>
          <cell r="N728">
            <v>4761804176</v>
          </cell>
        </row>
        <row r="730">
          <cell r="D730">
            <v>0</v>
          </cell>
          <cell r="E730">
            <v>0</v>
          </cell>
          <cell r="J730">
            <v>0</v>
          </cell>
          <cell r="N730">
            <v>0</v>
          </cell>
        </row>
        <row r="732">
          <cell r="D732">
            <v>6562100000</v>
          </cell>
          <cell r="E732">
            <v>-190408917</v>
          </cell>
          <cell r="J732">
            <v>969187392</v>
          </cell>
          <cell r="N732">
            <v>2631902869</v>
          </cell>
        </row>
        <row r="734">
          <cell r="D734">
            <v>0</v>
          </cell>
          <cell r="E734">
            <v>0</v>
          </cell>
          <cell r="J734">
            <v>0</v>
          </cell>
          <cell r="N734">
            <v>0</v>
          </cell>
        </row>
        <row r="736">
          <cell r="D736">
            <v>0</v>
          </cell>
          <cell r="E736">
            <v>0</v>
          </cell>
          <cell r="J736">
            <v>0</v>
          </cell>
          <cell r="N736">
            <v>0</v>
          </cell>
        </row>
        <row r="738">
          <cell r="D738">
            <v>22645583000</v>
          </cell>
          <cell r="E738">
            <v>2249005642</v>
          </cell>
          <cell r="J738">
            <v>1887440536</v>
          </cell>
          <cell r="N738">
            <v>7645428920</v>
          </cell>
        </row>
        <row r="740">
          <cell r="D740">
            <v>0</v>
          </cell>
          <cell r="E740">
            <v>0</v>
          </cell>
          <cell r="J740">
            <v>0</v>
          </cell>
          <cell r="N740">
            <v>0</v>
          </cell>
        </row>
        <row r="742">
          <cell r="D742">
            <v>0</v>
          </cell>
          <cell r="E742">
            <v>0</v>
          </cell>
          <cell r="J742">
            <v>0</v>
          </cell>
          <cell r="N742">
            <v>0</v>
          </cell>
        </row>
        <row r="743">
          <cell r="D743">
            <v>0</v>
          </cell>
          <cell r="E743">
            <v>0</v>
          </cell>
          <cell r="J743">
            <v>0</v>
          </cell>
          <cell r="N743">
            <v>0</v>
          </cell>
        </row>
        <row r="745">
          <cell r="D745">
            <v>0</v>
          </cell>
          <cell r="E745">
            <v>0</v>
          </cell>
          <cell r="J745">
            <v>0</v>
          </cell>
          <cell r="N745">
            <v>0</v>
          </cell>
        </row>
        <row r="747">
          <cell r="D747">
            <v>3892100000</v>
          </cell>
          <cell r="E747">
            <v>0</v>
          </cell>
          <cell r="J747">
            <v>1240983570</v>
          </cell>
          <cell r="N747">
            <v>2732624964</v>
          </cell>
        </row>
        <row r="750">
          <cell r="D750">
            <v>0</v>
          </cell>
          <cell r="E750">
            <v>0</v>
          </cell>
          <cell r="J750">
            <v>0</v>
          </cell>
          <cell r="N750">
            <v>0</v>
          </cell>
        </row>
        <row r="752">
          <cell r="D752">
            <v>0</v>
          </cell>
          <cell r="E752">
            <v>0</v>
          </cell>
          <cell r="J752">
            <v>0</v>
          </cell>
          <cell r="N752">
            <v>0</v>
          </cell>
        </row>
        <row r="754">
          <cell r="D754">
            <v>16438269000</v>
          </cell>
          <cell r="E754">
            <v>1800000000</v>
          </cell>
          <cell r="J754">
            <v>1367636037</v>
          </cell>
          <cell r="N754">
            <v>9664848262</v>
          </cell>
        </row>
        <row r="756">
          <cell r="D756">
            <v>400000000</v>
          </cell>
          <cell r="E756">
            <v>600000000</v>
          </cell>
          <cell r="J756">
            <v>89500000</v>
          </cell>
          <cell r="N756">
            <v>250000000</v>
          </cell>
        </row>
        <row r="758">
          <cell r="D758">
            <v>0</v>
          </cell>
          <cell r="E758">
            <v>0</v>
          </cell>
          <cell r="J758">
            <v>0</v>
          </cell>
          <cell r="N758">
            <v>0</v>
          </cell>
        </row>
        <row r="760">
          <cell r="D760">
            <v>0</v>
          </cell>
          <cell r="E760">
            <v>0</v>
          </cell>
          <cell r="J760">
            <v>0</v>
          </cell>
          <cell r="N760">
            <v>0</v>
          </cell>
        </row>
        <row r="764">
          <cell r="D764">
            <v>0</v>
          </cell>
          <cell r="E764">
            <v>0</v>
          </cell>
          <cell r="J764">
            <v>0</v>
          </cell>
          <cell r="N764">
            <v>0</v>
          </cell>
        </row>
        <row r="766">
          <cell r="D766">
            <v>0</v>
          </cell>
          <cell r="E766">
            <v>0</v>
          </cell>
          <cell r="J766">
            <v>0</v>
          </cell>
          <cell r="N766">
            <v>0</v>
          </cell>
        </row>
        <row r="768">
          <cell r="D768">
            <v>0</v>
          </cell>
          <cell r="E768">
            <v>0</v>
          </cell>
          <cell r="J768">
            <v>0</v>
          </cell>
          <cell r="N768">
            <v>0</v>
          </cell>
        </row>
        <row r="770">
          <cell r="D770">
            <v>0</v>
          </cell>
          <cell r="E770">
            <v>0</v>
          </cell>
          <cell r="J770">
            <v>0</v>
          </cell>
          <cell r="N770">
            <v>0</v>
          </cell>
        </row>
        <row r="772">
          <cell r="D772">
            <v>0</v>
          </cell>
          <cell r="E772">
            <v>0</v>
          </cell>
          <cell r="J772">
            <v>0</v>
          </cell>
          <cell r="N772">
            <v>0</v>
          </cell>
        </row>
        <row r="774">
          <cell r="D774">
            <v>0</v>
          </cell>
          <cell r="E774">
            <v>0</v>
          </cell>
          <cell r="J774">
            <v>0</v>
          </cell>
          <cell r="N774">
            <v>0</v>
          </cell>
        </row>
        <row r="775">
          <cell r="D775">
            <v>0</v>
          </cell>
          <cell r="E775">
            <v>0</v>
          </cell>
          <cell r="J775">
            <v>0</v>
          </cell>
          <cell r="N775">
            <v>0</v>
          </cell>
        </row>
        <row r="777">
          <cell r="D777">
            <v>0</v>
          </cell>
          <cell r="E777">
            <v>0</v>
          </cell>
          <cell r="J777">
            <v>0</v>
          </cell>
          <cell r="N777">
            <v>0</v>
          </cell>
        </row>
        <row r="778">
          <cell r="D778">
            <v>0</v>
          </cell>
          <cell r="E778">
            <v>0</v>
          </cell>
          <cell r="J778">
            <v>0</v>
          </cell>
          <cell r="N778">
            <v>0</v>
          </cell>
        </row>
        <row r="779">
          <cell r="D779">
            <v>0</v>
          </cell>
          <cell r="E779">
            <v>0</v>
          </cell>
          <cell r="J779">
            <v>0</v>
          </cell>
          <cell r="N779">
            <v>0</v>
          </cell>
        </row>
        <row r="780">
          <cell r="D780">
            <v>0</v>
          </cell>
          <cell r="E780">
            <v>0</v>
          </cell>
          <cell r="J780">
            <v>0</v>
          </cell>
          <cell r="N780">
            <v>0</v>
          </cell>
        </row>
        <row r="782">
          <cell r="D782">
            <v>15000000000</v>
          </cell>
          <cell r="E782">
            <v>3904931175</v>
          </cell>
          <cell r="J782">
            <v>1792551014</v>
          </cell>
          <cell r="N782">
            <v>10674681173</v>
          </cell>
        </row>
        <row r="784">
          <cell r="D784">
            <v>10600000000</v>
          </cell>
          <cell r="E784">
            <v>0</v>
          </cell>
          <cell r="J784">
            <v>1081352019</v>
          </cell>
          <cell r="N784">
            <v>5747484693</v>
          </cell>
        </row>
        <row r="786">
          <cell r="D786">
            <v>3650000000</v>
          </cell>
          <cell r="E786">
            <v>0</v>
          </cell>
          <cell r="J786">
            <v>687013741</v>
          </cell>
          <cell r="N786">
            <v>3192038664</v>
          </cell>
        </row>
        <row r="789">
          <cell r="D789">
            <v>0</v>
          </cell>
          <cell r="E789">
            <v>0</v>
          </cell>
          <cell r="J789">
            <v>0</v>
          </cell>
          <cell r="N789">
            <v>0</v>
          </cell>
        </row>
        <row r="791">
          <cell r="D791">
            <v>0</v>
          </cell>
          <cell r="E791">
            <v>0</v>
          </cell>
          <cell r="J791">
            <v>0</v>
          </cell>
          <cell r="N791">
            <v>0</v>
          </cell>
        </row>
        <row r="793">
          <cell r="D793">
            <v>0</v>
          </cell>
          <cell r="E793">
            <v>0</v>
          </cell>
          <cell r="J793">
            <v>0</v>
          </cell>
          <cell r="N793">
            <v>0</v>
          </cell>
        </row>
        <row r="795">
          <cell r="D795">
            <v>0</v>
          </cell>
          <cell r="E795">
            <v>0</v>
          </cell>
          <cell r="J795">
            <v>0</v>
          </cell>
          <cell r="N795">
            <v>0</v>
          </cell>
        </row>
        <row r="797">
          <cell r="D797">
            <v>0</v>
          </cell>
          <cell r="E797">
            <v>0</v>
          </cell>
          <cell r="J797">
            <v>0</v>
          </cell>
          <cell r="N797">
            <v>0</v>
          </cell>
        </row>
        <row r="798">
          <cell r="D798">
            <v>0</v>
          </cell>
          <cell r="E798">
            <v>0</v>
          </cell>
          <cell r="J798">
            <v>0</v>
          </cell>
          <cell r="N798">
            <v>0</v>
          </cell>
        </row>
        <row r="801">
          <cell r="D801">
            <v>0</v>
          </cell>
          <cell r="E801">
            <v>0</v>
          </cell>
          <cell r="J801">
            <v>0</v>
          </cell>
          <cell r="N801">
            <v>0</v>
          </cell>
        </row>
        <row r="804">
          <cell r="D804">
            <v>0</v>
          </cell>
          <cell r="E804">
            <v>0</v>
          </cell>
          <cell r="J804">
            <v>0</v>
          </cell>
          <cell r="N804">
            <v>0</v>
          </cell>
        </row>
        <row r="805">
          <cell r="D805">
            <v>0</v>
          </cell>
          <cell r="E805">
            <v>0</v>
          </cell>
          <cell r="J805">
            <v>0</v>
          </cell>
          <cell r="N805">
            <v>0</v>
          </cell>
        </row>
        <row r="806">
          <cell r="D806">
            <v>0</v>
          </cell>
          <cell r="E806">
            <v>0</v>
          </cell>
          <cell r="J806">
            <v>0</v>
          </cell>
          <cell r="N806">
            <v>0</v>
          </cell>
        </row>
        <row r="807">
          <cell r="D807">
            <v>0</v>
          </cell>
          <cell r="E807">
            <v>0</v>
          </cell>
          <cell r="J807">
            <v>0</v>
          </cell>
          <cell r="N807">
            <v>0</v>
          </cell>
        </row>
        <row r="808">
          <cell r="D808">
            <v>0</v>
          </cell>
          <cell r="E808">
            <v>0</v>
          </cell>
          <cell r="J808">
            <v>0</v>
          </cell>
          <cell r="N808">
            <v>0</v>
          </cell>
        </row>
        <row r="809">
          <cell r="D809">
            <v>0</v>
          </cell>
          <cell r="E809">
            <v>0</v>
          </cell>
          <cell r="J809">
            <v>0</v>
          </cell>
          <cell r="N809">
            <v>0</v>
          </cell>
        </row>
        <row r="811">
          <cell r="D811">
            <v>0</v>
          </cell>
          <cell r="E811">
            <v>0</v>
          </cell>
          <cell r="J811">
            <v>0</v>
          </cell>
          <cell r="N811">
            <v>0</v>
          </cell>
        </row>
        <row r="813">
          <cell r="D813">
            <v>127597743000</v>
          </cell>
          <cell r="E813">
            <v>-3182529796</v>
          </cell>
          <cell r="J813">
            <v>6131086083</v>
          </cell>
          <cell r="N813">
            <v>44405596627</v>
          </cell>
        </row>
        <row r="815">
          <cell r="D815">
            <v>34530000000</v>
          </cell>
          <cell r="E815">
            <v>-3657433530</v>
          </cell>
          <cell r="J815">
            <v>384335002</v>
          </cell>
          <cell r="N815">
            <v>13247883333</v>
          </cell>
        </row>
        <row r="816">
          <cell r="D816">
            <v>22700000000</v>
          </cell>
          <cell r="E816">
            <v>-3500000000</v>
          </cell>
          <cell r="J816">
            <v>0</v>
          </cell>
          <cell r="N816">
            <v>3500000000</v>
          </cell>
        </row>
        <row r="817">
          <cell r="D817">
            <v>0</v>
          </cell>
          <cell r="E817">
            <v>0</v>
          </cell>
          <cell r="J817">
            <v>0</v>
          </cell>
          <cell r="N817">
            <v>0</v>
          </cell>
        </row>
        <row r="818">
          <cell r="D818">
            <v>0</v>
          </cell>
          <cell r="E818">
            <v>0</v>
          </cell>
          <cell r="J818">
            <v>0</v>
          </cell>
          <cell r="N818">
            <v>0</v>
          </cell>
        </row>
        <row r="820">
          <cell r="D820">
            <v>0</v>
          </cell>
          <cell r="E820">
            <v>0</v>
          </cell>
          <cell r="J820">
            <v>0</v>
          </cell>
          <cell r="N820">
            <v>0</v>
          </cell>
        </row>
        <row r="822">
          <cell r="D822">
            <v>443011698000</v>
          </cell>
          <cell r="E822">
            <v>2225780676</v>
          </cell>
          <cell r="J822">
            <v>29113385296</v>
          </cell>
          <cell r="N822">
            <v>109771944304</v>
          </cell>
        </row>
        <row r="824">
          <cell r="D824">
            <v>56687591000</v>
          </cell>
          <cell r="E824">
            <v>-38309424000</v>
          </cell>
          <cell r="J824">
            <v>258899433</v>
          </cell>
          <cell r="N824">
            <v>1065733000</v>
          </cell>
        </row>
        <row r="825">
          <cell r="D825">
            <v>82100378000</v>
          </cell>
          <cell r="E825">
            <v>-6116669146</v>
          </cell>
          <cell r="J825">
            <v>312244833</v>
          </cell>
          <cell r="N825">
            <v>51046586700</v>
          </cell>
        </row>
        <row r="827">
          <cell r="D827">
            <v>4310000000</v>
          </cell>
          <cell r="E827">
            <v>-2400000000</v>
          </cell>
          <cell r="J827">
            <v>383860348</v>
          </cell>
          <cell r="N827">
            <v>933282499</v>
          </cell>
        </row>
        <row r="829">
          <cell r="D829">
            <v>0</v>
          </cell>
          <cell r="E829">
            <v>0</v>
          </cell>
          <cell r="J829">
            <v>0</v>
          </cell>
          <cell r="N829">
            <v>0</v>
          </cell>
        </row>
        <row r="831">
          <cell r="D831">
            <v>0</v>
          </cell>
          <cell r="E831">
            <v>0</v>
          </cell>
          <cell r="J831">
            <v>0</v>
          </cell>
          <cell r="N831">
            <v>0</v>
          </cell>
        </row>
        <row r="833">
          <cell r="D833">
            <v>0</v>
          </cell>
          <cell r="E833">
            <v>0</v>
          </cell>
          <cell r="J833">
            <v>0</v>
          </cell>
          <cell r="N833">
            <v>0</v>
          </cell>
        </row>
        <row r="835">
          <cell r="D835">
            <v>0</v>
          </cell>
          <cell r="E835">
            <v>0</v>
          </cell>
          <cell r="J835">
            <v>0</v>
          </cell>
          <cell r="N835">
            <v>0</v>
          </cell>
        </row>
        <row r="837">
          <cell r="D837">
            <v>0</v>
          </cell>
          <cell r="E837">
            <v>0</v>
          </cell>
          <cell r="J837">
            <v>0</v>
          </cell>
          <cell r="N837">
            <v>0</v>
          </cell>
        </row>
        <row r="839">
          <cell r="D839">
            <v>0</v>
          </cell>
          <cell r="E839">
            <v>0</v>
          </cell>
          <cell r="J839">
            <v>0</v>
          </cell>
          <cell r="N839">
            <v>0</v>
          </cell>
        </row>
        <row r="840">
          <cell r="D840">
            <v>0</v>
          </cell>
          <cell r="E840">
            <v>0</v>
          </cell>
          <cell r="J840">
            <v>0</v>
          </cell>
          <cell r="N840">
            <v>0</v>
          </cell>
        </row>
        <row r="842">
          <cell r="D842">
            <v>0</v>
          </cell>
          <cell r="E842">
            <v>0</v>
          </cell>
          <cell r="J842">
            <v>0</v>
          </cell>
          <cell r="N842">
            <v>0</v>
          </cell>
        </row>
        <row r="843">
          <cell r="D843">
            <v>0</v>
          </cell>
          <cell r="E843">
            <v>0</v>
          </cell>
          <cell r="J843">
            <v>0</v>
          </cell>
          <cell r="N843">
            <v>0</v>
          </cell>
        </row>
        <row r="844">
          <cell r="D844">
            <v>0</v>
          </cell>
          <cell r="E844">
            <v>0</v>
          </cell>
          <cell r="J844">
            <v>0</v>
          </cell>
          <cell r="N844">
            <v>0</v>
          </cell>
        </row>
        <row r="845">
          <cell r="D845">
            <v>0</v>
          </cell>
          <cell r="E845">
            <v>0</v>
          </cell>
          <cell r="J845">
            <v>0</v>
          </cell>
          <cell r="N845">
            <v>0</v>
          </cell>
        </row>
        <row r="846">
          <cell r="D846">
            <v>0</v>
          </cell>
          <cell r="E846">
            <v>0</v>
          </cell>
          <cell r="J846">
            <v>0</v>
          </cell>
          <cell r="N846">
            <v>0</v>
          </cell>
        </row>
        <row r="847">
          <cell r="D847">
            <v>0</v>
          </cell>
          <cell r="E847">
            <v>0</v>
          </cell>
          <cell r="J847">
            <v>0</v>
          </cell>
          <cell r="N847">
            <v>0</v>
          </cell>
        </row>
        <row r="848">
          <cell r="D848">
            <v>0</v>
          </cell>
          <cell r="E848">
            <v>0</v>
          </cell>
          <cell r="J848">
            <v>0</v>
          </cell>
          <cell r="N848">
            <v>0</v>
          </cell>
        </row>
        <row r="849">
          <cell r="D849">
            <v>0</v>
          </cell>
          <cell r="E849">
            <v>0</v>
          </cell>
          <cell r="J849">
            <v>0</v>
          </cell>
          <cell r="N849">
            <v>0</v>
          </cell>
        </row>
        <row r="852">
          <cell r="D852">
            <v>0</v>
          </cell>
          <cell r="E852">
            <v>0</v>
          </cell>
          <cell r="J852">
            <v>0</v>
          </cell>
          <cell r="N852">
            <v>0</v>
          </cell>
        </row>
        <row r="854">
          <cell r="D854">
            <v>0</v>
          </cell>
          <cell r="E854">
            <v>0</v>
          </cell>
          <cell r="J854">
            <v>0</v>
          </cell>
          <cell r="N854">
            <v>0</v>
          </cell>
        </row>
        <row r="855">
          <cell r="D855">
            <v>0</v>
          </cell>
          <cell r="E855">
            <v>0</v>
          </cell>
          <cell r="J855">
            <v>0</v>
          </cell>
          <cell r="N855">
            <v>0</v>
          </cell>
        </row>
        <row r="857">
          <cell r="D857">
            <v>0</v>
          </cell>
          <cell r="E857">
            <v>0</v>
          </cell>
          <cell r="J857">
            <v>0</v>
          </cell>
          <cell r="N857">
            <v>0</v>
          </cell>
        </row>
        <row r="859">
          <cell r="D859">
            <v>0</v>
          </cell>
          <cell r="E859">
            <v>0</v>
          </cell>
          <cell r="J859">
            <v>0</v>
          </cell>
          <cell r="N859">
            <v>0</v>
          </cell>
        </row>
        <row r="861">
          <cell r="D861">
            <v>0</v>
          </cell>
          <cell r="E861">
            <v>0</v>
          </cell>
          <cell r="J861">
            <v>0</v>
          </cell>
          <cell r="N861">
            <v>0</v>
          </cell>
        </row>
        <row r="863">
          <cell r="D863">
            <v>0</v>
          </cell>
          <cell r="E863">
            <v>0</v>
          </cell>
          <cell r="J863">
            <v>0</v>
          </cell>
          <cell r="N863">
            <v>0</v>
          </cell>
        </row>
        <row r="865">
          <cell r="D865">
            <v>0</v>
          </cell>
          <cell r="E865">
            <v>0</v>
          </cell>
          <cell r="J865">
            <v>0</v>
          </cell>
          <cell r="N865">
            <v>0</v>
          </cell>
        </row>
        <row r="867">
          <cell r="D867">
            <v>0</v>
          </cell>
          <cell r="E867">
            <v>0</v>
          </cell>
          <cell r="J867">
            <v>0</v>
          </cell>
          <cell r="N867">
            <v>0</v>
          </cell>
        </row>
        <row r="870">
          <cell r="D870">
            <v>0</v>
          </cell>
          <cell r="E870">
            <v>0</v>
          </cell>
          <cell r="J870">
            <v>0</v>
          </cell>
          <cell r="N870">
            <v>0</v>
          </cell>
        </row>
        <row r="872">
          <cell r="D872">
            <v>0</v>
          </cell>
          <cell r="E872">
            <v>0</v>
          </cell>
          <cell r="J872">
            <v>0</v>
          </cell>
          <cell r="N872">
            <v>0</v>
          </cell>
        </row>
        <row r="874">
          <cell r="D874">
            <v>0</v>
          </cell>
          <cell r="E874">
            <v>0</v>
          </cell>
          <cell r="J874">
            <v>0</v>
          </cell>
          <cell r="N874">
            <v>0</v>
          </cell>
        </row>
        <row r="876">
          <cell r="D876">
            <v>5030576000</v>
          </cell>
          <cell r="E876">
            <v>0</v>
          </cell>
          <cell r="J876">
            <v>162519284</v>
          </cell>
          <cell r="N876">
            <v>590651107</v>
          </cell>
        </row>
        <row r="878">
          <cell r="D878">
            <v>710519000</v>
          </cell>
          <cell r="E878">
            <v>0</v>
          </cell>
          <cell r="J878">
            <v>204623333</v>
          </cell>
          <cell r="N878">
            <v>696280000</v>
          </cell>
        </row>
        <row r="880">
          <cell r="D880">
            <v>0</v>
          </cell>
          <cell r="E880">
            <v>0</v>
          </cell>
          <cell r="J880">
            <v>0</v>
          </cell>
          <cell r="N880">
            <v>0</v>
          </cell>
        </row>
        <row r="881">
          <cell r="D881">
            <v>0</v>
          </cell>
          <cell r="E881">
            <v>0</v>
          </cell>
          <cell r="J881">
            <v>0</v>
          </cell>
          <cell r="N881">
            <v>0</v>
          </cell>
        </row>
        <row r="883">
          <cell r="D883">
            <v>8000000000</v>
          </cell>
          <cell r="E883">
            <v>-5200000000</v>
          </cell>
          <cell r="J883">
            <v>0</v>
          </cell>
          <cell r="N883">
            <v>0</v>
          </cell>
        </row>
        <row r="884">
          <cell r="D884">
            <v>0</v>
          </cell>
          <cell r="E884">
            <v>0</v>
          </cell>
          <cell r="J884">
            <v>0</v>
          </cell>
          <cell r="N884">
            <v>0</v>
          </cell>
        </row>
        <row r="886">
          <cell r="D886">
            <v>616898000</v>
          </cell>
          <cell r="E886">
            <v>3795000000</v>
          </cell>
          <cell r="J886">
            <v>226490638</v>
          </cell>
          <cell r="N886">
            <v>689053353</v>
          </cell>
        </row>
        <row r="888">
          <cell r="D888">
            <v>840360000</v>
          </cell>
          <cell r="E888">
            <v>0</v>
          </cell>
          <cell r="J888">
            <v>428866667</v>
          </cell>
          <cell r="N888">
            <v>654950000</v>
          </cell>
        </row>
        <row r="890">
          <cell r="D890">
            <v>370772000</v>
          </cell>
          <cell r="E890">
            <v>0</v>
          </cell>
          <cell r="J890">
            <v>228552257</v>
          </cell>
          <cell r="N890">
            <v>322402797</v>
          </cell>
        </row>
        <row r="892">
          <cell r="D892">
            <v>981963000</v>
          </cell>
          <cell r="E892">
            <v>0</v>
          </cell>
          <cell r="J892">
            <v>247797182</v>
          </cell>
          <cell r="N892">
            <v>840351140</v>
          </cell>
        </row>
        <row r="894">
          <cell r="D894">
            <v>1228205000</v>
          </cell>
          <cell r="E894">
            <v>0</v>
          </cell>
          <cell r="J894">
            <v>269110000</v>
          </cell>
          <cell r="N894">
            <v>1047530000</v>
          </cell>
        </row>
        <row r="896">
          <cell r="D896">
            <v>1000832000</v>
          </cell>
          <cell r="E896">
            <v>0</v>
          </cell>
          <cell r="J896">
            <v>226900000</v>
          </cell>
          <cell r="N896">
            <v>786180000</v>
          </cell>
        </row>
        <row r="898">
          <cell r="D898">
            <v>0</v>
          </cell>
          <cell r="E898">
            <v>0</v>
          </cell>
          <cell r="J898">
            <v>0</v>
          </cell>
          <cell r="N898">
            <v>0</v>
          </cell>
        </row>
        <row r="900">
          <cell r="D900">
            <v>360050000</v>
          </cell>
          <cell r="E900">
            <v>3000000000</v>
          </cell>
          <cell r="J900">
            <v>118503333</v>
          </cell>
          <cell r="N900">
            <v>220450000</v>
          </cell>
        </row>
        <row r="902">
          <cell r="D902">
            <v>40610885000</v>
          </cell>
          <cell r="E902">
            <v>3553228662</v>
          </cell>
          <cell r="J902">
            <v>10195634722</v>
          </cell>
          <cell r="N902">
            <v>15789198567</v>
          </cell>
        </row>
        <row r="904">
          <cell r="D904">
            <v>0</v>
          </cell>
          <cell r="E904">
            <v>0</v>
          </cell>
          <cell r="J904">
            <v>0</v>
          </cell>
          <cell r="N904">
            <v>0</v>
          </cell>
        </row>
        <row r="907">
          <cell r="D907">
            <v>40000000</v>
          </cell>
          <cell r="E907">
            <v>0</v>
          </cell>
          <cell r="J907">
            <v>0</v>
          </cell>
          <cell r="N907">
            <v>0</v>
          </cell>
        </row>
        <row r="908">
          <cell r="D908">
            <v>15149800000</v>
          </cell>
          <cell r="E908">
            <v>-55101430</v>
          </cell>
          <cell r="J908">
            <v>82079966</v>
          </cell>
          <cell r="N908">
            <v>4169777223</v>
          </cell>
        </row>
        <row r="909">
          <cell r="D909">
            <v>6055000000</v>
          </cell>
          <cell r="E909">
            <v>1460192582</v>
          </cell>
          <cell r="J909">
            <v>709308103</v>
          </cell>
          <cell r="N909">
            <v>5104216069</v>
          </cell>
        </row>
        <row r="910">
          <cell r="D910">
            <v>150165025000</v>
          </cell>
          <cell r="E910">
            <v>-1611462333</v>
          </cell>
          <cell r="J910">
            <v>120394897753</v>
          </cell>
          <cell r="N910">
            <v>122001752477</v>
          </cell>
        </row>
        <row r="911">
          <cell r="D911">
            <v>7270000000</v>
          </cell>
          <cell r="E911">
            <v>0</v>
          </cell>
          <cell r="J911">
            <v>0</v>
          </cell>
          <cell r="N911">
            <v>172339000</v>
          </cell>
        </row>
        <row r="912">
          <cell r="D912">
            <v>200000000</v>
          </cell>
          <cell r="E912">
            <v>0</v>
          </cell>
          <cell r="J912">
            <v>14365867</v>
          </cell>
          <cell r="N912">
            <v>143486000</v>
          </cell>
        </row>
        <row r="914">
          <cell r="D914">
            <v>0</v>
          </cell>
          <cell r="E914">
            <v>0</v>
          </cell>
          <cell r="J914">
            <v>0</v>
          </cell>
          <cell r="N914">
            <v>0</v>
          </cell>
        </row>
        <row r="915">
          <cell r="D915">
            <v>0</v>
          </cell>
          <cell r="E915">
            <v>0</v>
          </cell>
          <cell r="J915">
            <v>0</v>
          </cell>
          <cell r="N915">
            <v>0</v>
          </cell>
        </row>
        <row r="916">
          <cell r="D916">
            <v>0</v>
          </cell>
          <cell r="E916">
            <v>0</v>
          </cell>
          <cell r="J916">
            <v>0</v>
          </cell>
          <cell r="N916">
            <v>0</v>
          </cell>
        </row>
        <row r="919">
          <cell r="D919">
            <v>0</v>
          </cell>
          <cell r="E919">
            <v>0</v>
          </cell>
          <cell r="J919">
            <v>0</v>
          </cell>
          <cell r="N919">
            <v>0</v>
          </cell>
        </row>
        <row r="921">
          <cell r="D921">
            <v>0</v>
          </cell>
          <cell r="E921">
            <v>0</v>
          </cell>
          <cell r="J921">
            <v>0</v>
          </cell>
          <cell r="N921">
            <v>0</v>
          </cell>
        </row>
        <row r="923">
          <cell r="D923">
            <v>25000000000</v>
          </cell>
          <cell r="E923">
            <v>7541491885</v>
          </cell>
          <cell r="J923">
            <v>7875465129</v>
          </cell>
          <cell r="N923">
            <v>22706906990</v>
          </cell>
        </row>
        <row r="925">
          <cell r="D925">
            <v>0</v>
          </cell>
          <cell r="E925">
            <v>0</v>
          </cell>
          <cell r="J925">
            <v>0</v>
          </cell>
          <cell r="N925">
            <v>0</v>
          </cell>
        </row>
        <row r="928">
          <cell r="D928">
            <v>0</v>
          </cell>
          <cell r="E928">
            <v>0</v>
          </cell>
          <cell r="J928">
            <v>0</v>
          </cell>
          <cell r="N928">
            <v>0</v>
          </cell>
        </row>
        <row r="929">
          <cell r="D929">
            <v>0</v>
          </cell>
          <cell r="E929">
            <v>0</v>
          </cell>
          <cell r="J929">
            <v>0</v>
          </cell>
          <cell r="N929">
            <v>0</v>
          </cell>
        </row>
        <row r="933">
          <cell r="D933">
            <v>0</v>
          </cell>
          <cell r="E933">
            <v>0</v>
          </cell>
          <cell r="J933">
            <v>0</v>
          </cell>
          <cell r="N933">
            <v>0</v>
          </cell>
        </row>
        <row r="935">
          <cell r="D935">
            <v>0</v>
          </cell>
          <cell r="E935">
            <v>0</v>
          </cell>
          <cell r="J935">
            <v>0</v>
          </cell>
          <cell r="N935">
            <v>0</v>
          </cell>
        </row>
        <row r="937">
          <cell r="D937">
            <v>0</v>
          </cell>
          <cell r="E937">
            <v>0</v>
          </cell>
          <cell r="J937">
            <v>0</v>
          </cell>
          <cell r="N937">
            <v>0</v>
          </cell>
        </row>
        <row r="939">
          <cell r="D939">
            <v>0</v>
          </cell>
          <cell r="E939">
            <v>0</v>
          </cell>
          <cell r="J939">
            <v>0</v>
          </cell>
          <cell r="N939">
            <v>0</v>
          </cell>
        </row>
        <row r="941">
          <cell r="D941">
            <v>0</v>
          </cell>
          <cell r="E941">
            <v>0</v>
          </cell>
          <cell r="J941">
            <v>0</v>
          </cell>
          <cell r="N941">
            <v>0</v>
          </cell>
        </row>
        <row r="943">
          <cell r="D943">
            <v>0</v>
          </cell>
          <cell r="E943">
            <v>0</v>
          </cell>
          <cell r="J943">
            <v>0</v>
          </cell>
          <cell r="N943">
            <v>0</v>
          </cell>
        </row>
        <row r="945">
          <cell r="D945">
            <v>0</v>
          </cell>
          <cell r="E945">
            <v>0</v>
          </cell>
          <cell r="J945">
            <v>0</v>
          </cell>
          <cell r="N945">
            <v>0</v>
          </cell>
        </row>
        <row r="947">
          <cell r="D947">
            <v>960000000</v>
          </cell>
          <cell r="E947">
            <v>0</v>
          </cell>
          <cell r="J947">
            <v>0</v>
          </cell>
          <cell r="N947">
            <v>880000000</v>
          </cell>
        </row>
        <row r="949">
          <cell r="D949">
            <v>0</v>
          </cell>
          <cell r="E949">
            <v>0</v>
          </cell>
          <cell r="J949">
            <v>0</v>
          </cell>
          <cell r="N949">
            <v>0</v>
          </cell>
        </row>
        <row r="951">
          <cell r="D951">
            <v>0</v>
          </cell>
          <cell r="E951">
            <v>0</v>
          </cell>
          <cell r="J951">
            <v>0</v>
          </cell>
          <cell r="N951">
            <v>0</v>
          </cell>
        </row>
        <row r="953">
          <cell r="D953">
            <v>0</v>
          </cell>
          <cell r="E953">
            <v>0</v>
          </cell>
          <cell r="J953">
            <v>0</v>
          </cell>
          <cell r="N953">
            <v>0</v>
          </cell>
        </row>
        <row r="955">
          <cell r="D955">
            <v>0</v>
          </cell>
          <cell r="E955">
            <v>0</v>
          </cell>
          <cell r="J955">
            <v>0</v>
          </cell>
          <cell r="N955">
            <v>0</v>
          </cell>
        </row>
        <row r="956">
          <cell r="D956">
            <v>0</v>
          </cell>
          <cell r="E956">
            <v>0</v>
          </cell>
          <cell r="J956">
            <v>0</v>
          </cell>
          <cell r="N956">
            <v>0</v>
          </cell>
        </row>
        <row r="958">
          <cell r="D958">
            <v>1479236000</v>
          </cell>
          <cell r="E958">
            <v>0</v>
          </cell>
          <cell r="J958">
            <v>130071667</v>
          </cell>
          <cell r="N958">
            <v>1206944300</v>
          </cell>
        </row>
        <row r="960">
          <cell r="D960">
            <v>783133000</v>
          </cell>
          <cell r="E960">
            <v>0</v>
          </cell>
          <cell r="J960">
            <v>93491522</v>
          </cell>
          <cell r="N960">
            <v>756580565</v>
          </cell>
        </row>
        <row r="962">
          <cell r="D962">
            <v>3045488000</v>
          </cell>
          <cell r="E962">
            <v>0</v>
          </cell>
          <cell r="J962">
            <v>605506294</v>
          </cell>
          <cell r="N962">
            <v>2670811532</v>
          </cell>
        </row>
        <row r="963">
          <cell r="D963">
            <v>1566250000</v>
          </cell>
          <cell r="E963">
            <v>0</v>
          </cell>
          <cell r="J963">
            <v>268379999</v>
          </cell>
          <cell r="N963">
            <v>1555898000</v>
          </cell>
        </row>
        <row r="964">
          <cell r="D964">
            <v>435068000</v>
          </cell>
          <cell r="E964">
            <v>0</v>
          </cell>
          <cell r="J964">
            <v>109408333</v>
          </cell>
          <cell r="N964">
            <v>434910000</v>
          </cell>
        </row>
        <row r="967">
          <cell r="D967">
            <v>0</v>
          </cell>
          <cell r="E967">
            <v>0</v>
          </cell>
          <cell r="J967">
            <v>0</v>
          </cell>
          <cell r="N967">
            <v>0</v>
          </cell>
        </row>
        <row r="969">
          <cell r="D969">
            <v>0</v>
          </cell>
          <cell r="E969">
            <v>0</v>
          </cell>
          <cell r="J969">
            <v>0</v>
          </cell>
          <cell r="N969">
            <v>0</v>
          </cell>
        </row>
        <row r="971">
          <cell r="D971">
            <v>0</v>
          </cell>
          <cell r="E971">
            <v>0</v>
          </cell>
          <cell r="J971">
            <v>0</v>
          </cell>
          <cell r="N971">
            <v>0</v>
          </cell>
        </row>
        <row r="972">
          <cell r="D972">
            <v>0</v>
          </cell>
          <cell r="E972">
            <v>0</v>
          </cell>
          <cell r="J972">
            <v>0</v>
          </cell>
          <cell r="N972">
            <v>0</v>
          </cell>
        </row>
        <row r="975">
          <cell r="D975">
            <v>0</v>
          </cell>
          <cell r="E975">
            <v>0</v>
          </cell>
          <cell r="J975">
            <v>0</v>
          </cell>
          <cell r="N975">
            <v>0</v>
          </cell>
        </row>
        <row r="977">
          <cell r="D977">
            <v>434000000</v>
          </cell>
          <cell r="E977">
            <v>-291600000</v>
          </cell>
          <cell r="J977">
            <v>0</v>
          </cell>
          <cell r="N977">
            <v>30458400</v>
          </cell>
        </row>
        <row r="978">
          <cell r="D978">
            <v>0</v>
          </cell>
          <cell r="E978">
            <v>291600000</v>
          </cell>
          <cell r="J978">
            <v>0</v>
          </cell>
          <cell r="N978">
            <v>97902000</v>
          </cell>
        </row>
        <row r="980">
          <cell r="D980">
            <v>80000000</v>
          </cell>
          <cell r="E980">
            <v>0</v>
          </cell>
          <cell r="J980">
            <v>0</v>
          </cell>
          <cell r="N980">
            <v>35900416</v>
          </cell>
        </row>
        <row r="982">
          <cell r="D982">
            <v>0</v>
          </cell>
          <cell r="E982">
            <v>0</v>
          </cell>
          <cell r="J982">
            <v>0</v>
          </cell>
          <cell r="N982">
            <v>0</v>
          </cell>
        </row>
        <row r="984">
          <cell r="D984">
            <v>0</v>
          </cell>
          <cell r="E984">
            <v>0</v>
          </cell>
          <cell r="J984">
            <v>0</v>
          </cell>
          <cell r="N984">
            <v>0</v>
          </cell>
        </row>
        <row r="986">
          <cell r="D986">
            <v>0</v>
          </cell>
          <cell r="E986">
            <v>0</v>
          </cell>
          <cell r="J986">
            <v>0</v>
          </cell>
          <cell r="N986">
            <v>0</v>
          </cell>
        </row>
        <row r="988">
          <cell r="D988">
            <v>0</v>
          </cell>
          <cell r="E988">
            <v>0</v>
          </cell>
          <cell r="J988">
            <v>0</v>
          </cell>
          <cell r="N988">
            <v>0</v>
          </cell>
        </row>
        <row r="990">
          <cell r="D990">
            <v>0</v>
          </cell>
          <cell r="E990">
            <v>0</v>
          </cell>
          <cell r="J990">
            <v>0</v>
          </cell>
          <cell r="N990">
            <v>0</v>
          </cell>
        </row>
        <row r="992">
          <cell r="D992">
            <v>0</v>
          </cell>
          <cell r="E992">
            <v>0</v>
          </cell>
          <cell r="J992">
            <v>0</v>
          </cell>
          <cell r="N992">
            <v>0</v>
          </cell>
        </row>
        <row r="994">
          <cell r="D994">
            <v>0</v>
          </cell>
          <cell r="E994">
            <v>0</v>
          </cell>
          <cell r="J994">
            <v>0</v>
          </cell>
          <cell r="N994">
            <v>0</v>
          </cell>
        </row>
        <row r="996">
          <cell r="D996">
            <v>0</v>
          </cell>
          <cell r="E996">
            <v>0</v>
          </cell>
          <cell r="J996">
            <v>0</v>
          </cell>
          <cell r="N996">
            <v>0</v>
          </cell>
        </row>
        <row r="998">
          <cell r="D998">
            <v>5166000000</v>
          </cell>
          <cell r="E998">
            <v>0</v>
          </cell>
          <cell r="J998">
            <v>97407893</v>
          </cell>
          <cell r="N998">
            <v>1501302939</v>
          </cell>
        </row>
        <row r="1000">
          <cell r="D1000">
            <v>0</v>
          </cell>
          <cell r="E1000">
            <v>0</v>
          </cell>
          <cell r="J1000">
            <v>0</v>
          </cell>
          <cell r="N1000">
            <v>0</v>
          </cell>
        </row>
        <row r="1002">
          <cell r="D1002">
            <v>890000000</v>
          </cell>
          <cell r="E1002">
            <v>0</v>
          </cell>
          <cell r="J1002">
            <v>74646667</v>
          </cell>
          <cell r="N1002">
            <v>262200000</v>
          </cell>
        </row>
        <row r="1004">
          <cell r="D1004">
            <v>0</v>
          </cell>
          <cell r="E1004">
            <v>0</v>
          </cell>
          <cell r="J1004">
            <v>0</v>
          </cell>
          <cell r="N1004">
            <v>0</v>
          </cell>
        </row>
        <row r="1006">
          <cell r="D1006">
            <v>0</v>
          </cell>
          <cell r="E1006">
            <v>0</v>
          </cell>
          <cell r="J1006">
            <v>0</v>
          </cell>
          <cell r="N1006">
            <v>0</v>
          </cell>
        </row>
        <row r="1008">
          <cell r="D1008">
            <v>150000000</v>
          </cell>
          <cell r="E1008">
            <v>0</v>
          </cell>
          <cell r="J1008">
            <v>40424053</v>
          </cell>
          <cell r="N1008">
            <v>126580053</v>
          </cell>
        </row>
        <row r="1010">
          <cell r="D1010">
            <v>250000000</v>
          </cell>
          <cell r="E1010">
            <v>0</v>
          </cell>
          <cell r="J1010">
            <v>32489667</v>
          </cell>
          <cell r="N1010">
            <v>136913000</v>
          </cell>
        </row>
        <row r="1012">
          <cell r="D1012">
            <v>50000000</v>
          </cell>
          <cell r="E1012">
            <v>0</v>
          </cell>
          <cell r="J1012">
            <v>0</v>
          </cell>
          <cell r="N1012">
            <v>5000000</v>
          </cell>
        </row>
        <row r="1014">
          <cell r="D1014">
            <v>0</v>
          </cell>
          <cell r="E1014">
            <v>0</v>
          </cell>
          <cell r="J1014">
            <v>0</v>
          </cell>
          <cell r="N1014">
            <v>0</v>
          </cell>
        </row>
        <row r="1016">
          <cell r="D1016">
            <v>1175321000</v>
          </cell>
          <cell r="E1016">
            <v>-255321000</v>
          </cell>
          <cell r="J1016">
            <v>5276800</v>
          </cell>
          <cell r="N1016">
            <v>849069000</v>
          </cell>
        </row>
        <row r="1018">
          <cell r="D1018">
            <v>116643000</v>
          </cell>
          <cell r="E1018">
            <v>0</v>
          </cell>
          <cell r="J1018">
            <v>24053439</v>
          </cell>
          <cell r="N1018">
            <v>34053439</v>
          </cell>
        </row>
        <row r="1020">
          <cell r="D1020">
            <v>20000000</v>
          </cell>
          <cell r="E1020">
            <v>0</v>
          </cell>
          <cell r="J1020">
            <v>0</v>
          </cell>
          <cell r="N1020">
            <v>0</v>
          </cell>
        </row>
        <row r="1022">
          <cell r="D1022">
            <v>0</v>
          </cell>
          <cell r="E1022">
            <v>0</v>
          </cell>
          <cell r="J1022">
            <v>0</v>
          </cell>
          <cell r="N1022">
            <v>0</v>
          </cell>
        </row>
        <row r="1024">
          <cell r="D1024">
            <v>20000000</v>
          </cell>
          <cell r="E1024">
            <v>0</v>
          </cell>
          <cell r="J1024">
            <v>0</v>
          </cell>
          <cell r="N1024">
            <v>0</v>
          </cell>
        </row>
        <row r="1026">
          <cell r="D1026">
            <v>0</v>
          </cell>
          <cell r="E1026">
            <v>0</v>
          </cell>
          <cell r="J1026">
            <v>0</v>
          </cell>
          <cell r="N1026">
            <v>0</v>
          </cell>
        </row>
        <row r="1028">
          <cell r="D1028">
            <v>300000000</v>
          </cell>
          <cell r="E1028">
            <v>0</v>
          </cell>
          <cell r="J1028">
            <v>75042198</v>
          </cell>
          <cell r="N1028">
            <v>273846000</v>
          </cell>
        </row>
        <row r="1030">
          <cell r="D1030">
            <v>0</v>
          </cell>
          <cell r="E1030">
            <v>0</v>
          </cell>
          <cell r="J1030">
            <v>0</v>
          </cell>
          <cell r="N1030">
            <v>0</v>
          </cell>
        </row>
        <row r="1031">
          <cell r="D1031">
            <v>0</v>
          </cell>
          <cell r="E1031">
            <v>0</v>
          </cell>
          <cell r="J1031">
            <v>0</v>
          </cell>
          <cell r="N1031">
            <v>0</v>
          </cell>
        </row>
        <row r="1032">
          <cell r="D1032">
            <v>0</v>
          </cell>
          <cell r="E1032">
            <v>0</v>
          </cell>
          <cell r="J1032">
            <v>0</v>
          </cell>
          <cell r="N1032">
            <v>0</v>
          </cell>
        </row>
        <row r="1034">
          <cell r="D1034">
            <v>20000000</v>
          </cell>
          <cell r="E1034">
            <v>1462655</v>
          </cell>
          <cell r="J1034">
            <v>9572462</v>
          </cell>
          <cell r="N1034">
            <v>20000000</v>
          </cell>
        </row>
        <row r="1035">
          <cell r="D1035">
            <v>4000000</v>
          </cell>
          <cell r="E1035">
            <v>0</v>
          </cell>
          <cell r="J1035">
            <v>0</v>
          </cell>
          <cell r="N1035">
            <v>0</v>
          </cell>
        </row>
        <row r="1037">
          <cell r="D1037">
            <v>0</v>
          </cell>
          <cell r="E1037">
            <v>0</v>
          </cell>
          <cell r="J1037">
            <v>0</v>
          </cell>
          <cell r="N1037">
            <v>0</v>
          </cell>
        </row>
        <row r="1038">
          <cell r="D1038">
            <v>0</v>
          </cell>
          <cell r="E1038">
            <v>0</v>
          </cell>
          <cell r="J1038">
            <v>0</v>
          </cell>
          <cell r="N1038">
            <v>0</v>
          </cell>
        </row>
        <row r="1040">
          <cell r="D1040">
            <v>0</v>
          </cell>
          <cell r="E1040">
            <v>0</v>
          </cell>
          <cell r="J1040">
            <v>0</v>
          </cell>
          <cell r="N1040">
            <v>0</v>
          </cell>
        </row>
        <row r="1042">
          <cell r="D1042">
            <v>0</v>
          </cell>
          <cell r="E1042">
            <v>0</v>
          </cell>
          <cell r="J1042">
            <v>0</v>
          </cell>
          <cell r="N1042">
            <v>0</v>
          </cell>
        </row>
        <row r="1044">
          <cell r="D1044">
            <v>0</v>
          </cell>
          <cell r="E1044">
            <v>0</v>
          </cell>
          <cell r="J1044">
            <v>0</v>
          </cell>
          <cell r="N1044">
            <v>0</v>
          </cell>
        </row>
        <row r="1047">
          <cell r="D1047">
            <v>0</v>
          </cell>
          <cell r="E1047">
            <v>0</v>
          </cell>
          <cell r="J1047">
            <v>0</v>
          </cell>
          <cell r="N1047">
            <v>0</v>
          </cell>
        </row>
        <row r="1049">
          <cell r="D1049">
            <v>0</v>
          </cell>
          <cell r="E1049">
            <v>0</v>
          </cell>
          <cell r="J1049">
            <v>0</v>
          </cell>
          <cell r="N1049">
            <v>0</v>
          </cell>
        </row>
        <row r="1050">
          <cell r="D1050">
            <v>0</v>
          </cell>
          <cell r="E1050">
            <v>0</v>
          </cell>
          <cell r="J1050">
            <v>0</v>
          </cell>
          <cell r="N1050">
            <v>0</v>
          </cell>
        </row>
        <row r="1052">
          <cell r="D1052">
            <v>0</v>
          </cell>
          <cell r="E1052">
            <v>0</v>
          </cell>
          <cell r="J1052">
            <v>0</v>
          </cell>
          <cell r="N1052">
            <v>0</v>
          </cell>
        </row>
        <row r="1054">
          <cell r="D1054">
            <v>0</v>
          </cell>
          <cell r="E1054">
            <v>0</v>
          </cell>
          <cell r="J1054">
            <v>0</v>
          </cell>
          <cell r="N1054">
            <v>0</v>
          </cell>
        </row>
        <row r="1057">
          <cell r="D1057">
            <v>27238500000</v>
          </cell>
          <cell r="E1057">
            <v>0</v>
          </cell>
          <cell r="J1057">
            <v>1346737073</v>
          </cell>
          <cell r="N1057">
            <v>7131119056</v>
          </cell>
        </row>
        <row r="1059">
          <cell r="D1059">
            <v>19961500000</v>
          </cell>
          <cell r="E1059">
            <v>-600373138</v>
          </cell>
          <cell r="J1059">
            <v>899134077</v>
          </cell>
          <cell r="N1059">
            <v>3152742678</v>
          </cell>
        </row>
        <row r="1061">
          <cell r="D1061">
            <v>79236500000</v>
          </cell>
          <cell r="E1061">
            <v>-157927146</v>
          </cell>
          <cell r="J1061">
            <v>7865642354</v>
          </cell>
          <cell r="N1061">
            <v>40026399460</v>
          </cell>
        </row>
        <row r="1063">
          <cell r="D1063">
            <v>14951000000</v>
          </cell>
          <cell r="E1063">
            <v>-3932000</v>
          </cell>
          <cell r="J1063">
            <v>2737407402</v>
          </cell>
          <cell r="N1063">
            <v>9496656299</v>
          </cell>
        </row>
        <row r="1065">
          <cell r="D1065">
            <v>0</v>
          </cell>
          <cell r="E1065">
            <v>0</v>
          </cell>
          <cell r="J1065">
            <v>0</v>
          </cell>
          <cell r="N1065">
            <v>0</v>
          </cell>
        </row>
        <row r="1067">
          <cell r="D1067">
            <v>0</v>
          </cell>
          <cell r="E1067">
            <v>0</v>
          </cell>
          <cell r="J1067">
            <v>0</v>
          </cell>
          <cell r="N1067">
            <v>0</v>
          </cell>
        </row>
        <row r="1070">
          <cell r="D1070">
            <v>0</v>
          </cell>
          <cell r="E1070">
            <v>0</v>
          </cell>
          <cell r="J1070">
            <v>0</v>
          </cell>
          <cell r="N1070">
            <v>0</v>
          </cell>
        </row>
        <row r="1072">
          <cell r="D1072">
            <v>0</v>
          </cell>
          <cell r="E1072">
            <v>0</v>
          </cell>
          <cell r="J1072">
            <v>0</v>
          </cell>
          <cell r="N1072">
            <v>0</v>
          </cell>
        </row>
        <row r="1073">
          <cell r="D1073">
            <v>0</v>
          </cell>
          <cell r="E1073">
            <v>0</v>
          </cell>
          <cell r="J1073">
            <v>0</v>
          </cell>
          <cell r="N1073">
            <v>0</v>
          </cell>
        </row>
        <row r="1076">
          <cell r="D1076">
            <v>7894820000</v>
          </cell>
          <cell r="E1076">
            <v>0</v>
          </cell>
          <cell r="J1076">
            <v>949524737</v>
          </cell>
          <cell r="N1076">
            <v>5848057920</v>
          </cell>
        </row>
        <row r="1078">
          <cell r="D1078">
            <v>5604059000</v>
          </cell>
          <cell r="E1078">
            <v>255321000</v>
          </cell>
          <cell r="J1078">
            <v>269134952</v>
          </cell>
          <cell r="N1078">
            <v>5197447000</v>
          </cell>
        </row>
        <row r="1081">
          <cell r="D1081">
            <v>0</v>
          </cell>
          <cell r="E1081">
            <v>0</v>
          </cell>
          <cell r="J1081">
            <v>0</v>
          </cell>
          <cell r="N1081">
            <v>0</v>
          </cell>
        </row>
        <row r="1083">
          <cell r="D1083">
            <v>0</v>
          </cell>
          <cell r="E1083">
            <v>0</v>
          </cell>
          <cell r="J1083">
            <v>0</v>
          </cell>
          <cell r="N1083">
            <v>0</v>
          </cell>
        </row>
        <row r="1085">
          <cell r="D1085">
            <v>0</v>
          </cell>
          <cell r="E1085">
            <v>0</v>
          </cell>
          <cell r="J1085">
            <v>0</v>
          </cell>
          <cell r="N1085">
            <v>0</v>
          </cell>
        </row>
        <row r="1086">
          <cell r="D1086">
            <v>0</v>
          </cell>
          <cell r="E1086">
            <v>0</v>
          </cell>
          <cell r="J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J1087">
            <v>0</v>
          </cell>
          <cell r="N1087">
            <v>0</v>
          </cell>
        </row>
        <row r="1088">
          <cell r="D1088">
            <v>0</v>
          </cell>
          <cell r="E1088">
            <v>0</v>
          </cell>
          <cell r="J1088">
            <v>0</v>
          </cell>
          <cell r="N1088">
            <v>0</v>
          </cell>
        </row>
        <row r="1089">
          <cell r="D1089">
            <v>0</v>
          </cell>
          <cell r="E1089">
            <v>0</v>
          </cell>
          <cell r="J1089">
            <v>0</v>
          </cell>
          <cell r="N1089">
            <v>0</v>
          </cell>
        </row>
        <row r="1090">
          <cell r="D1090">
            <v>0</v>
          </cell>
          <cell r="E1090">
            <v>0</v>
          </cell>
          <cell r="J1090">
            <v>0</v>
          </cell>
          <cell r="N1090">
            <v>0</v>
          </cell>
        </row>
        <row r="1092">
          <cell r="D1092">
            <v>0</v>
          </cell>
          <cell r="E1092">
            <v>0</v>
          </cell>
          <cell r="J1092">
            <v>0</v>
          </cell>
          <cell r="N1092">
            <v>0</v>
          </cell>
        </row>
        <row r="1094">
          <cell r="D1094">
            <v>0</v>
          </cell>
          <cell r="E1094">
            <v>0</v>
          </cell>
          <cell r="J1094">
            <v>0</v>
          </cell>
          <cell r="N1094">
            <v>0</v>
          </cell>
        </row>
        <row r="1096">
          <cell r="D1096">
            <v>0</v>
          </cell>
          <cell r="E1096">
            <v>0</v>
          </cell>
          <cell r="J1096">
            <v>0</v>
          </cell>
          <cell r="N1096">
            <v>0</v>
          </cell>
        </row>
        <row r="1098">
          <cell r="D1098">
            <v>1318872000</v>
          </cell>
          <cell r="E1098">
            <v>0</v>
          </cell>
          <cell r="J1098">
            <v>0</v>
          </cell>
          <cell r="N1098">
            <v>378934272</v>
          </cell>
        </row>
        <row r="1100">
          <cell r="D1100">
            <v>46255184000</v>
          </cell>
          <cell r="E1100">
            <v>-4323254000</v>
          </cell>
          <cell r="J1100">
            <v>3625380999</v>
          </cell>
          <cell r="N1100">
            <v>20014128876</v>
          </cell>
        </row>
        <row r="1101">
          <cell r="D1101">
            <v>20950000000</v>
          </cell>
          <cell r="E1101">
            <v>-4300000000</v>
          </cell>
          <cell r="J1101">
            <v>4091413651</v>
          </cell>
          <cell r="N1101">
            <v>15433837494</v>
          </cell>
        </row>
        <row r="1102">
          <cell r="D1102">
            <v>1070000000</v>
          </cell>
          <cell r="E1102">
            <v>-1070000000</v>
          </cell>
          <cell r="J1102">
            <v>0</v>
          </cell>
          <cell r="N1102">
            <v>0</v>
          </cell>
        </row>
        <row r="1103">
          <cell r="D1103">
            <v>0</v>
          </cell>
          <cell r="E1103">
            <v>0</v>
          </cell>
          <cell r="J1103">
            <v>0</v>
          </cell>
          <cell r="N1103">
            <v>0</v>
          </cell>
        </row>
        <row r="1105">
          <cell r="D1105">
            <v>0</v>
          </cell>
          <cell r="E1105">
            <v>0</v>
          </cell>
          <cell r="J1105">
            <v>0</v>
          </cell>
          <cell r="N1105">
            <v>0</v>
          </cell>
        </row>
        <row r="1107">
          <cell r="D1107">
            <v>0</v>
          </cell>
          <cell r="E1107">
            <v>0</v>
          </cell>
          <cell r="J1107">
            <v>0</v>
          </cell>
          <cell r="N1107">
            <v>0</v>
          </cell>
        </row>
        <row r="1108">
          <cell r="D1108">
            <v>0</v>
          </cell>
          <cell r="E1108">
            <v>0</v>
          </cell>
          <cell r="J1108">
            <v>0</v>
          </cell>
          <cell r="N1108">
            <v>0</v>
          </cell>
        </row>
        <row r="1110">
          <cell r="D1110">
            <v>0</v>
          </cell>
          <cell r="E1110">
            <v>0</v>
          </cell>
          <cell r="J1110">
            <v>0</v>
          </cell>
          <cell r="N1110">
            <v>0</v>
          </cell>
        </row>
        <row r="1112">
          <cell r="D1112">
            <v>1351906000</v>
          </cell>
          <cell r="E1112">
            <v>48020920</v>
          </cell>
          <cell r="J1112">
            <v>254989723</v>
          </cell>
          <cell r="N1112">
            <v>1133293420</v>
          </cell>
        </row>
        <row r="1114">
          <cell r="D1114">
            <v>6732867000</v>
          </cell>
          <cell r="E1114">
            <v>-224159160</v>
          </cell>
          <cell r="J1114">
            <v>121419812</v>
          </cell>
          <cell r="N1114">
            <v>5831419175</v>
          </cell>
        </row>
        <row r="1116">
          <cell r="D1116">
            <v>1000000000</v>
          </cell>
          <cell r="E1116">
            <v>0</v>
          </cell>
          <cell r="J1116">
            <v>173890885</v>
          </cell>
          <cell r="N1116">
            <v>695164089</v>
          </cell>
        </row>
        <row r="1118">
          <cell r="D1118">
            <v>4823000000</v>
          </cell>
          <cell r="E1118">
            <v>190408917</v>
          </cell>
          <cell r="J1118">
            <v>1228937226</v>
          </cell>
          <cell r="N1118">
            <v>2682507239</v>
          </cell>
        </row>
        <row r="1120">
          <cell r="D1120">
            <v>0</v>
          </cell>
          <cell r="E1120">
            <v>0</v>
          </cell>
          <cell r="J1120">
            <v>0</v>
          </cell>
          <cell r="N1120">
            <v>0</v>
          </cell>
        </row>
        <row r="1122">
          <cell r="D1122">
            <v>0</v>
          </cell>
          <cell r="E1122">
            <v>0</v>
          </cell>
          <cell r="J1122">
            <v>0</v>
          </cell>
          <cell r="N1122">
            <v>0</v>
          </cell>
        </row>
        <row r="1124">
          <cell r="D1124">
            <v>51000000</v>
          </cell>
          <cell r="E1124">
            <v>92479528</v>
          </cell>
          <cell r="J1124">
            <v>22416064</v>
          </cell>
          <cell r="N1124">
            <v>80000000</v>
          </cell>
        </row>
        <row r="1126">
          <cell r="D1126">
            <v>0</v>
          </cell>
          <cell r="E1126">
            <v>0</v>
          </cell>
          <cell r="J1126">
            <v>0</v>
          </cell>
          <cell r="N1126">
            <v>0</v>
          </cell>
        </row>
        <row r="1128">
          <cell r="D1128">
            <v>0</v>
          </cell>
          <cell r="E1128">
            <v>0</v>
          </cell>
          <cell r="J1128">
            <v>0</v>
          </cell>
          <cell r="N1128">
            <v>0</v>
          </cell>
        </row>
        <row r="1130">
          <cell r="D1130">
            <v>0</v>
          </cell>
          <cell r="E1130">
            <v>0</v>
          </cell>
          <cell r="J1130">
            <v>0</v>
          </cell>
          <cell r="N1130">
            <v>0</v>
          </cell>
        </row>
        <row r="1132">
          <cell r="D1132">
            <v>967651000</v>
          </cell>
          <cell r="E1132">
            <v>0</v>
          </cell>
          <cell r="J1132">
            <v>289511588</v>
          </cell>
          <cell r="N1132">
            <v>534477509</v>
          </cell>
        </row>
        <row r="1134">
          <cell r="D1134">
            <v>0</v>
          </cell>
          <cell r="E1134">
            <v>0</v>
          </cell>
          <cell r="J1134">
            <v>0</v>
          </cell>
          <cell r="N1134">
            <v>0</v>
          </cell>
        </row>
        <row r="1136">
          <cell r="D1136">
            <v>2697320000</v>
          </cell>
          <cell r="E1136">
            <v>837402000</v>
          </cell>
          <cell r="J1136">
            <v>260254014</v>
          </cell>
          <cell r="N1136">
            <v>1707817685</v>
          </cell>
        </row>
        <row r="1138">
          <cell r="D1138">
            <v>4701025000</v>
          </cell>
          <cell r="E1138">
            <v>546404240</v>
          </cell>
          <cell r="J1138">
            <v>127790128</v>
          </cell>
          <cell r="N1138">
            <v>2591489277</v>
          </cell>
        </row>
        <row r="1140">
          <cell r="D1140">
            <v>1856152000</v>
          </cell>
          <cell r="E1140">
            <v>0</v>
          </cell>
          <cell r="J1140">
            <v>419008997</v>
          </cell>
          <cell r="N1140">
            <v>1064840685</v>
          </cell>
        </row>
        <row r="1142">
          <cell r="D1142">
            <v>0</v>
          </cell>
          <cell r="E1142">
            <v>0</v>
          </cell>
          <cell r="J1142">
            <v>0</v>
          </cell>
          <cell r="N1142">
            <v>0</v>
          </cell>
        </row>
        <row r="1144">
          <cell r="D1144">
            <v>7973500000</v>
          </cell>
          <cell r="E1144">
            <v>0</v>
          </cell>
          <cell r="J1144">
            <v>1618687491</v>
          </cell>
          <cell r="N1144">
            <v>3917355301</v>
          </cell>
        </row>
        <row r="1146">
          <cell r="D1146">
            <v>0</v>
          </cell>
          <cell r="E1146">
            <v>0</v>
          </cell>
          <cell r="J1146">
            <v>0</v>
          </cell>
          <cell r="N1146">
            <v>0</v>
          </cell>
        </row>
        <row r="1148">
          <cell r="D1148">
            <v>0</v>
          </cell>
          <cell r="E1148">
            <v>0</v>
          </cell>
          <cell r="J1148">
            <v>0</v>
          </cell>
          <cell r="N1148">
            <v>0</v>
          </cell>
        </row>
        <row r="1150">
          <cell r="D1150">
            <v>0</v>
          </cell>
          <cell r="E1150">
            <v>0</v>
          </cell>
          <cell r="J1150">
            <v>0</v>
          </cell>
          <cell r="N1150">
            <v>0</v>
          </cell>
        </row>
        <row r="1152">
          <cell r="D1152">
            <v>0</v>
          </cell>
          <cell r="E1152">
            <v>0</v>
          </cell>
          <cell r="J1152">
            <v>0</v>
          </cell>
          <cell r="N1152">
            <v>0</v>
          </cell>
        </row>
        <row r="1154">
          <cell r="D1154">
            <v>0</v>
          </cell>
          <cell r="E1154">
            <v>0</v>
          </cell>
          <cell r="J1154">
            <v>0</v>
          </cell>
          <cell r="N1154">
            <v>0</v>
          </cell>
        </row>
        <row r="1156">
          <cell r="D1156">
            <v>0</v>
          </cell>
          <cell r="E1156">
            <v>0</v>
          </cell>
          <cell r="J1156">
            <v>0</v>
          </cell>
          <cell r="N1156">
            <v>0</v>
          </cell>
        </row>
        <row r="1158">
          <cell r="D1158">
            <v>0</v>
          </cell>
          <cell r="E1158">
            <v>0</v>
          </cell>
          <cell r="J1158">
            <v>0</v>
          </cell>
          <cell r="N1158">
            <v>0</v>
          </cell>
        </row>
        <row r="1160">
          <cell r="D1160">
            <v>0</v>
          </cell>
          <cell r="E1160">
            <v>0</v>
          </cell>
          <cell r="J1160">
            <v>0</v>
          </cell>
          <cell r="N1160">
            <v>0</v>
          </cell>
        </row>
        <row r="1162">
          <cell r="D1162">
            <v>0</v>
          </cell>
          <cell r="E1162">
            <v>0</v>
          </cell>
          <cell r="J1162">
            <v>0</v>
          </cell>
          <cell r="N1162">
            <v>0</v>
          </cell>
        </row>
        <row r="1164">
          <cell r="D1164">
            <v>3186252000</v>
          </cell>
          <cell r="E1164">
            <v>0</v>
          </cell>
          <cell r="J1164">
            <v>54800121</v>
          </cell>
          <cell r="N1164">
            <v>423095333</v>
          </cell>
        </row>
        <row r="1166">
          <cell r="D1166">
            <v>2595093000</v>
          </cell>
          <cell r="E1166">
            <v>0</v>
          </cell>
          <cell r="J1166">
            <v>672375418</v>
          </cell>
          <cell r="N1166">
            <v>2278436151</v>
          </cell>
        </row>
        <row r="1168">
          <cell r="D1168">
            <v>0</v>
          </cell>
          <cell r="E1168">
            <v>0</v>
          </cell>
          <cell r="J1168">
            <v>0</v>
          </cell>
          <cell r="N1168">
            <v>0</v>
          </cell>
        </row>
        <row r="1170">
          <cell r="D1170">
            <v>0</v>
          </cell>
          <cell r="E1170">
            <v>0</v>
          </cell>
          <cell r="J1170">
            <v>0</v>
          </cell>
          <cell r="N1170">
            <v>0</v>
          </cell>
        </row>
        <row r="1172">
          <cell r="D1172">
            <v>900000000</v>
          </cell>
          <cell r="E1172">
            <v>0</v>
          </cell>
          <cell r="J1172">
            <v>178741284</v>
          </cell>
          <cell r="N1172">
            <v>665747426</v>
          </cell>
        </row>
        <row r="1174">
          <cell r="D1174">
            <v>0</v>
          </cell>
          <cell r="E1174">
            <v>0</v>
          </cell>
          <cell r="J1174">
            <v>0</v>
          </cell>
          <cell r="N1174">
            <v>0</v>
          </cell>
        </row>
        <row r="1176">
          <cell r="D1176">
            <v>0</v>
          </cell>
          <cell r="E1176">
            <v>0</v>
          </cell>
          <cell r="J1176">
            <v>0</v>
          </cell>
          <cell r="N1176">
            <v>0</v>
          </cell>
        </row>
        <row r="1178">
          <cell r="D1178">
            <v>0</v>
          </cell>
          <cell r="E1178">
            <v>0</v>
          </cell>
          <cell r="J1178">
            <v>0</v>
          </cell>
          <cell r="N1178">
            <v>0</v>
          </cell>
        </row>
        <row r="1180">
          <cell r="D1180">
            <v>0</v>
          </cell>
          <cell r="E1180">
            <v>0</v>
          </cell>
          <cell r="J1180">
            <v>0</v>
          </cell>
          <cell r="N1180">
            <v>0</v>
          </cell>
        </row>
        <row r="1182">
          <cell r="D1182">
            <v>0</v>
          </cell>
          <cell r="E1182">
            <v>0</v>
          </cell>
          <cell r="J1182">
            <v>0</v>
          </cell>
          <cell r="N1182">
            <v>0</v>
          </cell>
        </row>
        <row r="1184">
          <cell r="D1184">
            <v>1870000000</v>
          </cell>
          <cell r="E1184">
            <v>0</v>
          </cell>
          <cell r="J1184">
            <v>835932950</v>
          </cell>
          <cell r="N1184">
            <v>1376599750</v>
          </cell>
        </row>
        <row r="1186">
          <cell r="D1186">
            <v>0</v>
          </cell>
          <cell r="E1186">
            <v>0</v>
          </cell>
          <cell r="J1186">
            <v>0</v>
          </cell>
          <cell r="N1186">
            <v>0</v>
          </cell>
        </row>
        <row r="1188">
          <cell r="D1188">
            <v>1292000000</v>
          </cell>
          <cell r="E1188">
            <v>0</v>
          </cell>
          <cell r="J1188">
            <v>311894528</v>
          </cell>
          <cell r="N1188">
            <v>764101944</v>
          </cell>
        </row>
        <row r="1190">
          <cell r="D1190">
            <v>0</v>
          </cell>
          <cell r="E1190">
            <v>0</v>
          </cell>
          <cell r="J1190">
            <v>0</v>
          </cell>
          <cell r="N1190">
            <v>0</v>
          </cell>
        </row>
        <row r="1192">
          <cell r="D1192">
            <v>7909895000</v>
          </cell>
          <cell r="E1192">
            <v>-65820267</v>
          </cell>
          <cell r="J1192">
            <v>1572281536</v>
          </cell>
          <cell r="N1192">
            <v>3851452227</v>
          </cell>
        </row>
        <row r="1194">
          <cell r="D1194">
            <v>0</v>
          </cell>
          <cell r="E1194">
            <v>0</v>
          </cell>
          <cell r="J1194">
            <v>0</v>
          </cell>
          <cell r="N1194">
            <v>0</v>
          </cell>
        </row>
        <row r="1195">
          <cell r="D1195">
            <v>0</v>
          </cell>
          <cell r="E1195">
            <v>0</v>
          </cell>
          <cell r="J1195">
            <v>0</v>
          </cell>
          <cell r="N1195">
            <v>0</v>
          </cell>
        </row>
        <row r="1196">
          <cell r="D1196">
            <v>0</v>
          </cell>
          <cell r="E1196">
            <v>0</v>
          </cell>
          <cell r="J1196">
            <v>0</v>
          </cell>
          <cell r="N1196">
            <v>0</v>
          </cell>
        </row>
        <row r="1198">
          <cell r="D1198">
            <v>0</v>
          </cell>
          <cell r="E1198">
            <v>0</v>
          </cell>
          <cell r="J1198">
            <v>0</v>
          </cell>
          <cell r="N1198">
            <v>0</v>
          </cell>
        </row>
        <row r="1200">
          <cell r="D1200">
            <v>0</v>
          </cell>
          <cell r="E1200">
            <v>0</v>
          </cell>
          <cell r="J1200">
            <v>0</v>
          </cell>
          <cell r="N1200">
            <v>0</v>
          </cell>
        </row>
        <row r="1202">
          <cell r="D1202">
            <v>0</v>
          </cell>
          <cell r="E1202">
            <v>0</v>
          </cell>
          <cell r="J1202">
            <v>0</v>
          </cell>
          <cell r="N1202">
            <v>0</v>
          </cell>
        </row>
        <row r="1203">
          <cell r="D1203">
            <v>0</v>
          </cell>
          <cell r="E1203">
            <v>0</v>
          </cell>
          <cell r="J1203">
            <v>0</v>
          </cell>
          <cell r="N1203">
            <v>0</v>
          </cell>
        </row>
        <row r="1205">
          <cell r="D1205">
            <v>5213714000</v>
          </cell>
          <cell r="E1205">
            <v>700000000</v>
          </cell>
          <cell r="J1205">
            <v>766667699</v>
          </cell>
          <cell r="N1205">
            <v>2484578427</v>
          </cell>
        </row>
        <row r="1207">
          <cell r="D1207">
            <v>1392223000</v>
          </cell>
          <cell r="E1207">
            <v>0</v>
          </cell>
          <cell r="J1207">
            <v>376714987</v>
          </cell>
          <cell r="N1207">
            <v>1320458333</v>
          </cell>
        </row>
        <row r="1209">
          <cell r="D1209">
            <v>4711176000</v>
          </cell>
          <cell r="E1209">
            <v>0</v>
          </cell>
          <cell r="J1209">
            <v>896326355</v>
          </cell>
          <cell r="N1209">
            <v>2476900927</v>
          </cell>
        </row>
        <row r="1211">
          <cell r="D1211">
            <v>748644000</v>
          </cell>
          <cell r="E1211">
            <v>0</v>
          </cell>
          <cell r="J1211">
            <v>137108497</v>
          </cell>
          <cell r="N1211">
            <v>276889905</v>
          </cell>
        </row>
        <row r="1213">
          <cell r="D1213">
            <v>0</v>
          </cell>
          <cell r="E1213">
            <v>0</v>
          </cell>
          <cell r="J1213">
            <v>0</v>
          </cell>
          <cell r="N1213">
            <v>0</v>
          </cell>
        </row>
        <row r="1215">
          <cell r="D1215">
            <v>0</v>
          </cell>
          <cell r="E1215">
            <v>0</v>
          </cell>
          <cell r="J1215">
            <v>0</v>
          </cell>
          <cell r="N1215">
            <v>0</v>
          </cell>
        </row>
        <row r="1217">
          <cell r="D1217">
            <v>0</v>
          </cell>
          <cell r="E1217">
            <v>0</v>
          </cell>
          <cell r="J1217">
            <v>0</v>
          </cell>
          <cell r="N1217">
            <v>0</v>
          </cell>
        </row>
        <row r="1219">
          <cell r="D1219">
            <v>0</v>
          </cell>
          <cell r="E1219">
            <v>0</v>
          </cell>
          <cell r="J1219">
            <v>0</v>
          </cell>
          <cell r="N1219">
            <v>0</v>
          </cell>
        </row>
        <row r="1220">
          <cell r="D1220">
            <v>0</v>
          </cell>
          <cell r="E1220">
            <v>0</v>
          </cell>
          <cell r="J1220">
            <v>0</v>
          </cell>
          <cell r="N1220">
            <v>0</v>
          </cell>
        </row>
        <row r="1221">
          <cell r="D1221">
            <v>0</v>
          </cell>
          <cell r="E1221">
            <v>0</v>
          </cell>
          <cell r="J1221">
            <v>0</v>
          </cell>
          <cell r="N1221">
            <v>0</v>
          </cell>
        </row>
        <row r="1223">
          <cell r="D1223">
            <v>594000000</v>
          </cell>
          <cell r="E1223">
            <v>-43283402</v>
          </cell>
          <cell r="J1223">
            <v>42652392</v>
          </cell>
          <cell r="N1223">
            <v>288516200</v>
          </cell>
        </row>
        <row r="1225">
          <cell r="D1225">
            <v>0</v>
          </cell>
          <cell r="E1225">
            <v>0</v>
          </cell>
          <cell r="J1225">
            <v>0</v>
          </cell>
          <cell r="N1225">
            <v>0</v>
          </cell>
        </row>
        <row r="1227">
          <cell r="D1227">
            <v>0</v>
          </cell>
          <cell r="E1227">
            <v>0</v>
          </cell>
          <cell r="J1227">
            <v>0</v>
          </cell>
          <cell r="N1227">
            <v>0</v>
          </cell>
        </row>
        <row r="1229">
          <cell r="D1229">
            <v>0</v>
          </cell>
          <cell r="E1229">
            <v>0</v>
          </cell>
          <cell r="J1229">
            <v>0</v>
          </cell>
          <cell r="N1229">
            <v>0</v>
          </cell>
        </row>
        <row r="1231">
          <cell r="D1231">
            <v>0</v>
          </cell>
          <cell r="E1231">
            <v>0</v>
          </cell>
          <cell r="J1231">
            <v>0</v>
          </cell>
          <cell r="N1231">
            <v>0</v>
          </cell>
        </row>
        <row r="1233">
          <cell r="D1233">
            <v>0</v>
          </cell>
          <cell r="E1233">
            <v>0</v>
          </cell>
          <cell r="J1233">
            <v>0</v>
          </cell>
          <cell r="N1233">
            <v>0</v>
          </cell>
        </row>
        <row r="1235">
          <cell r="D1235">
            <v>0</v>
          </cell>
          <cell r="E1235">
            <v>0</v>
          </cell>
          <cell r="J1235">
            <v>0</v>
          </cell>
          <cell r="N1235">
            <v>0</v>
          </cell>
        </row>
        <row r="1238">
          <cell r="D1238">
            <v>3620000000</v>
          </cell>
          <cell r="E1238">
            <v>0</v>
          </cell>
          <cell r="J1238">
            <v>192109927</v>
          </cell>
          <cell r="N1238">
            <v>825675406</v>
          </cell>
        </row>
        <row r="1240">
          <cell r="D1240">
            <v>0</v>
          </cell>
          <cell r="E1240">
            <v>0</v>
          </cell>
          <cell r="J1240">
            <v>0</v>
          </cell>
          <cell r="N1240">
            <v>0</v>
          </cell>
        </row>
        <row r="1242">
          <cell r="D1242">
            <v>0</v>
          </cell>
          <cell r="E1242">
            <v>0</v>
          </cell>
          <cell r="J1242">
            <v>0</v>
          </cell>
          <cell r="N1242">
            <v>0</v>
          </cell>
        </row>
        <row r="1244">
          <cell r="D1244">
            <v>0</v>
          </cell>
          <cell r="E1244">
            <v>0</v>
          </cell>
          <cell r="J1244">
            <v>0</v>
          </cell>
          <cell r="N1244">
            <v>0</v>
          </cell>
        </row>
        <row r="1246">
          <cell r="D1246">
            <v>0</v>
          </cell>
          <cell r="E1246">
            <v>0</v>
          </cell>
          <cell r="J1246">
            <v>0</v>
          </cell>
          <cell r="N1246">
            <v>0</v>
          </cell>
        </row>
        <row r="1248">
          <cell r="D1248">
            <v>0</v>
          </cell>
          <cell r="E1248">
            <v>0</v>
          </cell>
          <cell r="J1248">
            <v>0</v>
          </cell>
          <cell r="N1248">
            <v>0</v>
          </cell>
        </row>
        <row r="1249">
          <cell r="D1249">
            <v>0</v>
          </cell>
          <cell r="E1249">
            <v>0</v>
          </cell>
          <cell r="J1249">
            <v>0</v>
          </cell>
          <cell r="N1249">
            <v>0</v>
          </cell>
        </row>
        <row r="1250">
          <cell r="D1250">
            <v>0</v>
          </cell>
          <cell r="E1250">
            <v>0</v>
          </cell>
          <cell r="J1250">
            <v>0</v>
          </cell>
          <cell r="N1250">
            <v>0</v>
          </cell>
        </row>
        <row r="1251">
          <cell r="D1251">
            <v>0</v>
          </cell>
          <cell r="E1251">
            <v>0</v>
          </cell>
          <cell r="J1251">
            <v>0</v>
          </cell>
          <cell r="N1251">
            <v>0</v>
          </cell>
        </row>
        <row r="1253">
          <cell r="D1253">
            <v>0</v>
          </cell>
          <cell r="E1253">
            <v>0</v>
          </cell>
          <cell r="J1253">
            <v>0</v>
          </cell>
          <cell r="N1253">
            <v>0</v>
          </cell>
        </row>
        <row r="1254">
          <cell r="D1254">
            <v>0</v>
          </cell>
          <cell r="E1254">
            <v>0</v>
          </cell>
          <cell r="J1254">
            <v>0</v>
          </cell>
          <cell r="N1254">
            <v>0</v>
          </cell>
        </row>
        <row r="1256">
          <cell r="D1256">
            <v>10017000000</v>
          </cell>
          <cell r="E1256">
            <v>0</v>
          </cell>
          <cell r="J1256">
            <v>1113506195</v>
          </cell>
          <cell r="N1256">
            <v>4943096386</v>
          </cell>
        </row>
        <row r="1258">
          <cell r="D1258">
            <v>0</v>
          </cell>
          <cell r="E1258">
            <v>0</v>
          </cell>
          <cell r="J1258">
            <v>0</v>
          </cell>
          <cell r="N1258">
            <v>0</v>
          </cell>
        </row>
        <row r="1261">
          <cell r="D1261">
            <v>0</v>
          </cell>
          <cell r="E1261">
            <v>0</v>
          </cell>
          <cell r="J1261">
            <v>0</v>
          </cell>
          <cell r="N1261">
            <v>0</v>
          </cell>
        </row>
        <row r="1264">
          <cell r="D1264">
            <v>0</v>
          </cell>
          <cell r="E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J1269">
            <v>0</v>
          </cell>
          <cell r="N1269">
            <v>0</v>
          </cell>
        </row>
        <row r="1270">
          <cell r="D1270">
            <v>0</v>
          </cell>
          <cell r="E1270">
            <v>0</v>
          </cell>
          <cell r="J1270">
            <v>0</v>
          </cell>
          <cell r="N1270">
            <v>0</v>
          </cell>
        </row>
        <row r="1271">
          <cell r="D1271">
            <v>0</v>
          </cell>
          <cell r="E1271">
            <v>0</v>
          </cell>
          <cell r="J1271">
            <v>0</v>
          </cell>
          <cell r="N1271">
            <v>0</v>
          </cell>
        </row>
        <row r="1272">
          <cell r="D1272">
            <v>0</v>
          </cell>
          <cell r="E1272">
            <v>0</v>
          </cell>
          <cell r="J1272">
            <v>0</v>
          </cell>
          <cell r="N1272">
            <v>0</v>
          </cell>
        </row>
        <row r="1273">
          <cell r="D1273">
            <v>0</v>
          </cell>
          <cell r="E1273">
            <v>0</v>
          </cell>
          <cell r="J1273">
            <v>0</v>
          </cell>
          <cell r="N1273">
            <v>0</v>
          </cell>
        </row>
        <row r="1274">
          <cell r="D1274">
            <v>0</v>
          </cell>
          <cell r="E1274">
            <v>0</v>
          </cell>
          <cell r="J1274">
            <v>0</v>
          </cell>
          <cell r="N1274">
            <v>0</v>
          </cell>
        </row>
        <row r="1275">
          <cell r="D1275">
            <v>0</v>
          </cell>
          <cell r="E1275">
            <v>0</v>
          </cell>
          <cell r="J1275">
            <v>0</v>
          </cell>
          <cell r="N1275">
            <v>0</v>
          </cell>
        </row>
        <row r="1276">
          <cell r="D1276">
            <v>0</v>
          </cell>
          <cell r="E1276">
            <v>0</v>
          </cell>
          <cell r="J1276">
            <v>0</v>
          </cell>
          <cell r="N1276">
            <v>0</v>
          </cell>
        </row>
        <row r="1277">
          <cell r="D1277">
            <v>0</v>
          </cell>
          <cell r="E1277">
            <v>0</v>
          </cell>
          <cell r="J1277">
            <v>0</v>
          </cell>
          <cell r="N1277">
            <v>0</v>
          </cell>
        </row>
        <row r="1278">
          <cell r="D1278">
            <v>0</v>
          </cell>
          <cell r="E1278">
            <v>0</v>
          </cell>
          <cell r="J1278">
            <v>0</v>
          </cell>
          <cell r="N1278">
            <v>0</v>
          </cell>
        </row>
        <row r="1279">
          <cell r="D1279">
            <v>0</v>
          </cell>
          <cell r="E1279">
            <v>0</v>
          </cell>
          <cell r="J1279">
            <v>0</v>
          </cell>
          <cell r="N1279">
            <v>0</v>
          </cell>
        </row>
        <row r="1281">
          <cell r="D1281">
            <v>0</v>
          </cell>
          <cell r="E1281">
            <v>0</v>
          </cell>
          <cell r="J1281">
            <v>0</v>
          </cell>
          <cell r="N1281">
            <v>0</v>
          </cell>
        </row>
        <row r="1282">
          <cell r="D1282">
            <v>0</v>
          </cell>
          <cell r="E1282">
            <v>0</v>
          </cell>
          <cell r="J1282">
            <v>0</v>
          </cell>
          <cell r="N1282">
            <v>0</v>
          </cell>
        </row>
        <row r="1283">
          <cell r="D1283">
            <v>0</v>
          </cell>
          <cell r="E1283">
            <v>0</v>
          </cell>
          <cell r="J1283">
            <v>0</v>
          </cell>
          <cell r="N1283">
            <v>0</v>
          </cell>
        </row>
        <row r="1284">
          <cell r="D1284">
            <v>0</v>
          </cell>
          <cell r="E1284">
            <v>0</v>
          </cell>
          <cell r="J1284">
            <v>0</v>
          </cell>
          <cell r="N1284">
            <v>0</v>
          </cell>
        </row>
        <row r="1287">
          <cell r="D1287">
            <v>0</v>
          </cell>
          <cell r="E1287">
            <v>0</v>
          </cell>
          <cell r="J1287">
            <v>0</v>
          </cell>
          <cell r="N1287">
            <v>0</v>
          </cell>
        </row>
        <row r="1288">
          <cell r="D1288">
            <v>268055000</v>
          </cell>
          <cell r="E1288">
            <v>0</v>
          </cell>
          <cell r="J1288">
            <v>18250000</v>
          </cell>
          <cell r="N1288">
            <v>19800000</v>
          </cell>
        </row>
        <row r="1290">
          <cell r="D1290">
            <v>0</v>
          </cell>
          <cell r="E1290">
            <v>0</v>
          </cell>
          <cell r="J1290">
            <v>0</v>
          </cell>
          <cell r="N1290">
            <v>0</v>
          </cell>
        </row>
        <row r="1291">
          <cell r="D1291">
            <v>0</v>
          </cell>
          <cell r="E1291">
            <v>0</v>
          </cell>
          <cell r="J1291">
            <v>0</v>
          </cell>
          <cell r="N1291">
            <v>0</v>
          </cell>
        </row>
        <row r="1294">
          <cell r="D1294">
            <v>0</v>
          </cell>
          <cell r="E1294">
            <v>0</v>
          </cell>
          <cell r="J1294">
            <v>0</v>
          </cell>
          <cell r="N1294">
            <v>0</v>
          </cell>
        </row>
        <row r="1295">
          <cell r="D1295">
            <v>0</v>
          </cell>
          <cell r="E1295">
            <v>0</v>
          </cell>
          <cell r="J1295">
            <v>0</v>
          </cell>
          <cell r="N1295">
            <v>0</v>
          </cell>
        </row>
        <row r="1296">
          <cell r="D1296">
            <v>0</v>
          </cell>
          <cell r="E1296">
            <v>0</v>
          </cell>
          <cell r="J1296">
            <v>0</v>
          </cell>
          <cell r="N1296">
            <v>0</v>
          </cell>
        </row>
        <row r="1297">
          <cell r="D1297">
            <v>0</v>
          </cell>
          <cell r="E1297">
            <v>0</v>
          </cell>
          <cell r="J1297">
            <v>0</v>
          </cell>
          <cell r="N1297">
            <v>0</v>
          </cell>
        </row>
        <row r="1298">
          <cell r="D1298">
            <v>0</v>
          </cell>
          <cell r="E1298">
            <v>0</v>
          </cell>
          <cell r="J1298">
            <v>0</v>
          </cell>
          <cell r="N1298">
            <v>0</v>
          </cell>
        </row>
        <row r="1300">
          <cell r="D1300">
            <v>0</v>
          </cell>
          <cell r="E1300">
            <v>0</v>
          </cell>
          <cell r="J1300">
            <v>0</v>
          </cell>
          <cell r="N1300">
            <v>0</v>
          </cell>
        </row>
        <row r="1301">
          <cell r="D1301">
            <v>0</v>
          </cell>
          <cell r="E1301">
            <v>0</v>
          </cell>
          <cell r="J1301">
            <v>0</v>
          </cell>
          <cell r="N1301">
            <v>0</v>
          </cell>
        </row>
        <row r="1302">
          <cell r="D1302">
            <v>0</v>
          </cell>
          <cell r="E1302">
            <v>0</v>
          </cell>
          <cell r="J1302">
            <v>0</v>
          </cell>
          <cell r="N1302">
            <v>0</v>
          </cell>
        </row>
        <row r="1304">
          <cell r="D1304">
            <v>0</v>
          </cell>
          <cell r="E1304">
            <v>0</v>
          </cell>
          <cell r="J1304">
            <v>0</v>
          </cell>
          <cell r="N1304">
            <v>0</v>
          </cell>
        </row>
        <row r="1305">
          <cell r="D1305">
            <v>0</v>
          </cell>
          <cell r="E1305">
            <v>0</v>
          </cell>
          <cell r="J1305">
            <v>0</v>
          </cell>
          <cell r="N1305">
            <v>0</v>
          </cell>
        </row>
        <row r="1306">
          <cell r="D1306">
            <v>0</v>
          </cell>
          <cell r="E1306">
            <v>0</v>
          </cell>
          <cell r="J1306">
            <v>0</v>
          </cell>
          <cell r="N1306">
            <v>0</v>
          </cell>
        </row>
        <row r="1308">
          <cell r="D1308">
            <v>0</v>
          </cell>
          <cell r="E1308">
            <v>0</v>
          </cell>
          <cell r="J1308">
            <v>0</v>
          </cell>
          <cell r="N1308">
            <v>0</v>
          </cell>
        </row>
        <row r="1309">
          <cell r="D1309">
            <v>0</v>
          </cell>
          <cell r="E1309">
            <v>0</v>
          </cell>
          <cell r="J1309">
            <v>0</v>
          </cell>
          <cell r="N1309">
            <v>0</v>
          </cell>
        </row>
        <row r="1310">
          <cell r="D1310">
            <v>0</v>
          </cell>
          <cell r="E1310">
            <v>0</v>
          </cell>
          <cell r="J1310">
            <v>0</v>
          </cell>
          <cell r="N1310">
            <v>0</v>
          </cell>
        </row>
        <row r="1311">
          <cell r="D1311">
            <v>0</v>
          </cell>
          <cell r="E1311">
            <v>0</v>
          </cell>
          <cell r="J1311">
            <v>0</v>
          </cell>
          <cell r="N1311">
            <v>0</v>
          </cell>
        </row>
        <row r="1312">
          <cell r="D1312">
            <v>0</v>
          </cell>
          <cell r="E1312">
            <v>0</v>
          </cell>
          <cell r="J1312">
            <v>0</v>
          </cell>
          <cell r="N1312">
            <v>0</v>
          </cell>
        </row>
        <row r="1313">
          <cell r="D1313">
            <v>0</v>
          </cell>
          <cell r="E1313">
            <v>0</v>
          </cell>
          <cell r="J1313">
            <v>0</v>
          </cell>
          <cell r="N1313">
            <v>0</v>
          </cell>
        </row>
        <row r="1314">
          <cell r="D1314">
            <v>0</v>
          </cell>
          <cell r="E1314">
            <v>0</v>
          </cell>
          <cell r="J1314">
            <v>0</v>
          </cell>
          <cell r="N1314">
            <v>0</v>
          </cell>
        </row>
        <row r="1315">
          <cell r="D1315">
            <v>0</v>
          </cell>
          <cell r="E1315">
            <v>0</v>
          </cell>
          <cell r="J1315">
            <v>0</v>
          </cell>
          <cell r="N1315">
            <v>0</v>
          </cell>
        </row>
        <row r="1316">
          <cell r="D1316">
            <v>0</v>
          </cell>
          <cell r="E1316">
            <v>0</v>
          </cell>
          <cell r="J1316">
            <v>0</v>
          </cell>
          <cell r="N1316">
            <v>0</v>
          </cell>
        </row>
        <row r="1317">
          <cell r="D1317">
            <v>0</v>
          </cell>
          <cell r="E1317">
            <v>0</v>
          </cell>
          <cell r="J1317">
            <v>0</v>
          </cell>
          <cell r="N1317">
            <v>0</v>
          </cell>
        </row>
        <row r="1318">
          <cell r="D1318">
            <v>0</v>
          </cell>
          <cell r="E1318">
            <v>0</v>
          </cell>
          <cell r="J1318">
            <v>0</v>
          </cell>
          <cell r="N1318">
            <v>0</v>
          </cell>
        </row>
        <row r="1319">
          <cell r="D1319">
            <v>0</v>
          </cell>
          <cell r="E1319">
            <v>0</v>
          </cell>
          <cell r="J1319">
            <v>0</v>
          </cell>
          <cell r="N1319">
            <v>0</v>
          </cell>
        </row>
        <row r="1320">
          <cell r="D1320">
            <v>0</v>
          </cell>
          <cell r="E1320">
            <v>0</v>
          </cell>
          <cell r="J1320">
            <v>0</v>
          </cell>
          <cell r="N1320">
            <v>0</v>
          </cell>
        </row>
        <row r="1321">
          <cell r="D1321">
            <v>0</v>
          </cell>
          <cell r="E1321">
            <v>0</v>
          </cell>
          <cell r="J1321">
            <v>0</v>
          </cell>
          <cell r="N1321">
            <v>0</v>
          </cell>
        </row>
        <row r="1322">
          <cell r="D1322">
            <v>0</v>
          </cell>
          <cell r="E1322">
            <v>0</v>
          </cell>
          <cell r="J1322">
            <v>0</v>
          </cell>
          <cell r="N1322">
            <v>0</v>
          </cell>
        </row>
        <row r="1323">
          <cell r="D1323">
            <v>0</v>
          </cell>
          <cell r="E1323">
            <v>0</v>
          </cell>
          <cell r="J1323">
            <v>0</v>
          </cell>
          <cell r="N1323">
            <v>0</v>
          </cell>
        </row>
        <row r="1324">
          <cell r="D1324">
            <v>0</v>
          </cell>
          <cell r="E1324">
            <v>0</v>
          </cell>
          <cell r="J1324">
            <v>0</v>
          </cell>
          <cell r="N1324">
            <v>0</v>
          </cell>
        </row>
        <row r="1325">
          <cell r="D1325">
            <v>0</v>
          </cell>
          <cell r="E1325">
            <v>0</v>
          </cell>
          <cell r="J1325">
            <v>0</v>
          </cell>
          <cell r="N1325">
            <v>0</v>
          </cell>
        </row>
        <row r="1326">
          <cell r="D1326">
            <v>0</v>
          </cell>
          <cell r="E1326">
            <v>0</v>
          </cell>
          <cell r="J1326">
            <v>0</v>
          </cell>
          <cell r="N1326">
            <v>0</v>
          </cell>
        </row>
        <row r="1327">
          <cell r="D1327">
            <v>0</v>
          </cell>
          <cell r="E1327">
            <v>0</v>
          </cell>
          <cell r="J1327">
            <v>0</v>
          </cell>
          <cell r="N1327">
            <v>0</v>
          </cell>
        </row>
        <row r="1331">
          <cell r="D1331">
            <v>0</v>
          </cell>
          <cell r="E1331">
            <v>0</v>
          </cell>
          <cell r="J1331">
            <v>0</v>
          </cell>
          <cell r="N1331">
            <v>0</v>
          </cell>
        </row>
        <row r="1332">
          <cell r="D1332">
            <v>0</v>
          </cell>
          <cell r="E1332">
            <v>0</v>
          </cell>
          <cell r="J1332">
            <v>0</v>
          </cell>
          <cell r="N1332">
            <v>0</v>
          </cell>
        </row>
        <row r="1333">
          <cell r="D1333">
            <v>0</v>
          </cell>
          <cell r="E1333">
            <v>0</v>
          </cell>
          <cell r="J1333">
            <v>0</v>
          </cell>
          <cell r="N1333">
            <v>0</v>
          </cell>
        </row>
        <row r="1334">
          <cell r="D1334">
            <v>0</v>
          </cell>
          <cell r="E1334">
            <v>0</v>
          </cell>
          <cell r="J1334">
            <v>0</v>
          </cell>
          <cell r="N1334">
            <v>0</v>
          </cell>
        </row>
        <row r="1335">
          <cell r="D1335">
            <v>0</v>
          </cell>
          <cell r="E1335">
            <v>0</v>
          </cell>
          <cell r="J1335">
            <v>0</v>
          </cell>
          <cell r="N1335">
            <v>0</v>
          </cell>
        </row>
        <row r="1336">
          <cell r="D1336">
            <v>0</v>
          </cell>
          <cell r="E1336">
            <v>0</v>
          </cell>
          <cell r="J1336">
            <v>0</v>
          </cell>
          <cell r="N1336">
            <v>0</v>
          </cell>
        </row>
        <row r="1337">
          <cell r="D1337">
            <v>0</v>
          </cell>
          <cell r="E1337">
            <v>0</v>
          </cell>
          <cell r="J1337">
            <v>0</v>
          </cell>
          <cell r="N1337">
            <v>0</v>
          </cell>
        </row>
        <row r="1338">
          <cell r="D1338">
            <v>0</v>
          </cell>
          <cell r="E1338">
            <v>0</v>
          </cell>
          <cell r="J1338">
            <v>0</v>
          </cell>
          <cell r="N1338">
            <v>0</v>
          </cell>
        </row>
        <row r="1339">
          <cell r="D1339">
            <v>0</v>
          </cell>
          <cell r="E1339">
            <v>0</v>
          </cell>
          <cell r="J1339">
            <v>0</v>
          </cell>
          <cell r="N1339">
            <v>0</v>
          </cell>
        </row>
        <row r="1340">
          <cell r="D1340">
            <v>0</v>
          </cell>
          <cell r="E1340">
            <v>0</v>
          </cell>
          <cell r="J1340">
            <v>0</v>
          </cell>
          <cell r="N1340">
            <v>0</v>
          </cell>
        </row>
        <row r="1341">
          <cell r="D1341">
            <v>0</v>
          </cell>
          <cell r="E1341">
            <v>0</v>
          </cell>
          <cell r="J1341">
            <v>0</v>
          </cell>
          <cell r="N1341">
            <v>0</v>
          </cell>
        </row>
        <row r="1342">
          <cell r="D1342">
            <v>0</v>
          </cell>
          <cell r="E1342">
            <v>0</v>
          </cell>
          <cell r="J1342">
            <v>0</v>
          </cell>
          <cell r="N1342">
            <v>0</v>
          </cell>
        </row>
        <row r="1343">
          <cell r="D1343">
            <v>0</v>
          </cell>
          <cell r="E1343">
            <v>0</v>
          </cell>
          <cell r="J1343">
            <v>0</v>
          </cell>
          <cell r="N1343">
            <v>0</v>
          </cell>
        </row>
        <row r="1344">
          <cell r="D1344">
            <v>0</v>
          </cell>
          <cell r="E1344">
            <v>0</v>
          </cell>
          <cell r="J1344">
            <v>0</v>
          </cell>
          <cell r="N1344">
            <v>0</v>
          </cell>
        </row>
        <row r="1345">
          <cell r="D1345">
            <v>0</v>
          </cell>
          <cell r="E1345">
            <v>0</v>
          </cell>
          <cell r="J1345">
            <v>0</v>
          </cell>
          <cell r="N1345">
            <v>0</v>
          </cell>
        </row>
        <row r="1347">
          <cell r="D1347">
            <v>3008735000</v>
          </cell>
          <cell r="E1347">
            <v>0</v>
          </cell>
          <cell r="J1347">
            <v>908434798</v>
          </cell>
          <cell r="N1347">
            <v>1112394454</v>
          </cell>
        </row>
        <row r="1348">
          <cell r="D1348">
            <v>0</v>
          </cell>
          <cell r="E1348">
            <v>0</v>
          </cell>
          <cell r="J1348">
            <v>0</v>
          </cell>
          <cell r="N1348">
            <v>0</v>
          </cell>
        </row>
        <row r="1349">
          <cell r="D1349">
            <v>0</v>
          </cell>
          <cell r="E1349">
            <v>0</v>
          </cell>
          <cell r="J1349">
            <v>0</v>
          </cell>
          <cell r="N1349">
            <v>0</v>
          </cell>
        </row>
        <row r="1350">
          <cell r="D1350">
            <v>0</v>
          </cell>
          <cell r="E1350">
            <v>0</v>
          </cell>
          <cell r="J1350">
            <v>0</v>
          </cell>
          <cell r="N1350">
            <v>0</v>
          </cell>
        </row>
        <row r="1352">
          <cell r="D1352">
            <v>0</v>
          </cell>
          <cell r="E1352">
            <v>0</v>
          </cell>
          <cell r="J1352">
            <v>0</v>
          </cell>
          <cell r="N1352">
            <v>0</v>
          </cell>
        </row>
        <row r="1354">
          <cell r="D1354">
            <v>0</v>
          </cell>
          <cell r="E1354">
            <v>0</v>
          </cell>
          <cell r="J1354">
            <v>0</v>
          </cell>
          <cell r="N1354">
            <v>0</v>
          </cell>
        </row>
        <row r="1355">
          <cell r="D1355">
            <v>0</v>
          </cell>
          <cell r="E1355">
            <v>0</v>
          </cell>
          <cell r="J1355">
            <v>0</v>
          </cell>
          <cell r="N1355">
            <v>0</v>
          </cell>
        </row>
        <row r="1356">
          <cell r="D1356">
            <v>0</v>
          </cell>
          <cell r="E1356">
            <v>0</v>
          </cell>
          <cell r="J1356">
            <v>0</v>
          </cell>
          <cell r="N1356">
            <v>0</v>
          </cell>
        </row>
        <row r="1357">
          <cell r="D1357">
            <v>0</v>
          </cell>
          <cell r="E1357">
            <v>0</v>
          </cell>
          <cell r="J1357">
            <v>0</v>
          </cell>
          <cell r="N1357">
            <v>0</v>
          </cell>
        </row>
        <row r="1358">
          <cell r="D1358">
            <v>0</v>
          </cell>
          <cell r="E1358">
            <v>0</v>
          </cell>
          <cell r="J1358">
            <v>0</v>
          </cell>
          <cell r="N1358">
            <v>0</v>
          </cell>
        </row>
        <row r="1359">
          <cell r="D1359">
            <v>0</v>
          </cell>
          <cell r="E1359">
            <v>0</v>
          </cell>
          <cell r="J1359">
            <v>0</v>
          </cell>
          <cell r="N1359">
            <v>0</v>
          </cell>
        </row>
        <row r="1360">
          <cell r="D1360">
            <v>0</v>
          </cell>
          <cell r="E1360">
            <v>0</v>
          </cell>
          <cell r="J1360">
            <v>0</v>
          </cell>
          <cell r="N1360">
            <v>0</v>
          </cell>
        </row>
        <row r="1361">
          <cell r="D1361">
            <v>0</v>
          </cell>
          <cell r="E1361">
            <v>0</v>
          </cell>
          <cell r="J1361">
            <v>0</v>
          </cell>
          <cell r="N1361">
            <v>0</v>
          </cell>
        </row>
        <row r="1364">
          <cell r="D1364">
            <v>0</v>
          </cell>
          <cell r="E1364">
            <v>0</v>
          </cell>
          <cell r="J1364">
            <v>0</v>
          </cell>
          <cell r="N1364">
            <v>0</v>
          </cell>
        </row>
        <row r="1365">
          <cell r="D1365">
            <v>0</v>
          </cell>
          <cell r="E1365">
            <v>0</v>
          </cell>
          <cell r="J1365">
            <v>0</v>
          </cell>
          <cell r="N1365">
            <v>0</v>
          </cell>
        </row>
        <row r="1366">
          <cell r="D1366">
            <v>0</v>
          </cell>
          <cell r="E1366">
            <v>0</v>
          </cell>
          <cell r="J1366">
            <v>0</v>
          </cell>
          <cell r="N1366">
            <v>0</v>
          </cell>
        </row>
        <row r="1368">
          <cell r="D1368">
            <v>0</v>
          </cell>
          <cell r="E1368">
            <v>0</v>
          </cell>
          <cell r="J1368">
            <v>0</v>
          </cell>
          <cell r="N1368">
            <v>0</v>
          </cell>
        </row>
        <row r="1369">
          <cell r="D1369">
            <v>0</v>
          </cell>
          <cell r="E1369">
            <v>0</v>
          </cell>
          <cell r="J1369">
            <v>0</v>
          </cell>
          <cell r="N1369">
            <v>0</v>
          </cell>
        </row>
        <row r="1370">
          <cell r="D1370">
            <v>0</v>
          </cell>
          <cell r="E1370">
            <v>0</v>
          </cell>
          <cell r="J1370">
            <v>0</v>
          </cell>
          <cell r="N1370">
            <v>0</v>
          </cell>
        </row>
        <row r="1371">
          <cell r="D1371">
            <v>0</v>
          </cell>
          <cell r="E1371">
            <v>0</v>
          </cell>
          <cell r="J1371">
            <v>0</v>
          </cell>
          <cell r="N1371">
            <v>0</v>
          </cell>
        </row>
        <row r="1372">
          <cell r="D1372">
            <v>0</v>
          </cell>
          <cell r="E1372">
            <v>0</v>
          </cell>
          <cell r="J1372">
            <v>0</v>
          </cell>
          <cell r="N1372">
            <v>0</v>
          </cell>
        </row>
        <row r="1373">
          <cell r="D1373">
            <v>0</v>
          </cell>
          <cell r="E1373">
            <v>0</v>
          </cell>
          <cell r="J1373">
            <v>0</v>
          </cell>
          <cell r="N1373">
            <v>0</v>
          </cell>
        </row>
        <row r="1374">
          <cell r="D1374">
            <v>0</v>
          </cell>
          <cell r="E1374">
            <v>0</v>
          </cell>
          <cell r="J1374">
            <v>0</v>
          </cell>
          <cell r="N1374">
            <v>0</v>
          </cell>
        </row>
        <row r="1376">
          <cell r="D1376">
            <v>0</v>
          </cell>
          <cell r="E1376">
            <v>0</v>
          </cell>
          <cell r="J1376">
            <v>0</v>
          </cell>
          <cell r="N1376">
            <v>0</v>
          </cell>
        </row>
        <row r="1378">
          <cell r="D1378">
            <v>0</v>
          </cell>
          <cell r="E1378">
            <v>0</v>
          </cell>
          <cell r="J1378">
            <v>0</v>
          </cell>
          <cell r="N1378">
            <v>0</v>
          </cell>
        </row>
        <row r="1379">
          <cell r="D1379">
            <v>169652838000</v>
          </cell>
          <cell r="E1379">
            <v>68605926004</v>
          </cell>
          <cell r="J1379">
            <v>60529414364</v>
          </cell>
          <cell r="N1379">
            <v>67958694223</v>
          </cell>
        </row>
        <row r="1380">
          <cell r="D1380">
            <v>0</v>
          </cell>
          <cell r="E1380">
            <v>0</v>
          </cell>
          <cell r="J1380">
            <v>0</v>
          </cell>
          <cell r="N1380">
            <v>0</v>
          </cell>
        </row>
      </sheetData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di"/>
      <sheetName val="ffd"/>
      <sheetName val="idu"/>
      <sheetName val="fon"/>
      <sheetName val="cvp"/>
      <sheetName val="idr"/>
      <sheetName val="idp"/>
      <sheetName val="idip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cont"/>
      <sheetName val="hda"/>
      <sheetName val="espub"/>
      <sheetName val="ctas"/>
      <sheetName val="ent"/>
    </sheetNames>
    <sheetDataSet>
      <sheetData sheetId="0">
        <row r="13">
          <cell r="C13">
            <v>6620525000</v>
          </cell>
          <cell r="D13">
            <v>2300000000</v>
          </cell>
          <cell r="G13">
            <v>3732444652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952300000</v>
          </cell>
          <cell r="D300">
            <v>0</v>
          </cell>
          <cell r="G300">
            <v>991532077</v>
          </cell>
        </row>
      </sheetData>
      <sheetData sheetId="1">
        <row r="13">
          <cell r="C13">
            <v>0</v>
          </cell>
          <cell r="D13">
            <v>6795000000</v>
          </cell>
          <cell r="G13">
            <v>3795000000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2">
        <row r="13">
          <cell r="C13">
            <v>187674723000</v>
          </cell>
          <cell r="D13">
            <v>0</v>
          </cell>
          <cell r="G13">
            <v>48049605006</v>
          </cell>
        </row>
        <row r="218">
          <cell r="C218">
            <v>523578319000</v>
          </cell>
          <cell r="D218">
            <v>0</v>
          </cell>
          <cell r="G218">
            <v>126950531451</v>
          </cell>
        </row>
        <row r="300">
          <cell r="C300">
            <v>405262584000</v>
          </cell>
          <cell r="D300">
            <v>0</v>
          </cell>
          <cell r="G300">
            <v>34022468711</v>
          </cell>
        </row>
      </sheetData>
      <sheetData sheetId="3">
        <row r="13">
          <cell r="C13">
            <v>116783237000</v>
          </cell>
          <cell r="D13">
            <v>0</v>
          </cell>
          <cell r="G13">
            <v>58359963425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226984323000</v>
          </cell>
          <cell r="D300">
            <v>0</v>
          </cell>
          <cell r="G300">
            <v>4599944677</v>
          </cell>
        </row>
      </sheetData>
      <sheetData sheetId="4">
        <row r="13">
          <cell r="C13">
            <v>13793623000</v>
          </cell>
          <cell r="D13">
            <v>0</v>
          </cell>
          <cell r="G13">
            <v>6253833461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83252596000</v>
          </cell>
          <cell r="D300">
            <v>0</v>
          </cell>
          <cell r="G300">
            <v>66241560</v>
          </cell>
        </row>
      </sheetData>
      <sheetData sheetId="5">
        <row r="13">
          <cell r="C13">
            <v>905627000</v>
          </cell>
          <cell r="D13">
            <v>7990681642</v>
          </cell>
          <cell r="G13">
            <v>236060324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23610516000</v>
          </cell>
          <cell r="D300">
            <v>0</v>
          </cell>
          <cell r="G300">
            <v>22692261536</v>
          </cell>
        </row>
      </sheetData>
      <sheetData sheetId="6">
        <row r="13">
          <cell r="C13">
            <v>57178372000</v>
          </cell>
          <cell r="D13">
            <v>0</v>
          </cell>
          <cell r="G13">
            <v>11640942270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67525950000</v>
          </cell>
          <cell r="D300">
            <v>0</v>
          </cell>
          <cell r="G300">
            <v>66137401162</v>
          </cell>
        </row>
      </sheetData>
      <sheetData sheetId="7">
        <row r="13">
          <cell r="C13">
            <v>7013243000</v>
          </cell>
          <cell r="D13">
            <v>1720736176</v>
          </cell>
          <cell r="G13">
            <v>5260657354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1510658000</v>
          </cell>
          <cell r="D300">
            <v>329156009</v>
          </cell>
          <cell r="G300">
            <v>1280152884</v>
          </cell>
        </row>
      </sheetData>
      <sheetData sheetId="8">
        <row r="13">
          <cell r="C13">
            <v>31937476000</v>
          </cell>
          <cell r="D13">
            <v>0</v>
          </cell>
          <cell r="G13">
            <v>4504645449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12056435000</v>
          </cell>
          <cell r="D300">
            <v>0</v>
          </cell>
          <cell r="G300">
            <v>65540170</v>
          </cell>
        </row>
      </sheetData>
      <sheetData sheetId="9">
        <row r="13">
          <cell r="C13">
            <v>161335000</v>
          </cell>
          <cell r="D13">
            <v>0</v>
          </cell>
          <cell r="G13">
            <v>74515737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171870000</v>
          </cell>
          <cell r="D300">
            <v>0</v>
          </cell>
          <cell r="G300">
            <v>171870000</v>
          </cell>
        </row>
      </sheetData>
      <sheetData sheetId="10">
        <row r="13">
          <cell r="C13">
            <v>180000000</v>
          </cell>
          <cell r="D13">
            <v>0</v>
          </cell>
          <cell r="G13">
            <v>13689711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66917000</v>
          </cell>
          <cell r="D300">
            <v>0</v>
          </cell>
          <cell r="G300">
            <v>361018</v>
          </cell>
        </row>
      </sheetData>
      <sheetData sheetId="11">
        <row r="13">
          <cell r="C13">
            <v>162000000</v>
          </cell>
          <cell r="D13">
            <v>0</v>
          </cell>
          <cell r="G13">
            <v>79383968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17977144000</v>
          </cell>
          <cell r="D300">
            <v>0</v>
          </cell>
          <cell r="G300">
            <v>15680735022</v>
          </cell>
        </row>
      </sheetData>
      <sheetData sheetId="12">
        <row r="13">
          <cell r="C13">
            <v>2774506000</v>
          </cell>
          <cell r="D13">
            <v>0</v>
          </cell>
          <cell r="G13">
            <v>1412506224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877714000</v>
          </cell>
          <cell r="D300">
            <v>0</v>
          </cell>
          <cell r="G300">
            <v>0</v>
          </cell>
        </row>
      </sheetData>
      <sheetData sheetId="13">
        <row r="13">
          <cell r="C13">
            <v>110000000</v>
          </cell>
          <cell r="D13">
            <v>3120119076</v>
          </cell>
          <cell r="G13">
            <v>3120119076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105965000</v>
          </cell>
          <cell r="D300">
            <v>0</v>
          </cell>
          <cell r="G300">
            <v>109235603</v>
          </cell>
        </row>
      </sheetData>
      <sheetData sheetId="14">
        <row r="13">
          <cell r="C13">
            <v>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</sheetData>
      <sheetData sheetId="15">
        <row r="13">
          <cell r="C13">
            <v>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16">
        <row r="13">
          <cell r="C13">
            <v>11316000000</v>
          </cell>
          <cell r="D13">
            <v>0</v>
          </cell>
          <cell r="G13">
            <v>1542984597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1200000000</v>
          </cell>
          <cell r="D300">
            <v>1111690000</v>
          </cell>
          <cell r="G300">
            <v>37100549</v>
          </cell>
        </row>
      </sheetData>
      <sheetData sheetId="17">
        <row r="13">
          <cell r="C13">
            <v>1600000000</v>
          </cell>
          <cell r="D13">
            <v>0</v>
          </cell>
          <cell r="G13">
            <v>582879176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784932000</v>
          </cell>
          <cell r="D300">
            <v>0</v>
          </cell>
          <cell r="G300">
            <v>784932000</v>
          </cell>
        </row>
      </sheetData>
      <sheetData sheetId="18">
        <row r="13">
          <cell r="C13">
            <v>15000000000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108319976000</v>
          </cell>
          <cell r="D300">
            <v>0</v>
          </cell>
          <cell r="G300">
            <v>0</v>
          </cell>
        </row>
      </sheetData>
      <sheetData sheetId="19">
        <row r="13">
          <cell r="C13">
            <v>1854437000</v>
          </cell>
          <cell r="D13">
            <v>0</v>
          </cell>
          <cell r="G13">
            <v>456143219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4737223000</v>
          </cell>
          <cell r="D300">
            <v>0</v>
          </cell>
          <cell r="G300">
            <v>4680956094</v>
          </cell>
        </row>
      </sheetData>
      <sheetData sheetId="20"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53373899000</v>
          </cell>
          <cell r="D13">
            <v>0</v>
          </cell>
          <cell r="G13">
            <v>17030086571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25200000000</v>
          </cell>
          <cell r="D23">
            <v>0</v>
          </cell>
          <cell r="G23">
            <v>8646746878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24191741000</v>
          </cell>
          <cell r="D145">
            <v>0</v>
          </cell>
          <cell r="G145">
            <v>7722821239</v>
          </cell>
        </row>
        <row r="146">
          <cell r="C146">
            <v>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G162">
            <v>11877975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0</v>
          </cell>
          <cell r="D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7">
          <cell r="C187">
            <v>0</v>
          </cell>
          <cell r="D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00">
          <cell r="C200">
            <v>0</v>
          </cell>
          <cell r="D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3982158000</v>
          </cell>
          <cell r="D213">
            <v>0</v>
          </cell>
          <cell r="G213">
            <v>648640479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18">
          <cell r="C218">
            <v>17120651000</v>
          </cell>
          <cell r="D218">
            <v>0</v>
          </cell>
          <cell r="G218">
            <v>4565506836</v>
          </cell>
        </row>
        <row r="222">
          <cell r="C222">
            <v>0</v>
          </cell>
          <cell r="D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8">
          <cell r="C228">
            <v>0</v>
          </cell>
          <cell r="D228">
            <v>0</v>
          </cell>
          <cell r="G228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17120651000</v>
          </cell>
          <cell r="D247">
            <v>0</v>
          </cell>
          <cell r="G247">
            <v>4565506836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8">
          <cell r="C298">
            <v>0</v>
          </cell>
          <cell r="D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G299">
            <v>0</v>
          </cell>
        </row>
        <row r="300">
          <cell r="C300">
            <v>17511645000</v>
          </cell>
          <cell r="D300">
            <v>0</v>
          </cell>
          <cell r="G300">
            <v>15727500789</v>
          </cell>
        </row>
        <row r="302">
          <cell r="C302">
            <v>0</v>
          </cell>
          <cell r="D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0</v>
          </cell>
          <cell r="D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0</v>
          </cell>
          <cell r="D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G310">
            <v>0</v>
          </cell>
        </row>
        <row r="311">
          <cell r="C311">
            <v>15500000000</v>
          </cell>
          <cell r="D311">
            <v>0</v>
          </cell>
          <cell r="G311">
            <v>15500000000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G315">
            <v>0</v>
          </cell>
        </row>
        <row r="316">
          <cell r="C316">
            <v>0</v>
          </cell>
          <cell r="D316">
            <v>0</v>
          </cell>
          <cell r="G316">
            <v>0</v>
          </cell>
        </row>
        <row r="318">
          <cell r="C318">
            <v>0</v>
          </cell>
          <cell r="D318">
            <v>0</v>
          </cell>
          <cell r="G318">
            <v>0</v>
          </cell>
        </row>
        <row r="319">
          <cell r="C319">
            <v>850000000</v>
          </cell>
          <cell r="D319">
            <v>0</v>
          </cell>
          <cell r="G319">
            <v>195840309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1161645000</v>
          </cell>
          <cell r="D340">
            <v>0</v>
          </cell>
          <cell r="G340">
            <v>31660480</v>
          </cell>
        </row>
        <row r="348">
          <cell r="C348">
            <v>170815380000</v>
          </cell>
          <cell r="D348">
            <v>0</v>
          </cell>
          <cell r="G348">
            <v>33053548581</v>
          </cell>
        </row>
        <row r="350">
          <cell r="C350">
            <v>0</v>
          </cell>
          <cell r="D350">
            <v>0</v>
          </cell>
          <cell r="G350">
            <v>0</v>
          </cell>
        </row>
        <row r="351">
          <cell r="C351">
            <v>0</v>
          </cell>
          <cell r="D351">
            <v>0</v>
          </cell>
          <cell r="G351">
            <v>0</v>
          </cell>
        </row>
        <row r="352">
          <cell r="C352">
            <v>0</v>
          </cell>
          <cell r="D352">
            <v>0</v>
          </cell>
          <cell r="G352">
            <v>0</v>
          </cell>
        </row>
        <row r="354">
          <cell r="C354">
            <v>0</v>
          </cell>
          <cell r="D354">
            <v>0</v>
          </cell>
          <cell r="G354">
            <v>0</v>
          </cell>
        </row>
        <row r="357">
          <cell r="C357">
            <v>0</v>
          </cell>
          <cell r="D357">
            <v>0</v>
          </cell>
          <cell r="G357">
            <v>0</v>
          </cell>
        </row>
        <row r="358">
          <cell r="C358">
            <v>0</v>
          </cell>
          <cell r="D358">
            <v>0</v>
          </cell>
          <cell r="G358">
            <v>0</v>
          </cell>
        </row>
        <row r="359">
          <cell r="C359">
            <v>0</v>
          </cell>
          <cell r="D359">
            <v>0</v>
          </cell>
          <cell r="G359">
            <v>0</v>
          </cell>
        </row>
        <row r="360">
          <cell r="C360">
            <v>0</v>
          </cell>
          <cell r="D360">
            <v>0</v>
          </cell>
          <cell r="G360">
            <v>0</v>
          </cell>
        </row>
        <row r="361">
          <cell r="C361">
            <v>0</v>
          </cell>
          <cell r="D361">
            <v>0</v>
          </cell>
          <cell r="G361">
            <v>0</v>
          </cell>
        </row>
        <row r="362">
          <cell r="C362">
            <v>0</v>
          </cell>
          <cell r="D362">
            <v>0</v>
          </cell>
          <cell r="G362">
            <v>0</v>
          </cell>
        </row>
        <row r="364">
          <cell r="C364">
            <v>0</v>
          </cell>
          <cell r="D364">
            <v>0</v>
          </cell>
          <cell r="G364">
            <v>0</v>
          </cell>
        </row>
        <row r="365">
          <cell r="C365">
            <v>0</v>
          </cell>
          <cell r="D365">
            <v>0</v>
          </cell>
          <cell r="G365">
            <v>0</v>
          </cell>
        </row>
        <row r="366">
          <cell r="C366">
            <v>0</v>
          </cell>
          <cell r="D366">
            <v>0</v>
          </cell>
          <cell r="G366">
            <v>0</v>
          </cell>
        </row>
        <row r="367">
          <cell r="C367">
            <v>0</v>
          </cell>
          <cell r="D367">
            <v>0</v>
          </cell>
          <cell r="G367">
            <v>0</v>
          </cell>
        </row>
        <row r="368">
          <cell r="C368">
            <v>0</v>
          </cell>
          <cell r="D368">
            <v>0</v>
          </cell>
          <cell r="G368">
            <v>0</v>
          </cell>
        </row>
        <row r="369">
          <cell r="C369">
            <v>0</v>
          </cell>
          <cell r="D369">
            <v>0</v>
          </cell>
          <cell r="G369">
            <v>0</v>
          </cell>
        </row>
        <row r="370">
          <cell r="C370">
            <v>0</v>
          </cell>
          <cell r="D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G379">
            <v>0</v>
          </cell>
        </row>
      </sheetData>
      <sheetData sheetId="21"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925000000</v>
          </cell>
          <cell r="D13">
            <v>0</v>
          </cell>
          <cell r="G13">
            <v>0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0</v>
          </cell>
          <cell r="D145">
            <v>0</v>
          </cell>
          <cell r="G145">
            <v>0</v>
          </cell>
        </row>
        <row r="146">
          <cell r="C146">
            <v>925000000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0</v>
          </cell>
          <cell r="D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7">
          <cell r="C187">
            <v>0</v>
          </cell>
          <cell r="D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00">
          <cell r="C200">
            <v>0</v>
          </cell>
          <cell r="D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0</v>
          </cell>
          <cell r="D213">
            <v>0</v>
          </cell>
          <cell r="G213">
            <v>0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222">
          <cell r="C222">
            <v>0</v>
          </cell>
          <cell r="D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8">
          <cell r="C228">
            <v>0</v>
          </cell>
          <cell r="D228">
            <v>0</v>
          </cell>
          <cell r="G228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8">
          <cell r="C298">
            <v>0</v>
          </cell>
          <cell r="D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G299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0</v>
          </cell>
          <cell r="D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0</v>
          </cell>
          <cell r="D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G311">
            <v>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G315">
            <v>0</v>
          </cell>
        </row>
        <row r="316">
          <cell r="C316">
            <v>0</v>
          </cell>
          <cell r="D316">
            <v>0</v>
          </cell>
          <cell r="G316">
            <v>0</v>
          </cell>
        </row>
        <row r="318">
          <cell r="C318">
            <v>0</v>
          </cell>
          <cell r="D318">
            <v>0</v>
          </cell>
          <cell r="G318">
            <v>0</v>
          </cell>
        </row>
        <row r="319">
          <cell r="C319">
            <v>0</v>
          </cell>
          <cell r="D319">
            <v>0</v>
          </cell>
          <cell r="G319">
            <v>0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0</v>
          </cell>
          <cell r="D340">
            <v>0</v>
          </cell>
          <cell r="G340">
            <v>0</v>
          </cell>
        </row>
        <row r="348">
          <cell r="C348">
            <v>106457903000</v>
          </cell>
          <cell r="D348">
            <v>0</v>
          </cell>
          <cell r="G348">
            <v>19563570312</v>
          </cell>
        </row>
        <row r="350">
          <cell r="C350">
            <v>0</v>
          </cell>
          <cell r="D350">
            <v>0</v>
          </cell>
          <cell r="G350">
            <v>0</v>
          </cell>
        </row>
        <row r="351">
          <cell r="C351">
            <v>0</v>
          </cell>
          <cell r="D351">
            <v>0</v>
          </cell>
          <cell r="G351">
            <v>0</v>
          </cell>
        </row>
        <row r="352">
          <cell r="C352">
            <v>0</v>
          </cell>
          <cell r="D352">
            <v>0</v>
          </cell>
          <cell r="G352">
            <v>0</v>
          </cell>
        </row>
        <row r="354">
          <cell r="C354">
            <v>0</v>
          </cell>
          <cell r="D354">
            <v>0</v>
          </cell>
          <cell r="G354">
            <v>0</v>
          </cell>
        </row>
        <row r="357">
          <cell r="C357">
            <v>0</v>
          </cell>
          <cell r="D357">
            <v>0</v>
          </cell>
          <cell r="G357">
            <v>0</v>
          </cell>
        </row>
        <row r="358">
          <cell r="C358">
            <v>0</v>
          </cell>
          <cell r="D358">
            <v>0</v>
          </cell>
          <cell r="G358">
            <v>0</v>
          </cell>
        </row>
        <row r="359">
          <cell r="C359">
            <v>0</v>
          </cell>
          <cell r="D359">
            <v>0</v>
          </cell>
          <cell r="G359">
            <v>0</v>
          </cell>
        </row>
        <row r="360">
          <cell r="C360">
            <v>0</v>
          </cell>
          <cell r="D360">
            <v>0</v>
          </cell>
          <cell r="G360">
            <v>0</v>
          </cell>
        </row>
        <row r="361">
          <cell r="C361">
            <v>0</v>
          </cell>
          <cell r="D361">
            <v>0</v>
          </cell>
          <cell r="G361">
            <v>0</v>
          </cell>
        </row>
        <row r="362">
          <cell r="C362">
            <v>0</v>
          </cell>
          <cell r="D362">
            <v>0</v>
          </cell>
          <cell r="G362">
            <v>0</v>
          </cell>
        </row>
        <row r="364">
          <cell r="C364">
            <v>0</v>
          </cell>
          <cell r="D364">
            <v>0</v>
          </cell>
          <cell r="G364">
            <v>0</v>
          </cell>
        </row>
        <row r="365">
          <cell r="C365">
            <v>0</v>
          </cell>
          <cell r="D365">
            <v>0</v>
          </cell>
          <cell r="G365">
            <v>0</v>
          </cell>
        </row>
        <row r="366">
          <cell r="C366">
            <v>0</v>
          </cell>
          <cell r="D366">
            <v>0</v>
          </cell>
          <cell r="G366">
            <v>0</v>
          </cell>
        </row>
        <row r="367">
          <cell r="C367">
            <v>0</v>
          </cell>
          <cell r="D367">
            <v>0</v>
          </cell>
          <cell r="G367">
            <v>0</v>
          </cell>
        </row>
        <row r="368">
          <cell r="C368">
            <v>0</v>
          </cell>
          <cell r="D368">
            <v>0</v>
          </cell>
          <cell r="G368">
            <v>0</v>
          </cell>
        </row>
        <row r="369">
          <cell r="C369">
            <v>0</v>
          </cell>
          <cell r="D369">
            <v>0</v>
          </cell>
          <cell r="G369">
            <v>0</v>
          </cell>
        </row>
        <row r="370">
          <cell r="C370">
            <v>0</v>
          </cell>
          <cell r="D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G379">
            <v>0</v>
          </cell>
        </row>
      </sheetData>
      <sheetData sheetId="22"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</row>
        <row r="13">
          <cell r="C13">
            <v>7318011095000</v>
          </cell>
          <cell r="D13">
            <v>0</v>
          </cell>
          <cell r="G13">
            <v>1671711547057</v>
          </cell>
        </row>
        <row r="15">
          <cell r="C15">
            <v>2097886119000</v>
          </cell>
          <cell r="D15">
            <v>0</v>
          </cell>
          <cell r="G15">
            <v>288883360965</v>
          </cell>
        </row>
        <row r="16">
          <cell r="C16">
            <v>3257491251000</v>
          </cell>
          <cell r="D16">
            <v>0</v>
          </cell>
          <cell r="G16">
            <v>936949045935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489793198000</v>
          </cell>
          <cell r="D18">
            <v>0</v>
          </cell>
          <cell r="G18">
            <v>69630770766</v>
          </cell>
        </row>
        <row r="19">
          <cell r="C19">
            <v>145376071000</v>
          </cell>
          <cell r="D19">
            <v>0</v>
          </cell>
          <cell r="G19">
            <v>36822905701</v>
          </cell>
        </row>
        <row r="20">
          <cell r="C20">
            <v>11298774000</v>
          </cell>
          <cell r="D20">
            <v>0</v>
          </cell>
          <cell r="G20">
            <v>12603400000</v>
          </cell>
        </row>
        <row r="21">
          <cell r="C21">
            <v>296167585000</v>
          </cell>
          <cell r="D21">
            <v>0</v>
          </cell>
          <cell r="G21">
            <v>72430505000</v>
          </cell>
        </row>
        <row r="22">
          <cell r="C22">
            <v>364349820000</v>
          </cell>
          <cell r="D22">
            <v>0</v>
          </cell>
          <cell r="G22">
            <v>89418355000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3342720000</v>
          </cell>
          <cell r="D24">
            <v>0</v>
          </cell>
          <cell r="G24">
            <v>992984406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13727101000</v>
          </cell>
          <cell r="D26">
            <v>0</v>
          </cell>
          <cell r="G26">
            <v>4177089500</v>
          </cell>
        </row>
        <row r="27">
          <cell r="C27">
            <v>13727101000</v>
          </cell>
          <cell r="D27">
            <v>0</v>
          </cell>
          <cell r="G27">
            <v>4177122500</v>
          </cell>
        </row>
        <row r="28">
          <cell r="C28">
            <v>11198605000</v>
          </cell>
          <cell r="D28">
            <v>0</v>
          </cell>
          <cell r="G28">
            <v>6754410000</v>
          </cell>
        </row>
        <row r="29">
          <cell r="C29">
            <v>37743765000</v>
          </cell>
          <cell r="D29">
            <v>0</v>
          </cell>
          <cell r="G29">
            <v>15289417203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1236000000</v>
          </cell>
          <cell r="D33">
            <v>0</v>
          </cell>
          <cell r="G33">
            <v>331966199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8">
          <cell r="C108">
            <v>110134128000</v>
          </cell>
          <cell r="D108">
            <v>0</v>
          </cell>
          <cell r="G108">
            <v>26342666600</v>
          </cell>
        </row>
        <row r="109">
          <cell r="C109">
            <v>0</v>
          </cell>
          <cell r="D109">
            <v>0</v>
          </cell>
          <cell r="G109">
            <v>8015304</v>
          </cell>
        </row>
        <row r="110">
          <cell r="C110">
            <v>2028270000</v>
          </cell>
          <cell r="D110">
            <v>0</v>
          </cell>
          <cell r="G110">
            <v>687957113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0</v>
          </cell>
          <cell r="D145">
            <v>0</v>
          </cell>
          <cell r="G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G169">
            <v>0</v>
          </cell>
        </row>
        <row r="170">
          <cell r="C170">
            <v>62508452000</v>
          </cell>
          <cell r="D170">
            <v>0</v>
          </cell>
          <cell r="G170">
            <v>11729514000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93331095000</v>
          </cell>
          <cell r="D173">
            <v>0</v>
          </cell>
          <cell r="G173">
            <v>26213769829</v>
          </cell>
        </row>
        <row r="174">
          <cell r="C174">
            <v>15197022000</v>
          </cell>
          <cell r="D174">
            <v>0</v>
          </cell>
          <cell r="G174">
            <v>996193000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8717360000</v>
          </cell>
          <cell r="D177">
            <v>0</v>
          </cell>
          <cell r="G177">
            <v>4447890000</v>
          </cell>
        </row>
        <row r="178">
          <cell r="C178">
            <v>35345782000</v>
          </cell>
          <cell r="D178">
            <v>0</v>
          </cell>
          <cell r="G178">
            <v>8209487710</v>
          </cell>
        </row>
        <row r="179">
          <cell r="C179">
            <v>2832220000</v>
          </cell>
          <cell r="D179">
            <v>0</v>
          </cell>
          <cell r="G179">
            <v>812700379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7">
          <cell r="C187">
            <v>0</v>
          </cell>
          <cell r="D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4087068000</v>
          </cell>
          <cell r="D192">
            <v>0</v>
          </cell>
          <cell r="G192">
            <v>692826911</v>
          </cell>
        </row>
        <row r="194">
          <cell r="C194">
            <v>1571844000</v>
          </cell>
          <cell r="D194">
            <v>0</v>
          </cell>
          <cell r="G194">
            <v>0</v>
          </cell>
        </row>
        <row r="195">
          <cell r="C195">
            <v>1571844000</v>
          </cell>
          <cell r="D195">
            <v>0</v>
          </cell>
          <cell r="G195">
            <v>-12736084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200">
          <cell r="C200">
            <v>0</v>
          </cell>
          <cell r="D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5">
          <cell r="C205">
            <v>56707817000</v>
          </cell>
          <cell r="D205">
            <v>0</v>
          </cell>
          <cell r="G205">
            <v>14154489708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80606051000</v>
          </cell>
          <cell r="D210">
            <v>0</v>
          </cell>
          <cell r="G210">
            <v>15193018732</v>
          </cell>
        </row>
        <row r="211">
          <cell r="C211">
            <v>78502964000</v>
          </cell>
          <cell r="D211">
            <v>0</v>
          </cell>
          <cell r="G211">
            <v>20500520000</v>
          </cell>
        </row>
        <row r="212">
          <cell r="C212">
            <v>9218500000</v>
          </cell>
          <cell r="D212">
            <v>0</v>
          </cell>
          <cell r="G212">
            <v>0</v>
          </cell>
        </row>
        <row r="213">
          <cell r="C213">
            <v>12312568000</v>
          </cell>
          <cell r="D213">
            <v>0</v>
          </cell>
          <cell r="G213">
            <v>3273900680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18">
          <cell r="C218">
            <v>2318180785000</v>
          </cell>
          <cell r="D218">
            <v>0</v>
          </cell>
          <cell r="G218">
            <v>495570500695</v>
          </cell>
        </row>
        <row r="222">
          <cell r="C222">
            <v>1174967461000</v>
          </cell>
          <cell r="D222">
            <v>0</v>
          </cell>
          <cell r="G222">
            <v>283509678410</v>
          </cell>
        </row>
        <row r="223">
          <cell r="C223">
            <v>139517580000</v>
          </cell>
          <cell r="D223">
            <v>0</v>
          </cell>
          <cell r="G223">
            <v>33160819014</v>
          </cell>
        </row>
        <row r="224">
          <cell r="C224">
            <v>51847922000</v>
          </cell>
          <cell r="D224">
            <v>0</v>
          </cell>
          <cell r="G224">
            <v>10034166558</v>
          </cell>
        </row>
        <row r="225">
          <cell r="C225">
            <v>32678566000</v>
          </cell>
          <cell r="D225">
            <v>0</v>
          </cell>
          <cell r="G225">
            <v>0</v>
          </cell>
        </row>
        <row r="226">
          <cell r="C226">
            <v>55905829000</v>
          </cell>
          <cell r="D226">
            <v>0</v>
          </cell>
          <cell r="G226">
            <v>0</v>
          </cell>
        </row>
        <row r="228">
          <cell r="C228">
            <v>52998835000</v>
          </cell>
          <cell r="D228">
            <v>0</v>
          </cell>
          <cell r="G228">
            <v>11727990631</v>
          </cell>
        </row>
        <row r="231">
          <cell r="C231">
            <v>271380488000</v>
          </cell>
          <cell r="D231">
            <v>0</v>
          </cell>
          <cell r="G231">
            <v>72545247884</v>
          </cell>
        </row>
        <row r="232">
          <cell r="C232">
            <v>70836994000</v>
          </cell>
          <cell r="D232">
            <v>0</v>
          </cell>
          <cell r="G232">
            <v>15966307321</v>
          </cell>
        </row>
        <row r="233">
          <cell r="C233">
            <v>65775519000</v>
          </cell>
          <cell r="D233">
            <v>0</v>
          </cell>
          <cell r="G233">
            <v>0</v>
          </cell>
        </row>
        <row r="234">
          <cell r="C234">
            <v>161650804000</v>
          </cell>
          <cell r="D234">
            <v>0</v>
          </cell>
          <cell r="G234">
            <v>39404682097</v>
          </cell>
        </row>
        <row r="235">
          <cell r="C235">
            <v>6256921000</v>
          </cell>
          <cell r="D235">
            <v>0</v>
          </cell>
          <cell r="G235">
            <v>1583277876</v>
          </cell>
        </row>
        <row r="236">
          <cell r="C236">
            <v>65177043000</v>
          </cell>
          <cell r="D236">
            <v>0</v>
          </cell>
          <cell r="G236">
            <v>19308121667</v>
          </cell>
        </row>
        <row r="237">
          <cell r="C237">
            <v>14544873000</v>
          </cell>
          <cell r="D237">
            <v>0</v>
          </cell>
          <cell r="G237">
            <v>4273277838</v>
          </cell>
        </row>
        <row r="238">
          <cell r="C238">
            <v>6788000000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112169542000</v>
          </cell>
          <cell r="D247">
            <v>0</v>
          </cell>
          <cell r="G247">
            <v>2134408000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8">
          <cell r="C298">
            <v>33177692000</v>
          </cell>
          <cell r="D298">
            <v>0</v>
          </cell>
          <cell r="G298">
            <v>1922523399</v>
          </cell>
        </row>
        <row r="299">
          <cell r="C299">
            <v>2506716000</v>
          </cell>
          <cell r="D299">
            <v>0</v>
          </cell>
          <cell r="G299">
            <v>0</v>
          </cell>
        </row>
        <row r="300">
          <cell r="C300">
            <v>5643117499000</v>
          </cell>
          <cell r="D300">
            <v>0</v>
          </cell>
          <cell r="G300">
            <v>109263542399</v>
          </cell>
        </row>
        <row r="302">
          <cell r="C302">
            <v>0</v>
          </cell>
          <cell r="D302">
            <v>0</v>
          </cell>
          <cell r="G302">
            <v>5235157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86725211000</v>
          </cell>
          <cell r="D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316304274000</v>
          </cell>
          <cell r="D308">
            <v>0</v>
          </cell>
          <cell r="G308">
            <v>0</v>
          </cell>
        </row>
        <row r="309">
          <cell r="C309">
            <v>1146542639000</v>
          </cell>
          <cell r="D309">
            <v>-200000000</v>
          </cell>
          <cell r="G309">
            <v>0</v>
          </cell>
        </row>
        <row r="310">
          <cell r="C310">
            <v>45831669000</v>
          </cell>
          <cell r="D310">
            <v>143187000</v>
          </cell>
          <cell r="G310">
            <v>0</v>
          </cell>
        </row>
        <row r="311">
          <cell r="C311">
            <v>0</v>
          </cell>
          <cell r="D311">
            <v>0</v>
          </cell>
          <cell r="G311">
            <v>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2851410680000</v>
          </cell>
          <cell r="D315">
            <v>0</v>
          </cell>
          <cell r="G315">
            <v>0</v>
          </cell>
        </row>
        <row r="316">
          <cell r="C316">
            <v>31049760000</v>
          </cell>
          <cell r="D316">
            <v>0</v>
          </cell>
          <cell r="G316">
            <v>3641739355</v>
          </cell>
        </row>
        <row r="318">
          <cell r="C318">
            <v>26693665000</v>
          </cell>
          <cell r="D318">
            <v>56813000</v>
          </cell>
          <cell r="G318">
            <v>2505420886</v>
          </cell>
        </row>
        <row r="319">
          <cell r="C319">
            <v>165787000000</v>
          </cell>
          <cell r="D319">
            <v>0</v>
          </cell>
          <cell r="G319">
            <v>40106374286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G330">
            <v>395318056</v>
          </cell>
        </row>
        <row r="331">
          <cell r="C331">
            <v>945702217000</v>
          </cell>
          <cell r="D331">
            <v>0</v>
          </cell>
          <cell r="G331">
            <v>53433453369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27070384000</v>
          </cell>
          <cell r="D340">
            <v>0</v>
          </cell>
          <cell r="G340">
            <v>9176001290</v>
          </cell>
        </row>
        <row r="348">
          <cell r="C348">
            <v>0</v>
          </cell>
          <cell r="D348">
            <v>0</v>
          </cell>
          <cell r="G348">
            <v>0</v>
          </cell>
        </row>
        <row r="350">
          <cell r="C350">
            <v>0</v>
          </cell>
          <cell r="D350">
            <v>0</v>
          </cell>
          <cell r="G350">
            <v>0</v>
          </cell>
        </row>
        <row r="351">
          <cell r="C351">
            <v>0</v>
          </cell>
          <cell r="D351">
            <v>0</v>
          </cell>
          <cell r="G351">
            <v>0</v>
          </cell>
        </row>
        <row r="352">
          <cell r="C352">
            <v>0</v>
          </cell>
          <cell r="D352">
            <v>0</v>
          </cell>
          <cell r="G352">
            <v>0</v>
          </cell>
        </row>
        <row r="354">
          <cell r="C354">
            <v>0</v>
          </cell>
          <cell r="D354">
            <v>0</v>
          </cell>
          <cell r="G354">
            <v>0</v>
          </cell>
        </row>
        <row r="357">
          <cell r="C357">
            <v>0</v>
          </cell>
          <cell r="D357">
            <v>0</v>
          </cell>
          <cell r="G357">
            <v>0</v>
          </cell>
        </row>
        <row r="358">
          <cell r="C358">
            <v>0</v>
          </cell>
          <cell r="D358">
            <v>0</v>
          </cell>
          <cell r="G358">
            <v>0</v>
          </cell>
        </row>
        <row r="359">
          <cell r="C359">
            <v>0</v>
          </cell>
          <cell r="D359">
            <v>0</v>
          </cell>
          <cell r="G359">
            <v>0</v>
          </cell>
        </row>
        <row r="360">
          <cell r="C360">
            <v>0</v>
          </cell>
          <cell r="D360">
            <v>0</v>
          </cell>
          <cell r="G360">
            <v>0</v>
          </cell>
        </row>
        <row r="361">
          <cell r="C361">
            <v>0</v>
          </cell>
          <cell r="D361">
            <v>0</v>
          </cell>
          <cell r="G361">
            <v>0</v>
          </cell>
        </row>
        <row r="362">
          <cell r="C362">
            <v>0</v>
          </cell>
          <cell r="D362">
            <v>0</v>
          </cell>
          <cell r="G362">
            <v>0</v>
          </cell>
        </row>
        <row r="364">
          <cell r="C364">
            <v>0</v>
          </cell>
          <cell r="D364">
            <v>0</v>
          </cell>
          <cell r="G364">
            <v>0</v>
          </cell>
        </row>
        <row r="365">
          <cell r="C365">
            <v>0</v>
          </cell>
          <cell r="D365">
            <v>0</v>
          </cell>
          <cell r="G365">
            <v>0</v>
          </cell>
        </row>
        <row r="366">
          <cell r="C366">
            <v>0</v>
          </cell>
          <cell r="D366">
            <v>0</v>
          </cell>
          <cell r="G366">
            <v>0</v>
          </cell>
        </row>
        <row r="367">
          <cell r="C367">
            <v>0</v>
          </cell>
          <cell r="D367">
            <v>0</v>
          </cell>
          <cell r="G367">
            <v>0</v>
          </cell>
        </row>
        <row r="368">
          <cell r="C368">
            <v>0</v>
          </cell>
          <cell r="D368">
            <v>0</v>
          </cell>
          <cell r="G368">
            <v>0</v>
          </cell>
        </row>
        <row r="369">
          <cell r="C369">
            <v>0</v>
          </cell>
          <cell r="D369">
            <v>0</v>
          </cell>
          <cell r="G369">
            <v>0</v>
          </cell>
        </row>
        <row r="370">
          <cell r="C370">
            <v>0</v>
          </cell>
          <cell r="D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G379">
            <v>0</v>
          </cell>
        </row>
      </sheetData>
      <sheetData sheetId="23"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2116472000</v>
          </cell>
          <cell r="D110">
            <v>0</v>
          </cell>
          <cell r="G110">
            <v>488992838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14140689000</v>
          </cell>
          <cell r="D145">
            <v>0</v>
          </cell>
          <cell r="G145">
            <v>2248705304</v>
          </cell>
        </row>
        <row r="146">
          <cell r="C146">
            <v>106057000</v>
          </cell>
          <cell r="D146">
            <v>0</v>
          </cell>
          <cell r="G146">
            <v>28651332</v>
          </cell>
        </row>
        <row r="147">
          <cell r="C147">
            <v>33600000</v>
          </cell>
          <cell r="D147">
            <v>0</v>
          </cell>
          <cell r="G147">
            <v>39386876</v>
          </cell>
        </row>
        <row r="149">
          <cell r="C149">
            <v>744000000</v>
          </cell>
          <cell r="D149">
            <v>0</v>
          </cell>
          <cell r="G149">
            <v>228426706</v>
          </cell>
        </row>
        <row r="150">
          <cell r="C150">
            <v>900000000</v>
          </cell>
          <cell r="D150">
            <v>0</v>
          </cell>
          <cell r="G150">
            <v>196600649</v>
          </cell>
        </row>
        <row r="151">
          <cell r="C151">
            <v>2520000</v>
          </cell>
          <cell r="D151">
            <v>0</v>
          </cell>
          <cell r="G151">
            <v>657403</v>
          </cell>
        </row>
        <row r="152">
          <cell r="C152">
            <v>23337881000</v>
          </cell>
          <cell r="D152">
            <v>0</v>
          </cell>
          <cell r="G152">
            <v>5804498071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88347674000</v>
          </cell>
          <cell r="D162">
            <v>21926536894</v>
          </cell>
          <cell r="G162">
            <v>20846921560</v>
          </cell>
        </row>
        <row r="165">
          <cell r="C165">
            <v>1023230000</v>
          </cell>
          <cell r="D165">
            <v>0</v>
          </cell>
          <cell r="G165">
            <v>145059960</v>
          </cell>
        </row>
        <row r="166">
          <cell r="C166">
            <v>8733354000</v>
          </cell>
          <cell r="D166">
            <v>0</v>
          </cell>
          <cell r="G166">
            <v>1734150645</v>
          </cell>
        </row>
        <row r="167">
          <cell r="C167">
            <v>71704783000</v>
          </cell>
          <cell r="D167">
            <v>0</v>
          </cell>
          <cell r="G167">
            <v>54681009573</v>
          </cell>
        </row>
        <row r="168">
          <cell r="C168">
            <v>57563000</v>
          </cell>
          <cell r="D168">
            <v>0</v>
          </cell>
          <cell r="G168">
            <v>120408000</v>
          </cell>
        </row>
        <row r="169">
          <cell r="C169">
            <v>9307000</v>
          </cell>
          <cell r="D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3">
          <cell r="C173">
            <v>0</v>
          </cell>
          <cell r="D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G179">
            <v>0</v>
          </cell>
        </row>
        <row r="180">
          <cell r="C180">
            <v>60516063000</v>
          </cell>
          <cell r="D180">
            <v>0</v>
          </cell>
          <cell r="G180">
            <v>14411397776</v>
          </cell>
        </row>
        <row r="181">
          <cell r="C181">
            <v>25954068000</v>
          </cell>
          <cell r="D181">
            <v>0</v>
          </cell>
          <cell r="G181">
            <v>4772326013</v>
          </cell>
        </row>
        <row r="183">
          <cell r="C183">
            <v>8906439000</v>
          </cell>
          <cell r="D183">
            <v>0</v>
          </cell>
          <cell r="G183">
            <v>2659269641</v>
          </cell>
        </row>
        <row r="184">
          <cell r="C184">
            <v>2708264000</v>
          </cell>
          <cell r="D184">
            <v>0</v>
          </cell>
          <cell r="G184">
            <v>879570944</v>
          </cell>
        </row>
        <row r="185">
          <cell r="C185">
            <v>34100009000</v>
          </cell>
          <cell r="D185">
            <v>0</v>
          </cell>
          <cell r="G185">
            <v>8029980066</v>
          </cell>
        </row>
        <row r="187">
          <cell r="C187">
            <v>80000000</v>
          </cell>
          <cell r="D187">
            <v>0</v>
          </cell>
          <cell r="G187">
            <v>5920982</v>
          </cell>
        </row>
        <row r="188">
          <cell r="C188">
            <v>38110601000</v>
          </cell>
          <cell r="D188">
            <v>0</v>
          </cell>
          <cell r="G188">
            <v>11374537881</v>
          </cell>
        </row>
        <row r="190">
          <cell r="C190">
            <v>13671361000</v>
          </cell>
          <cell r="D190">
            <v>0</v>
          </cell>
          <cell r="G190">
            <v>2867393000</v>
          </cell>
        </row>
        <row r="191">
          <cell r="C191">
            <v>3171780000</v>
          </cell>
          <cell r="D191">
            <v>0</v>
          </cell>
          <cell r="G191">
            <v>792909842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7">
          <cell r="C197">
            <v>5800066000</v>
          </cell>
          <cell r="D197">
            <v>0</v>
          </cell>
          <cell r="G197">
            <v>472553000</v>
          </cell>
        </row>
        <row r="198">
          <cell r="C198">
            <v>6576741000</v>
          </cell>
          <cell r="D198">
            <v>0</v>
          </cell>
          <cell r="G198">
            <v>4308109000</v>
          </cell>
        </row>
        <row r="200">
          <cell r="C200">
            <v>400000000</v>
          </cell>
          <cell r="D200">
            <v>0</v>
          </cell>
          <cell r="G200">
            <v>57028367</v>
          </cell>
        </row>
        <row r="201">
          <cell r="C201">
            <v>500000000</v>
          </cell>
          <cell r="D201">
            <v>0</v>
          </cell>
          <cell r="G201">
            <v>239549469</v>
          </cell>
        </row>
        <row r="202">
          <cell r="C202">
            <v>50000000</v>
          </cell>
          <cell r="D202">
            <v>0</v>
          </cell>
          <cell r="G202">
            <v>42336005</v>
          </cell>
        </row>
        <row r="203">
          <cell r="C203">
            <v>6000000</v>
          </cell>
          <cell r="D203">
            <v>0</v>
          </cell>
          <cell r="G203">
            <v>375520447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21700000000</v>
          </cell>
          <cell r="D206">
            <v>0</v>
          </cell>
          <cell r="G206">
            <v>3759466239</v>
          </cell>
        </row>
        <row r="208">
          <cell r="C208">
            <v>8196537000</v>
          </cell>
          <cell r="D208">
            <v>0</v>
          </cell>
          <cell r="G208">
            <v>4526950370</v>
          </cell>
        </row>
        <row r="209">
          <cell r="C209">
            <v>4362025000</v>
          </cell>
          <cell r="D209">
            <v>0</v>
          </cell>
          <cell r="G209">
            <v>1326783931</v>
          </cell>
        </row>
        <row r="210">
          <cell r="C210">
            <v>0</v>
          </cell>
          <cell r="D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8998020000</v>
          </cell>
          <cell r="D213">
            <v>0</v>
          </cell>
          <cell r="G213">
            <v>1650301759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22">
          <cell r="C222">
            <v>0</v>
          </cell>
          <cell r="D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8">
          <cell r="C228">
            <v>0</v>
          </cell>
          <cell r="D228">
            <v>0</v>
          </cell>
          <cell r="G228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6">
          <cell r="C246">
            <v>502244560000</v>
          </cell>
          <cell r="D246">
            <v>0</v>
          </cell>
          <cell r="G246">
            <v>126950531451</v>
          </cell>
        </row>
        <row r="247">
          <cell r="C247">
            <v>21333759000</v>
          </cell>
          <cell r="D247">
            <v>0</v>
          </cell>
          <cell r="G247">
            <v>0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8">
          <cell r="C298">
            <v>0</v>
          </cell>
          <cell r="D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G299">
            <v>0</v>
          </cell>
        </row>
        <row r="302">
          <cell r="C302">
            <v>0</v>
          </cell>
          <cell r="D302">
            <v>0</v>
          </cell>
          <cell r="G302">
            <v>8461500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168127113000</v>
          </cell>
          <cell r="D305">
            <v>0</v>
          </cell>
          <cell r="G305">
            <v>27211657990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8">
          <cell r="C308">
            <v>621414750000</v>
          </cell>
          <cell r="D308">
            <v>1440846009</v>
          </cell>
          <cell r="G308">
            <v>82059042656</v>
          </cell>
        </row>
        <row r="309">
          <cell r="C309">
            <v>11334298000</v>
          </cell>
          <cell r="D309">
            <v>0</v>
          </cell>
          <cell r="G309">
            <v>2591219684</v>
          </cell>
        </row>
        <row r="310">
          <cell r="C310">
            <v>29410801000</v>
          </cell>
          <cell r="D310">
            <v>0</v>
          </cell>
          <cell r="G310">
            <v>29410801000</v>
          </cell>
        </row>
        <row r="311">
          <cell r="C311">
            <v>0</v>
          </cell>
          <cell r="D311">
            <v>0</v>
          </cell>
          <cell r="G311">
            <v>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G315">
            <v>0</v>
          </cell>
        </row>
        <row r="316">
          <cell r="C316">
            <v>0</v>
          </cell>
          <cell r="D316">
            <v>0</v>
          </cell>
          <cell r="G316">
            <v>0</v>
          </cell>
        </row>
        <row r="318">
          <cell r="C318">
            <v>120142042000</v>
          </cell>
          <cell r="D318">
            <v>0</v>
          </cell>
          <cell r="G318">
            <v>8680257871</v>
          </cell>
        </row>
        <row r="319">
          <cell r="C319">
            <v>3661873000</v>
          </cell>
          <cell r="D319">
            <v>0</v>
          </cell>
          <cell r="G319">
            <v>1239944867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G330">
            <v>0</v>
          </cell>
        </row>
        <row r="331">
          <cell r="C331">
            <v>1245968000</v>
          </cell>
          <cell r="D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60258000</v>
          </cell>
          <cell r="D340">
            <v>0</v>
          </cell>
          <cell r="G340">
            <v>119347495</v>
          </cell>
        </row>
        <row r="348">
          <cell r="C348">
            <v>2389425587000</v>
          </cell>
          <cell r="D348">
            <v>-37844759</v>
          </cell>
          <cell r="G348">
            <v>221213492048</v>
          </cell>
        </row>
        <row r="350">
          <cell r="C350">
            <v>0</v>
          </cell>
          <cell r="D350">
            <v>0</v>
          </cell>
          <cell r="G350">
            <v>0</v>
          </cell>
        </row>
        <row r="351">
          <cell r="C351">
            <v>1525725000</v>
          </cell>
          <cell r="D351">
            <v>37844759</v>
          </cell>
          <cell r="G351">
            <v>1443575050</v>
          </cell>
        </row>
        <row r="352">
          <cell r="C352">
            <v>600000000</v>
          </cell>
          <cell r="D352">
            <v>0</v>
          </cell>
          <cell r="G352">
            <v>43050141</v>
          </cell>
        </row>
        <row r="354">
          <cell r="C354">
            <v>52998835000</v>
          </cell>
          <cell r="D354">
            <v>0</v>
          </cell>
          <cell r="G354">
            <v>11727990631</v>
          </cell>
        </row>
        <row r="357">
          <cell r="C357">
            <v>271380488000</v>
          </cell>
          <cell r="D357">
            <v>0</v>
          </cell>
          <cell r="G357">
            <v>72545247884</v>
          </cell>
        </row>
        <row r="358">
          <cell r="C358">
            <v>70836994000</v>
          </cell>
          <cell r="D358">
            <v>0</v>
          </cell>
          <cell r="G358">
            <v>15966307321</v>
          </cell>
        </row>
        <row r="359">
          <cell r="C359">
            <v>65775519000</v>
          </cell>
          <cell r="D359">
            <v>0</v>
          </cell>
          <cell r="G359">
            <v>0</v>
          </cell>
        </row>
        <row r="360">
          <cell r="C360">
            <v>17781589000</v>
          </cell>
          <cell r="D360">
            <v>0</v>
          </cell>
          <cell r="G360">
            <v>42410258</v>
          </cell>
        </row>
        <row r="361">
          <cell r="C361">
            <v>21295400000</v>
          </cell>
          <cell r="D361">
            <v>0</v>
          </cell>
          <cell r="G361">
            <v>34744802</v>
          </cell>
        </row>
        <row r="362">
          <cell r="C362">
            <v>4087068000</v>
          </cell>
          <cell r="D362">
            <v>0</v>
          </cell>
          <cell r="G362">
            <v>0</v>
          </cell>
        </row>
        <row r="364">
          <cell r="C364">
            <v>1571844000</v>
          </cell>
          <cell r="D364">
            <v>0</v>
          </cell>
          <cell r="G364">
            <v>0</v>
          </cell>
        </row>
        <row r="365">
          <cell r="C365">
            <v>298000000000</v>
          </cell>
          <cell r="D365">
            <v>0</v>
          </cell>
          <cell r="G365">
            <v>63743609522</v>
          </cell>
        </row>
        <row r="366">
          <cell r="C366">
            <v>135143210000</v>
          </cell>
          <cell r="D366">
            <v>0</v>
          </cell>
          <cell r="G366">
            <v>23364492332</v>
          </cell>
        </row>
        <row r="367">
          <cell r="C367">
            <v>50000000000</v>
          </cell>
          <cell r="D367">
            <v>0</v>
          </cell>
          <cell r="G367">
            <v>996285128</v>
          </cell>
        </row>
        <row r="368">
          <cell r="C368">
            <v>42088346000</v>
          </cell>
          <cell r="D368">
            <v>0</v>
          </cell>
          <cell r="G368">
            <v>70926635</v>
          </cell>
        </row>
        <row r="369">
          <cell r="C369">
            <v>38000000000</v>
          </cell>
          <cell r="D369">
            <v>0</v>
          </cell>
          <cell r="G369">
            <v>38000000000</v>
          </cell>
        </row>
        <row r="370">
          <cell r="C370">
            <v>0</v>
          </cell>
          <cell r="D370">
            <v>0</v>
          </cell>
          <cell r="G370">
            <v>0</v>
          </cell>
        </row>
        <row r="371">
          <cell r="C371">
            <v>0</v>
          </cell>
          <cell r="D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G377">
            <v>0</v>
          </cell>
        </row>
        <row r="378">
          <cell r="C378">
            <v>0</v>
          </cell>
          <cell r="D378">
            <v>0</v>
          </cell>
          <cell r="G378">
            <v>0</v>
          </cell>
        </row>
        <row r="379">
          <cell r="C379">
            <v>0</v>
          </cell>
          <cell r="D379">
            <v>0</v>
          </cell>
          <cell r="G379">
            <v>0</v>
          </cell>
        </row>
      </sheetData>
      <sheetData sheetId="24">
        <row r="7">
          <cell r="C7">
            <v>17302281100000</v>
          </cell>
          <cell r="D7">
            <v>23367382903</v>
          </cell>
          <cell r="E7">
            <v>17325648482903</v>
          </cell>
          <cell r="G7">
            <v>2741255322510</v>
          </cell>
        </row>
        <row r="13">
          <cell r="C13">
            <v>7827375098000</v>
          </cell>
          <cell r="D13">
            <v>21926536894</v>
          </cell>
          <cell r="E13">
            <v>7849301634894</v>
          </cell>
          <cell r="G13">
            <v>1837857007277</v>
          </cell>
        </row>
        <row r="218">
          <cell r="C218">
            <v>2858879755000</v>
          </cell>
          <cell r="D218">
            <v>0</v>
          </cell>
          <cell r="E218">
            <v>2858879755000</v>
          </cell>
          <cell r="G218">
            <v>627086538982</v>
          </cell>
        </row>
        <row r="300">
          <cell r="C300">
            <v>6616026247000</v>
          </cell>
          <cell r="D300">
            <v>1440846009</v>
          </cell>
          <cell r="E300">
            <v>6617467093009</v>
          </cell>
          <cell r="G300">
            <v>276311776251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4"/>
  <sheetViews>
    <sheetView tabSelected="1" workbookViewId="0">
      <selection activeCell="B14" sqref="B14"/>
    </sheetView>
  </sheetViews>
  <sheetFormatPr baseColWidth="10" defaultRowHeight="15.75" x14ac:dyDescent="0.25"/>
  <cols>
    <col min="1" max="1" width="17.125" style="3" bestFit="1" customWidth="1"/>
    <col min="2" max="2" width="39.25" style="74" customWidth="1"/>
    <col min="3" max="3" width="6" style="3" hidden="1" customWidth="1"/>
    <col min="4" max="4" width="17" style="3" bestFit="1" customWidth="1"/>
    <col min="5" max="5" width="14.875" style="3" customWidth="1"/>
    <col min="6" max="6" width="16.375" style="3" customWidth="1"/>
    <col min="7" max="7" width="5.625" style="3" customWidth="1"/>
    <col min="8" max="8" width="15.125" style="3" customWidth="1"/>
    <col min="9" max="9" width="16.25" style="3" customWidth="1"/>
    <col min="10" max="10" width="15.75" style="3" customWidth="1"/>
    <col min="11" max="11" width="5.75" style="3" customWidth="1"/>
    <col min="12" max="12" width="15.75" style="3" customWidth="1"/>
    <col min="13" max="13" width="6.375" style="3" customWidth="1"/>
    <col min="14" max="14" width="15.25" style="3" customWidth="1"/>
    <col min="15" max="15" width="5.875" style="3" customWidth="1"/>
    <col min="16" max="16" width="16.25" style="3" bestFit="1" customWidth="1"/>
    <col min="17" max="17" width="11" style="3" customWidth="1"/>
    <col min="18" max="18" width="15" style="3" bestFit="1" customWidth="1"/>
    <col min="19" max="19" width="16" style="3" bestFit="1" customWidth="1"/>
    <col min="20" max="252" width="11" style="3"/>
    <col min="253" max="253" width="15.75" style="3" bestFit="1" customWidth="1"/>
    <col min="254" max="254" width="26.125" style="3" customWidth="1"/>
    <col min="255" max="255" width="11" style="3" customWidth="1"/>
    <col min="256" max="256" width="12" style="3" customWidth="1"/>
    <col min="257" max="257" width="12.125" style="3" customWidth="1"/>
    <col min="258" max="258" width="11" style="3"/>
    <col min="259" max="259" width="5.625" style="3" customWidth="1"/>
    <col min="260" max="260" width="9.75" style="3" customWidth="1"/>
    <col min="261" max="261" width="11" style="3"/>
    <col min="262" max="262" width="11.125" style="3" customWidth="1"/>
    <col min="263" max="263" width="5.75" style="3" customWidth="1"/>
    <col min="264" max="264" width="11.5" style="3" customWidth="1"/>
    <col min="265" max="265" width="5.75" style="3" customWidth="1"/>
    <col min="266" max="266" width="12" style="3" bestFit="1" customWidth="1"/>
    <col min="267" max="267" width="5.375" style="3" customWidth="1"/>
    <col min="268" max="268" width="12.375" style="3" customWidth="1"/>
    <col min="269" max="270" width="11" style="3"/>
    <col min="271" max="271" width="13.875" style="3" customWidth="1"/>
    <col min="272" max="508" width="11" style="3"/>
    <col min="509" max="509" width="15.75" style="3" bestFit="1" customWidth="1"/>
    <col min="510" max="510" width="26.125" style="3" customWidth="1"/>
    <col min="511" max="511" width="11" style="3" customWidth="1"/>
    <col min="512" max="512" width="12" style="3" customWidth="1"/>
    <col min="513" max="513" width="12.125" style="3" customWidth="1"/>
    <col min="514" max="514" width="11" style="3"/>
    <col min="515" max="515" width="5.625" style="3" customWidth="1"/>
    <col min="516" max="516" width="9.75" style="3" customWidth="1"/>
    <col min="517" max="517" width="11" style="3"/>
    <col min="518" max="518" width="11.125" style="3" customWidth="1"/>
    <col min="519" max="519" width="5.75" style="3" customWidth="1"/>
    <col min="520" max="520" width="11.5" style="3" customWidth="1"/>
    <col min="521" max="521" width="5.75" style="3" customWidth="1"/>
    <col min="522" max="522" width="12" style="3" bestFit="1" customWidth="1"/>
    <col min="523" max="523" width="5.375" style="3" customWidth="1"/>
    <col min="524" max="524" width="12.375" style="3" customWidth="1"/>
    <col min="525" max="526" width="11" style="3"/>
    <col min="527" max="527" width="13.875" style="3" customWidth="1"/>
    <col min="528" max="764" width="11" style="3"/>
    <col min="765" max="765" width="15.75" style="3" bestFit="1" customWidth="1"/>
    <col min="766" max="766" width="26.125" style="3" customWidth="1"/>
    <col min="767" max="767" width="11" style="3" customWidth="1"/>
    <col min="768" max="768" width="12" style="3" customWidth="1"/>
    <col min="769" max="769" width="12.125" style="3" customWidth="1"/>
    <col min="770" max="770" width="11" style="3"/>
    <col min="771" max="771" width="5.625" style="3" customWidth="1"/>
    <col min="772" max="772" width="9.75" style="3" customWidth="1"/>
    <col min="773" max="773" width="11" style="3"/>
    <col min="774" max="774" width="11.125" style="3" customWidth="1"/>
    <col min="775" max="775" width="5.75" style="3" customWidth="1"/>
    <col min="776" max="776" width="11.5" style="3" customWidth="1"/>
    <col min="777" max="777" width="5.75" style="3" customWidth="1"/>
    <col min="778" max="778" width="12" style="3" bestFit="1" customWidth="1"/>
    <col min="779" max="779" width="5.375" style="3" customWidth="1"/>
    <col min="780" max="780" width="12.375" style="3" customWidth="1"/>
    <col min="781" max="782" width="11" style="3"/>
    <col min="783" max="783" width="13.875" style="3" customWidth="1"/>
    <col min="784" max="1020" width="11" style="3"/>
    <col min="1021" max="1021" width="15.75" style="3" bestFit="1" customWidth="1"/>
    <col min="1022" max="1022" width="26.125" style="3" customWidth="1"/>
    <col min="1023" max="1023" width="11" style="3" customWidth="1"/>
    <col min="1024" max="1024" width="12" style="3" customWidth="1"/>
    <col min="1025" max="1025" width="12.125" style="3" customWidth="1"/>
    <col min="1026" max="1026" width="11" style="3"/>
    <col min="1027" max="1027" width="5.625" style="3" customWidth="1"/>
    <col min="1028" max="1028" width="9.75" style="3" customWidth="1"/>
    <col min="1029" max="1029" width="11" style="3"/>
    <col min="1030" max="1030" width="11.125" style="3" customWidth="1"/>
    <col min="1031" max="1031" width="5.75" style="3" customWidth="1"/>
    <col min="1032" max="1032" width="11.5" style="3" customWidth="1"/>
    <col min="1033" max="1033" width="5.75" style="3" customWidth="1"/>
    <col min="1034" max="1034" width="12" style="3" bestFit="1" customWidth="1"/>
    <col min="1035" max="1035" width="5.375" style="3" customWidth="1"/>
    <col min="1036" max="1036" width="12.375" style="3" customWidth="1"/>
    <col min="1037" max="1038" width="11" style="3"/>
    <col min="1039" max="1039" width="13.875" style="3" customWidth="1"/>
    <col min="1040" max="1276" width="11" style="3"/>
    <col min="1277" max="1277" width="15.75" style="3" bestFit="1" customWidth="1"/>
    <col min="1278" max="1278" width="26.125" style="3" customWidth="1"/>
    <col min="1279" max="1279" width="11" style="3" customWidth="1"/>
    <col min="1280" max="1280" width="12" style="3" customWidth="1"/>
    <col min="1281" max="1281" width="12.125" style="3" customWidth="1"/>
    <col min="1282" max="1282" width="11" style="3"/>
    <col min="1283" max="1283" width="5.625" style="3" customWidth="1"/>
    <col min="1284" max="1284" width="9.75" style="3" customWidth="1"/>
    <col min="1285" max="1285" width="11" style="3"/>
    <col min="1286" max="1286" width="11.125" style="3" customWidth="1"/>
    <col min="1287" max="1287" width="5.75" style="3" customWidth="1"/>
    <col min="1288" max="1288" width="11.5" style="3" customWidth="1"/>
    <col min="1289" max="1289" width="5.75" style="3" customWidth="1"/>
    <col min="1290" max="1290" width="12" style="3" bestFit="1" customWidth="1"/>
    <col min="1291" max="1291" width="5.375" style="3" customWidth="1"/>
    <col min="1292" max="1292" width="12.375" style="3" customWidth="1"/>
    <col min="1293" max="1294" width="11" style="3"/>
    <col min="1295" max="1295" width="13.875" style="3" customWidth="1"/>
    <col min="1296" max="1532" width="11" style="3"/>
    <col min="1533" max="1533" width="15.75" style="3" bestFit="1" customWidth="1"/>
    <col min="1534" max="1534" width="26.125" style="3" customWidth="1"/>
    <col min="1535" max="1535" width="11" style="3" customWidth="1"/>
    <col min="1536" max="1536" width="12" style="3" customWidth="1"/>
    <col min="1537" max="1537" width="12.125" style="3" customWidth="1"/>
    <col min="1538" max="1538" width="11" style="3"/>
    <col min="1539" max="1539" width="5.625" style="3" customWidth="1"/>
    <col min="1540" max="1540" width="9.75" style="3" customWidth="1"/>
    <col min="1541" max="1541" width="11" style="3"/>
    <col min="1542" max="1542" width="11.125" style="3" customWidth="1"/>
    <col min="1543" max="1543" width="5.75" style="3" customWidth="1"/>
    <col min="1544" max="1544" width="11.5" style="3" customWidth="1"/>
    <col min="1545" max="1545" width="5.75" style="3" customWidth="1"/>
    <col min="1546" max="1546" width="12" style="3" bestFit="1" customWidth="1"/>
    <col min="1547" max="1547" width="5.375" style="3" customWidth="1"/>
    <col min="1548" max="1548" width="12.375" style="3" customWidth="1"/>
    <col min="1549" max="1550" width="11" style="3"/>
    <col min="1551" max="1551" width="13.875" style="3" customWidth="1"/>
    <col min="1552" max="1788" width="11" style="3"/>
    <col min="1789" max="1789" width="15.75" style="3" bestFit="1" customWidth="1"/>
    <col min="1790" max="1790" width="26.125" style="3" customWidth="1"/>
    <col min="1791" max="1791" width="11" style="3" customWidth="1"/>
    <col min="1792" max="1792" width="12" style="3" customWidth="1"/>
    <col min="1793" max="1793" width="12.125" style="3" customWidth="1"/>
    <col min="1794" max="1794" width="11" style="3"/>
    <col min="1795" max="1795" width="5.625" style="3" customWidth="1"/>
    <col min="1796" max="1796" width="9.75" style="3" customWidth="1"/>
    <col min="1797" max="1797" width="11" style="3"/>
    <col min="1798" max="1798" width="11.125" style="3" customWidth="1"/>
    <col min="1799" max="1799" width="5.75" style="3" customWidth="1"/>
    <col min="1800" max="1800" width="11.5" style="3" customWidth="1"/>
    <col min="1801" max="1801" width="5.75" style="3" customWidth="1"/>
    <col min="1802" max="1802" width="12" style="3" bestFit="1" customWidth="1"/>
    <col min="1803" max="1803" width="5.375" style="3" customWidth="1"/>
    <col min="1804" max="1804" width="12.375" style="3" customWidth="1"/>
    <col min="1805" max="1806" width="11" style="3"/>
    <col min="1807" max="1807" width="13.875" style="3" customWidth="1"/>
    <col min="1808" max="2044" width="11" style="3"/>
    <col min="2045" max="2045" width="15.75" style="3" bestFit="1" customWidth="1"/>
    <col min="2046" max="2046" width="26.125" style="3" customWidth="1"/>
    <col min="2047" max="2047" width="11" style="3" customWidth="1"/>
    <col min="2048" max="2048" width="12" style="3" customWidth="1"/>
    <col min="2049" max="2049" width="12.125" style="3" customWidth="1"/>
    <col min="2050" max="2050" width="11" style="3"/>
    <col min="2051" max="2051" width="5.625" style="3" customWidth="1"/>
    <col min="2052" max="2052" width="9.75" style="3" customWidth="1"/>
    <col min="2053" max="2053" width="11" style="3"/>
    <col min="2054" max="2054" width="11.125" style="3" customWidth="1"/>
    <col min="2055" max="2055" width="5.75" style="3" customWidth="1"/>
    <col min="2056" max="2056" width="11.5" style="3" customWidth="1"/>
    <col min="2057" max="2057" width="5.75" style="3" customWidth="1"/>
    <col min="2058" max="2058" width="12" style="3" bestFit="1" customWidth="1"/>
    <col min="2059" max="2059" width="5.375" style="3" customWidth="1"/>
    <col min="2060" max="2060" width="12.375" style="3" customWidth="1"/>
    <col min="2061" max="2062" width="11" style="3"/>
    <col min="2063" max="2063" width="13.875" style="3" customWidth="1"/>
    <col min="2064" max="2300" width="11" style="3"/>
    <col min="2301" max="2301" width="15.75" style="3" bestFit="1" customWidth="1"/>
    <col min="2302" max="2302" width="26.125" style="3" customWidth="1"/>
    <col min="2303" max="2303" width="11" style="3" customWidth="1"/>
    <col min="2304" max="2304" width="12" style="3" customWidth="1"/>
    <col min="2305" max="2305" width="12.125" style="3" customWidth="1"/>
    <col min="2306" max="2306" width="11" style="3"/>
    <col min="2307" max="2307" width="5.625" style="3" customWidth="1"/>
    <col min="2308" max="2308" width="9.75" style="3" customWidth="1"/>
    <col min="2309" max="2309" width="11" style="3"/>
    <col min="2310" max="2310" width="11.125" style="3" customWidth="1"/>
    <col min="2311" max="2311" width="5.75" style="3" customWidth="1"/>
    <col min="2312" max="2312" width="11.5" style="3" customWidth="1"/>
    <col min="2313" max="2313" width="5.75" style="3" customWidth="1"/>
    <col min="2314" max="2314" width="12" style="3" bestFit="1" customWidth="1"/>
    <col min="2315" max="2315" width="5.375" style="3" customWidth="1"/>
    <col min="2316" max="2316" width="12.375" style="3" customWidth="1"/>
    <col min="2317" max="2318" width="11" style="3"/>
    <col min="2319" max="2319" width="13.875" style="3" customWidth="1"/>
    <col min="2320" max="2556" width="11" style="3"/>
    <col min="2557" max="2557" width="15.75" style="3" bestFit="1" customWidth="1"/>
    <col min="2558" max="2558" width="26.125" style="3" customWidth="1"/>
    <col min="2559" max="2559" width="11" style="3" customWidth="1"/>
    <col min="2560" max="2560" width="12" style="3" customWidth="1"/>
    <col min="2561" max="2561" width="12.125" style="3" customWidth="1"/>
    <col min="2562" max="2562" width="11" style="3"/>
    <col min="2563" max="2563" width="5.625" style="3" customWidth="1"/>
    <col min="2564" max="2564" width="9.75" style="3" customWidth="1"/>
    <col min="2565" max="2565" width="11" style="3"/>
    <col min="2566" max="2566" width="11.125" style="3" customWidth="1"/>
    <col min="2567" max="2567" width="5.75" style="3" customWidth="1"/>
    <col min="2568" max="2568" width="11.5" style="3" customWidth="1"/>
    <col min="2569" max="2569" width="5.75" style="3" customWidth="1"/>
    <col min="2570" max="2570" width="12" style="3" bestFit="1" customWidth="1"/>
    <col min="2571" max="2571" width="5.375" style="3" customWidth="1"/>
    <col min="2572" max="2572" width="12.375" style="3" customWidth="1"/>
    <col min="2573" max="2574" width="11" style="3"/>
    <col min="2575" max="2575" width="13.875" style="3" customWidth="1"/>
    <col min="2576" max="2812" width="11" style="3"/>
    <col min="2813" max="2813" width="15.75" style="3" bestFit="1" customWidth="1"/>
    <col min="2814" max="2814" width="26.125" style="3" customWidth="1"/>
    <col min="2815" max="2815" width="11" style="3" customWidth="1"/>
    <col min="2816" max="2816" width="12" style="3" customWidth="1"/>
    <col min="2817" max="2817" width="12.125" style="3" customWidth="1"/>
    <col min="2818" max="2818" width="11" style="3"/>
    <col min="2819" max="2819" width="5.625" style="3" customWidth="1"/>
    <col min="2820" max="2820" width="9.75" style="3" customWidth="1"/>
    <col min="2821" max="2821" width="11" style="3"/>
    <col min="2822" max="2822" width="11.125" style="3" customWidth="1"/>
    <col min="2823" max="2823" width="5.75" style="3" customWidth="1"/>
    <col min="2824" max="2824" width="11.5" style="3" customWidth="1"/>
    <col min="2825" max="2825" width="5.75" style="3" customWidth="1"/>
    <col min="2826" max="2826" width="12" style="3" bestFit="1" customWidth="1"/>
    <col min="2827" max="2827" width="5.375" style="3" customWidth="1"/>
    <col min="2828" max="2828" width="12.375" style="3" customWidth="1"/>
    <col min="2829" max="2830" width="11" style="3"/>
    <col min="2831" max="2831" width="13.875" style="3" customWidth="1"/>
    <col min="2832" max="3068" width="11" style="3"/>
    <col min="3069" max="3069" width="15.75" style="3" bestFit="1" customWidth="1"/>
    <col min="3070" max="3070" width="26.125" style="3" customWidth="1"/>
    <col min="3071" max="3071" width="11" style="3" customWidth="1"/>
    <col min="3072" max="3072" width="12" style="3" customWidth="1"/>
    <col min="3073" max="3073" width="12.125" style="3" customWidth="1"/>
    <col min="3074" max="3074" width="11" style="3"/>
    <col min="3075" max="3075" width="5.625" style="3" customWidth="1"/>
    <col min="3076" max="3076" width="9.75" style="3" customWidth="1"/>
    <col min="3077" max="3077" width="11" style="3"/>
    <col min="3078" max="3078" width="11.125" style="3" customWidth="1"/>
    <col min="3079" max="3079" width="5.75" style="3" customWidth="1"/>
    <col min="3080" max="3080" width="11.5" style="3" customWidth="1"/>
    <col min="3081" max="3081" width="5.75" style="3" customWidth="1"/>
    <col min="3082" max="3082" width="12" style="3" bestFit="1" customWidth="1"/>
    <col min="3083" max="3083" width="5.375" style="3" customWidth="1"/>
    <col min="3084" max="3084" width="12.375" style="3" customWidth="1"/>
    <col min="3085" max="3086" width="11" style="3"/>
    <col min="3087" max="3087" width="13.875" style="3" customWidth="1"/>
    <col min="3088" max="3324" width="11" style="3"/>
    <col min="3325" max="3325" width="15.75" style="3" bestFit="1" customWidth="1"/>
    <col min="3326" max="3326" width="26.125" style="3" customWidth="1"/>
    <col min="3327" max="3327" width="11" style="3" customWidth="1"/>
    <col min="3328" max="3328" width="12" style="3" customWidth="1"/>
    <col min="3329" max="3329" width="12.125" style="3" customWidth="1"/>
    <col min="3330" max="3330" width="11" style="3"/>
    <col min="3331" max="3331" width="5.625" style="3" customWidth="1"/>
    <col min="3332" max="3332" width="9.75" style="3" customWidth="1"/>
    <col min="3333" max="3333" width="11" style="3"/>
    <col min="3334" max="3334" width="11.125" style="3" customWidth="1"/>
    <col min="3335" max="3335" width="5.75" style="3" customWidth="1"/>
    <col min="3336" max="3336" width="11.5" style="3" customWidth="1"/>
    <col min="3337" max="3337" width="5.75" style="3" customWidth="1"/>
    <col min="3338" max="3338" width="12" style="3" bestFit="1" customWidth="1"/>
    <col min="3339" max="3339" width="5.375" style="3" customWidth="1"/>
    <col min="3340" max="3340" width="12.375" style="3" customWidth="1"/>
    <col min="3341" max="3342" width="11" style="3"/>
    <col min="3343" max="3343" width="13.875" style="3" customWidth="1"/>
    <col min="3344" max="3580" width="11" style="3"/>
    <col min="3581" max="3581" width="15.75" style="3" bestFit="1" customWidth="1"/>
    <col min="3582" max="3582" width="26.125" style="3" customWidth="1"/>
    <col min="3583" max="3583" width="11" style="3" customWidth="1"/>
    <col min="3584" max="3584" width="12" style="3" customWidth="1"/>
    <col min="3585" max="3585" width="12.125" style="3" customWidth="1"/>
    <col min="3586" max="3586" width="11" style="3"/>
    <col min="3587" max="3587" width="5.625" style="3" customWidth="1"/>
    <col min="3588" max="3588" width="9.75" style="3" customWidth="1"/>
    <col min="3589" max="3589" width="11" style="3"/>
    <col min="3590" max="3590" width="11.125" style="3" customWidth="1"/>
    <col min="3591" max="3591" width="5.75" style="3" customWidth="1"/>
    <col min="3592" max="3592" width="11.5" style="3" customWidth="1"/>
    <col min="3593" max="3593" width="5.75" style="3" customWidth="1"/>
    <col min="3594" max="3594" width="12" style="3" bestFit="1" customWidth="1"/>
    <col min="3595" max="3595" width="5.375" style="3" customWidth="1"/>
    <col min="3596" max="3596" width="12.375" style="3" customWidth="1"/>
    <col min="3597" max="3598" width="11" style="3"/>
    <col min="3599" max="3599" width="13.875" style="3" customWidth="1"/>
    <col min="3600" max="3836" width="11" style="3"/>
    <col min="3837" max="3837" width="15.75" style="3" bestFit="1" customWidth="1"/>
    <col min="3838" max="3838" width="26.125" style="3" customWidth="1"/>
    <col min="3839" max="3839" width="11" style="3" customWidth="1"/>
    <col min="3840" max="3840" width="12" style="3" customWidth="1"/>
    <col min="3841" max="3841" width="12.125" style="3" customWidth="1"/>
    <col min="3842" max="3842" width="11" style="3"/>
    <col min="3843" max="3843" width="5.625" style="3" customWidth="1"/>
    <col min="3844" max="3844" width="9.75" style="3" customWidth="1"/>
    <col min="3845" max="3845" width="11" style="3"/>
    <col min="3846" max="3846" width="11.125" style="3" customWidth="1"/>
    <col min="3847" max="3847" width="5.75" style="3" customWidth="1"/>
    <col min="3848" max="3848" width="11.5" style="3" customWidth="1"/>
    <col min="3849" max="3849" width="5.75" style="3" customWidth="1"/>
    <col min="3850" max="3850" width="12" style="3" bestFit="1" customWidth="1"/>
    <col min="3851" max="3851" width="5.375" style="3" customWidth="1"/>
    <col min="3852" max="3852" width="12.375" style="3" customWidth="1"/>
    <col min="3853" max="3854" width="11" style="3"/>
    <col min="3855" max="3855" width="13.875" style="3" customWidth="1"/>
    <col min="3856" max="4092" width="11" style="3"/>
    <col min="4093" max="4093" width="15.75" style="3" bestFit="1" customWidth="1"/>
    <col min="4094" max="4094" width="26.125" style="3" customWidth="1"/>
    <col min="4095" max="4095" width="11" style="3" customWidth="1"/>
    <col min="4096" max="4096" width="12" style="3" customWidth="1"/>
    <col min="4097" max="4097" width="12.125" style="3" customWidth="1"/>
    <col min="4098" max="4098" width="11" style="3"/>
    <col min="4099" max="4099" width="5.625" style="3" customWidth="1"/>
    <col min="4100" max="4100" width="9.75" style="3" customWidth="1"/>
    <col min="4101" max="4101" width="11" style="3"/>
    <col min="4102" max="4102" width="11.125" style="3" customWidth="1"/>
    <col min="4103" max="4103" width="5.75" style="3" customWidth="1"/>
    <col min="4104" max="4104" width="11.5" style="3" customWidth="1"/>
    <col min="4105" max="4105" width="5.75" style="3" customWidth="1"/>
    <col min="4106" max="4106" width="12" style="3" bestFit="1" customWidth="1"/>
    <col min="4107" max="4107" width="5.375" style="3" customWidth="1"/>
    <col min="4108" max="4108" width="12.375" style="3" customWidth="1"/>
    <col min="4109" max="4110" width="11" style="3"/>
    <col min="4111" max="4111" width="13.875" style="3" customWidth="1"/>
    <col min="4112" max="4348" width="11" style="3"/>
    <col min="4349" max="4349" width="15.75" style="3" bestFit="1" customWidth="1"/>
    <col min="4350" max="4350" width="26.125" style="3" customWidth="1"/>
    <col min="4351" max="4351" width="11" style="3" customWidth="1"/>
    <col min="4352" max="4352" width="12" style="3" customWidth="1"/>
    <col min="4353" max="4353" width="12.125" style="3" customWidth="1"/>
    <col min="4354" max="4354" width="11" style="3"/>
    <col min="4355" max="4355" width="5.625" style="3" customWidth="1"/>
    <col min="4356" max="4356" width="9.75" style="3" customWidth="1"/>
    <col min="4357" max="4357" width="11" style="3"/>
    <col min="4358" max="4358" width="11.125" style="3" customWidth="1"/>
    <col min="4359" max="4359" width="5.75" style="3" customWidth="1"/>
    <col min="4360" max="4360" width="11.5" style="3" customWidth="1"/>
    <col min="4361" max="4361" width="5.75" style="3" customWidth="1"/>
    <col min="4362" max="4362" width="12" style="3" bestFit="1" customWidth="1"/>
    <col min="4363" max="4363" width="5.375" style="3" customWidth="1"/>
    <col min="4364" max="4364" width="12.375" style="3" customWidth="1"/>
    <col min="4365" max="4366" width="11" style="3"/>
    <col min="4367" max="4367" width="13.875" style="3" customWidth="1"/>
    <col min="4368" max="4604" width="11" style="3"/>
    <col min="4605" max="4605" width="15.75" style="3" bestFit="1" customWidth="1"/>
    <col min="4606" max="4606" width="26.125" style="3" customWidth="1"/>
    <col min="4607" max="4607" width="11" style="3" customWidth="1"/>
    <col min="4608" max="4608" width="12" style="3" customWidth="1"/>
    <col min="4609" max="4609" width="12.125" style="3" customWidth="1"/>
    <col min="4610" max="4610" width="11" style="3"/>
    <col min="4611" max="4611" width="5.625" style="3" customWidth="1"/>
    <col min="4612" max="4612" width="9.75" style="3" customWidth="1"/>
    <col min="4613" max="4613" width="11" style="3"/>
    <col min="4614" max="4614" width="11.125" style="3" customWidth="1"/>
    <col min="4615" max="4615" width="5.75" style="3" customWidth="1"/>
    <col min="4616" max="4616" width="11.5" style="3" customWidth="1"/>
    <col min="4617" max="4617" width="5.75" style="3" customWidth="1"/>
    <col min="4618" max="4618" width="12" style="3" bestFit="1" customWidth="1"/>
    <col min="4619" max="4619" width="5.375" style="3" customWidth="1"/>
    <col min="4620" max="4620" width="12.375" style="3" customWidth="1"/>
    <col min="4621" max="4622" width="11" style="3"/>
    <col min="4623" max="4623" width="13.875" style="3" customWidth="1"/>
    <col min="4624" max="4860" width="11" style="3"/>
    <col min="4861" max="4861" width="15.75" style="3" bestFit="1" customWidth="1"/>
    <col min="4862" max="4862" width="26.125" style="3" customWidth="1"/>
    <col min="4863" max="4863" width="11" style="3" customWidth="1"/>
    <col min="4864" max="4864" width="12" style="3" customWidth="1"/>
    <col min="4865" max="4865" width="12.125" style="3" customWidth="1"/>
    <col min="4866" max="4866" width="11" style="3"/>
    <col min="4867" max="4867" width="5.625" style="3" customWidth="1"/>
    <col min="4868" max="4868" width="9.75" style="3" customWidth="1"/>
    <col min="4869" max="4869" width="11" style="3"/>
    <col min="4870" max="4870" width="11.125" style="3" customWidth="1"/>
    <col min="4871" max="4871" width="5.75" style="3" customWidth="1"/>
    <col min="4872" max="4872" width="11.5" style="3" customWidth="1"/>
    <col min="4873" max="4873" width="5.75" style="3" customWidth="1"/>
    <col min="4874" max="4874" width="12" style="3" bestFit="1" customWidth="1"/>
    <col min="4875" max="4875" width="5.375" style="3" customWidth="1"/>
    <col min="4876" max="4876" width="12.375" style="3" customWidth="1"/>
    <col min="4877" max="4878" width="11" style="3"/>
    <col min="4879" max="4879" width="13.875" style="3" customWidth="1"/>
    <col min="4880" max="5116" width="11" style="3"/>
    <col min="5117" max="5117" width="15.75" style="3" bestFit="1" customWidth="1"/>
    <col min="5118" max="5118" width="26.125" style="3" customWidth="1"/>
    <col min="5119" max="5119" width="11" style="3" customWidth="1"/>
    <col min="5120" max="5120" width="12" style="3" customWidth="1"/>
    <col min="5121" max="5121" width="12.125" style="3" customWidth="1"/>
    <col min="5122" max="5122" width="11" style="3"/>
    <col min="5123" max="5123" width="5.625" style="3" customWidth="1"/>
    <col min="5124" max="5124" width="9.75" style="3" customWidth="1"/>
    <col min="5125" max="5125" width="11" style="3"/>
    <col min="5126" max="5126" width="11.125" style="3" customWidth="1"/>
    <col min="5127" max="5127" width="5.75" style="3" customWidth="1"/>
    <col min="5128" max="5128" width="11.5" style="3" customWidth="1"/>
    <col min="5129" max="5129" width="5.75" style="3" customWidth="1"/>
    <col min="5130" max="5130" width="12" style="3" bestFit="1" customWidth="1"/>
    <col min="5131" max="5131" width="5.375" style="3" customWidth="1"/>
    <col min="5132" max="5132" width="12.375" style="3" customWidth="1"/>
    <col min="5133" max="5134" width="11" style="3"/>
    <col min="5135" max="5135" width="13.875" style="3" customWidth="1"/>
    <col min="5136" max="5372" width="11" style="3"/>
    <col min="5373" max="5373" width="15.75" style="3" bestFit="1" customWidth="1"/>
    <col min="5374" max="5374" width="26.125" style="3" customWidth="1"/>
    <col min="5375" max="5375" width="11" style="3" customWidth="1"/>
    <col min="5376" max="5376" width="12" style="3" customWidth="1"/>
    <col min="5377" max="5377" width="12.125" style="3" customWidth="1"/>
    <col min="5378" max="5378" width="11" style="3"/>
    <col min="5379" max="5379" width="5.625" style="3" customWidth="1"/>
    <col min="5380" max="5380" width="9.75" style="3" customWidth="1"/>
    <col min="5381" max="5381" width="11" style="3"/>
    <col min="5382" max="5382" width="11.125" style="3" customWidth="1"/>
    <col min="5383" max="5383" width="5.75" style="3" customWidth="1"/>
    <col min="5384" max="5384" width="11.5" style="3" customWidth="1"/>
    <col min="5385" max="5385" width="5.75" style="3" customWidth="1"/>
    <col min="5386" max="5386" width="12" style="3" bestFit="1" customWidth="1"/>
    <col min="5387" max="5387" width="5.375" style="3" customWidth="1"/>
    <col min="5388" max="5388" width="12.375" style="3" customWidth="1"/>
    <col min="5389" max="5390" width="11" style="3"/>
    <col min="5391" max="5391" width="13.875" style="3" customWidth="1"/>
    <col min="5392" max="5628" width="11" style="3"/>
    <col min="5629" max="5629" width="15.75" style="3" bestFit="1" customWidth="1"/>
    <col min="5630" max="5630" width="26.125" style="3" customWidth="1"/>
    <col min="5631" max="5631" width="11" style="3" customWidth="1"/>
    <col min="5632" max="5632" width="12" style="3" customWidth="1"/>
    <col min="5633" max="5633" width="12.125" style="3" customWidth="1"/>
    <col min="5634" max="5634" width="11" style="3"/>
    <col min="5635" max="5635" width="5.625" style="3" customWidth="1"/>
    <col min="5636" max="5636" width="9.75" style="3" customWidth="1"/>
    <col min="5637" max="5637" width="11" style="3"/>
    <col min="5638" max="5638" width="11.125" style="3" customWidth="1"/>
    <col min="5639" max="5639" width="5.75" style="3" customWidth="1"/>
    <col min="5640" max="5640" width="11.5" style="3" customWidth="1"/>
    <col min="5641" max="5641" width="5.75" style="3" customWidth="1"/>
    <col min="5642" max="5642" width="12" style="3" bestFit="1" customWidth="1"/>
    <col min="5643" max="5643" width="5.375" style="3" customWidth="1"/>
    <col min="5644" max="5644" width="12.375" style="3" customWidth="1"/>
    <col min="5645" max="5646" width="11" style="3"/>
    <col min="5647" max="5647" width="13.875" style="3" customWidth="1"/>
    <col min="5648" max="5884" width="11" style="3"/>
    <col min="5885" max="5885" width="15.75" style="3" bestFit="1" customWidth="1"/>
    <col min="5886" max="5886" width="26.125" style="3" customWidth="1"/>
    <col min="5887" max="5887" width="11" style="3" customWidth="1"/>
    <col min="5888" max="5888" width="12" style="3" customWidth="1"/>
    <col min="5889" max="5889" width="12.125" style="3" customWidth="1"/>
    <col min="5890" max="5890" width="11" style="3"/>
    <col min="5891" max="5891" width="5.625" style="3" customWidth="1"/>
    <col min="5892" max="5892" width="9.75" style="3" customWidth="1"/>
    <col min="5893" max="5893" width="11" style="3"/>
    <col min="5894" max="5894" width="11.125" style="3" customWidth="1"/>
    <col min="5895" max="5895" width="5.75" style="3" customWidth="1"/>
    <col min="5896" max="5896" width="11.5" style="3" customWidth="1"/>
    <col min="5897" max="5897" width="5.75" style="3" customWidth="1"/>
    <col min="5898" max="5898" width="12" style="3" bestFit="1" customWidth="1"/>
    <col min="5899" max="5899" width="5.375" style="3" customWidth="1"/>
    <col min="5900" max="5900" width="12.375" style="3" customWidth="1"/>
    <col min="5901" max="5902" width="11" style="3"/>
    <col min="5903" max="5903" width="13.875" style="3" customWidth="1"/>
    <col min="5904" max="6140" width="11" style="3"/>
    <col min="6141" max="6141" width="15.75" style="3" bestFit="1" customWidth="1"/>
    <col min="6142" max="6142" width="26.125" style="3" customWidth="1"/>
    <col min="6143" max="6143" width="11" style="3" customWidth="1"/>
    <col min="6144" max="6144" width="12" style="3" customWidth="1"/>
    <col min="6145" max="6145" width="12.125" style="3" customWidth="1"/>
    <col min="6146" max="6146" width="11" style="3"/>
    <col min="6147" max="6147" width="5.625" style="3" customWidth="1"/>
    <col min="6148" max="6148" width="9.75" style="3" customWidth="1"/>
    <col min="6149" max="6149" width="11" style="3"/>
    <col min="6150" max="6150" width="11.125" style="3" customWidth="1"/>
    <col min="6151" max="6151" width="5.75" style="3" customWidth="1"/>
    <col min="6152" max="6152" width="11.5" style="3" customWidth="1"/>
    <col min="6153" max="6153" width="5.75" style="3" customWidth="1"/>
    <col min="6154" max="6154" width="12" style="3" bestFit="1" customWidth="1"/>
    <col min="6155" max="6155" width="5.375" style="3" customWidth="1"/>
    <col min="6156" max="6156" width="12.375" style="3" customWidth="1"/>
    <col min="6157" max="6158" width="11" style="3"/>
    <col min="6159" max="6159" width="13.875" style="3" customWidth="1"/>
    <col min="6160" max="6396" width="11" style="3"/>
    <col min="6397" max="6397" width="15.75" style="3" bestFit="1" customWidth="1"/>
    <col min="6398" max="6398" width="26.125" style="3" customWidth="1"/>
    <col min="6399" max="6399" width="11" style="3" customWidth="1"/>
    <col min="6400" max="6400" width="12" style="3" customWidth="1"/>
    <col min="6401" max="6401" width="12.125" style="3" customWidth="1"/>
    <col min="6402" max="6402" width="11" style="3"/>
    <col min="6403" max="6403" width="5.625" style="3" customWidth="1"/>
    <col min="6404" max="6404" width="9.75" style="3" customWidth="1"/>
    <col min="6405" max="6405" width="11" style="3"/>
    <col min="6406" max="6406" width="11.125" style="3" customWidth="1"/>
    <col min="6407" max="6407" width="5.75" style="3" customWidth="1"/>
    <col min="6408" max="6408" width="11.5" style="3" customWidth="1"/>
    <col min="6409" max="6409" width="5.75" style="3" customWidth="1"/>
    <col min="6410" max="6410" width="12" style="3" bestFit="1" customWidth="1"/>
    <col min="6411" max="6411" width="5.375" style="3" customWidth="1"/>
    <col min="6412" max="6412" width="12.375" style="3" customWidth="1"/>
    <col min="6413" max="6414" width="11" style="3"/>
    <col min="6415" max="6415" width="13.875" style="3" customWidth="1"/>
    <col min="6416" max="6652" width="11" style="3"/>
    <col min="6653" max="6653" width="15.75" style="3" bestFit="1" customWidth="1"/>
    <col min="6654" max="6654" width="26.125" style="3" customWidth="1"/>
    <col min="6655" max="6655" width="11" style="3" customWidth="1"/>
    <col min="6656" max="6656" width="12" style="3" customWidth="1"/>
    <col min="6657" max="6657" width="12.125" style="3" customWidth="1"/>
    <col min="6658" max="6658" width="11" style="3"/>
    <col min="6659" max="6659" width="5.625" style="3" customWidth="1"/>
    <col min="6660" max="6660" width="9.75" style="3" customWidth="1"/>
    <col min="6661" max="6661" width="11" style="3"/>
    <col min="6662" max="6662" width="11.125" style="3" customWidth="1"/>
    <col min="6663" max="6663" width="5.75" style="3" customWidth="1"/>
    <col min="6664" max="6664" width="11.5" style="3" customWidth="1"/>
    <col min="6665" max="6665" width="5.75" style="3" customWidth="1"/>
    <col min="6666" max="6666" width="12" style="3" bestFit="1" customWidth="1"/>
    <col min="6667" max="6667" width="5.375" style="3" customWidth="1"/>
    <col min="6668" max="6668" width="12.375" style="3" customWidth="1"/>
    <col min="6669" max="6670" width="11" style="3"/>
    <col min="6671" max="6671" width="13.875" style="3" customWidth="1"/>
    <col min="6672" max="6908" width="11" style="3"/>
    <col min="6909" max="6909" width="15.75" style="3" bestFit="1" customWidth="1"/>
    <col min="6910" max="6910" width="26.125" style="3" customWidth="1"/>
    <col min="6911" max="6911" width="11" style="3" customWidth="1"/>
    <col min="6912" max="6912" width="12" style="3" customWidth="1"/>
    <col min="6913" max="6913" width="12.125" style="3" customWidth="1"/>
    <col min="6914" max="6914" width="11" style="3"/>
    <col min="6915" max="6915" width="5.625" style="3" customWidth="1"/>
    <col min="6916" max="6916" width="9.75" style="3" customWidth="1"/>
    <col min="6917" max="6917" width="11" style="3"/>
    <col min="6918" max="6918" width="11.125" style="3" customWidth="1"/>
    <col min="6919" max="6919" width="5.75" style="3" customWidth="1"/>
    <col min="6920" max="6920" width="11.5" style="3" customWidth="1"/>
    <col min="6921" max="6921" width="5.75" style="3" customWidth="1"/>
    <col min="6922" max="6922" width="12" style="3" bestFit="1" customWidth="1"/>
    <col min="6923" max="6923" width="5.375" style="3" customWidth="1"/>
    <col min="6924" max="6924" width="12.375" style="3" customWidth="1"/>
    <col min="6925" max="6926" width="11" style="3"/>
    <col min="6927" max="6927" width="13.875" style="3" customWidth="1"/>
    <col min="6928" max="7164" width="11" style="3"/>
    <col min="7165" max="7165" width="15.75" style="3" bestFit="1" customWidth="1"/>
    <col min="7166" max="7166" width="26.125" style="3" customWidth="1"/>
    <col min="7167" max="7167" width="11" style="3" customWidth="1"/>
    <col min="7168" max="7168" width="12" style="3" customWidth="1"/>
    <col min="7169" max="7169" width="12.125" style="3" customWidth="1"/>
    <col min="7170" max="7170" width="11" style="3"/>
    <col min="7171" max="7171" width="5.625" style="3" customWidth="1"/>
    <col min="7172" max="7172" width="9.75" style="3" customWidth="1"/>
    <col min="7173" max="7173" width="11" style="3"/>
    <col min="7174" max="7174" width="11.125" style="3" customWidth="1"/>
    <col min="7175" max="7175" width="5.75" style="3" customWidth="1"/>
    <col min="7176" max="7176" width="11.5" style="3" customWidth="1"/>
    <col min="7177" max="7177" width="5.75" style="3" customWidth="1"/>
    <col min="7178" max="7178" width="12" style="3" bestFit="1" customWidth="1"/>
    <col min="7179" max="7179" width="5.375" style="3" customWidth="1"/>
    <col min="7180" max="7180" width="12.375" style="3" customWidth="1"/>
    <col min="7181" max="7182" width="11" style="3"/>
    <col min="7183" max="7183" width="13.875" style="3" customWidth="1"/>
    <col min="7184" max="7420" width="11" style="3"/>
    <col min="7421" max="7421" width="15.75" style="3" bestFit="1" customWidth="1"/>
    <col min="7422" max="7422" width="26.125" style="3" customWidth="1"/>
    <col min="7423" max="7423" width="11" style="3" customWidth="1"/>
    <col min="7424" max="7424" width="12" style="3" customWidth="1"/>
    <col min="7425" max="7425" width="12.125" style="3" customWidth="1"/>
    <col min="7426" max="7426" width="11" style="3"/>
    <col min="7427" max="7427" width="5.625" style="3" customWidth="1"/>
    <col min="7428" max="7428" width="9.75" style="3" customWidth="1"/>
    <col min="7429" max="7429" width="11" style="3"/>
    <col min="7430" max="7430" width="11.125" style="3" customWidth="1"/>
    <col min="7431" max="7431" width="5.75" style="3" customWidth="1"/>
    <col min="7432" max="7432" width="11.5" style="3" customWidth="1"/>
    <col min="7433" max="7433" width="5.75" style="3" customWidth="1"/>
    <col min="7434" max="7434" width="12" style="3" bestFit="1" customWidth="1"/>
    <col min="7435" max="7435" width="5.375" style="3" customWidth="1"/>
    <col min="7436" max="7436" width="12.375" style="3" customWidth="1"/>
    <col min="7437" max="7438" width="11" style="3"/>
    <col min="7439" max="7439" width="13.875" style="3" customWidth="1"/>
    <col min="7440" max="7676" width="11" style="3"/>
    <col min="7677" max="7677" width="15.75" style="3" bestFit="1" customWidth="1"/>
    <col min="7678" max="7678" width="26.125" style="3" customWidth="1"/>
    <col min="7679" max="7679" width="11" style="3" customWidth="1"/>
    <col min="7680" max="7680" width="12" style="3" customWidth="1"/>
    <col min="7681" max="7681" width="12.125" style="3" customWidth="1"/>
    <col min="7682" max="7682" width="11" style="3"/>
    <col min="7683" max="7683" width="5.625" style="3" customWidth="1"/>
    <col min="7684" max="7684" width="9.75" style="3" customWidth="1"/>
    <col min="7685" max="7685" width="11" style="3"/>
    <col min="7686" max="7686" width="11.125" style="3" customWidth="1"/>
    <col min="7687" max="7687" width="5.75" style="3" customWidth="1"/>
    <col min="7688" max="7688" width="11.5" style="3" customWidth="1"/>
    <col min="7689" max="7689" width="5.75" style="3" customWidth="1"/>
    <col min="7690" max="7690" width="12" style="3" bestFit="1" customWidth="1"/>
    <col min="7691" max="7691" width="5.375" style="3" customWidth="1"/>
    <col min="7692" max="7692" width="12.375" style="3" customWidth="1"/>
    <col min="7693" max="7694" width="11" style="3"/>
    <col min="7695" max="7695" width="13.875" style="3" customWidth="1"/>
    <col min="7696" max="7932" width="11" style="3"/>
    <col min="7933" max="7933" width="15.75" style="3" bestFit="1" customWidth="1"/>
    <col min="7934" max="7934" width="26.125" style="3" customWidth="1"/>
    <col min="7935" max="7935" width="11" style="3" customWidth="1"/>
    <col min="7936" max="7936" width="12" style="3" customWidth="1"/>
    <col min="7937" max="7937" width="12.125" style="3" customWidth="1"/>
    <col min="7938" max="7938" width="11" style="3"/>
    <col min="7939" max="7939" width="5.625" style="3" customWidth="1"/>
    <col min="7940" max="7940" width="9.75" style="3" customWidth="1"/>
    <col min="7941" max="7941" width="11" style="3"/>
    <col min="7942" max="7942" width="11.125" style="3" customWidth="1"/>
    <col min="7943" max="7943" width="5.75" style="3" customWidth="1"/>
    <col min="7944" max="7944" width="11.5" style="3" customWidth="1"/>
    <col min="7945" max="7945" width="5.75" style="3" customWidth="1"/>
    <col min="7946" max="7946" width="12" style="3" bestFit="1" customWidth="1"/>
    <col min="7947" max="7947" width="5.375" style="3" customWidth="1"/>
    <col min="7948" max="7948" width="12.375" style="3" customWidth="1"/>
    <col min="7949" max="7950" width="11" style="3"/>
    <col min="7951" max="7951" width="13.875" style="3" customWidth="1"/>
    <col min="7952" max="8188" width="11" style="3"/>
    <col min="8189" max="8189" width="15.75" style="3" bestFit="1" customWidth="1"/>
    <col min="8190" max="8190" width="26.125" style="3" customWidth="1"/>
    <col min="8191" max="8191" width="11" style="3" customWidth="1"/>
    <col min="8192" max="8192" width="12" style="3" customWidth="1"/>
    <col min="8193" max="8193" width="12.125" style="3" customWidth="1"/>
    <col min="8194" max="8194" width="11" style="3"/>
    <col min="8195" max="8195" width="5.625" style="3" customWidth="1"/>
    <col min="8196" max="8196" width="9.75" style="3" customWidth="1"/>
    <col min="8197" max="8197" width="11" style="3"/>
    <col min="8198" max="8198" width="11.125" style="3" customWidth="1"/>
    <col min="8199" max="8199" width="5.75" style="3" customWidth="1"/>
    <col min="8200" max="8200" width="11.5" style="3" customWidth="1"/>
    <col min="8201" max="8201" width="5.75" style="3" customWidth="1"/>
    <col min="8202" max="8202" width="12" style="3" bestFit="1" customWidth="1"/>
    <col min="8203" max="8203" width="5.375" style="3" customWidth="1"/>
    <col min="8204" max="8204" width="12.375" style="3" customWidth="1"/>
    <col min="8205" max="8206" width="11" style="3"/>
    <col min="8207" max="8207" width="13.875" style="3" customWidth="1"/>
    <col min="8208" max="8444" width="11" style="3"/>
    <col min="8445" max="8445" width="15.75" style="3" bestFit="1" customWidth="1"/>
    <col min="8446" max="8446" width="26.125" style="3" customWidth="1"/>
    <col min="8447" max="8447" width="11" style="3" customWidth="1"/>
    <col min="8448" max="8448" width="12" style="3" customWidth="1"/>
    <col min="8449" max="8449" width="12.125" style="3" customWidth="1"/>
    <col min="8450" max="8450" width="11" style="3"/>
    <col min="8451" max="8451" width="5.625" style="3" customWidth="1"/>
    <col min="8452" max="8452" width="9.75" style="3" customWidth="1"/>
    <col min="8453" max="8453" width="11" style="3"/>
    <col min="8454" max="8454" width="11.125" style="3" customWidth="1"/>
    <col min="8455" max="8455" width="5.75" style="3" customWidth="1"/>
    <col min="8456" max="8456" width="11.5" style="3" customWidth="1"/>
    <col min="8457" max="8457" width="5.75" style="3" customWidth="1"/>
    <col min="8458" max="8458" width="12" style="3" bestFit="1" customWidth="1"/>
    <col min="8459" max="8459" width="5.375" style="3" customWidth="1"/>
    <col min="8460" max="8460" width="12.375" style="3" customWidth="1"/>
    <col min="8461" max="8462" width="11" style="3"/>
    <col min="8463" max="8463" width="13.875" style="3" customWidth="1"/>
    <col min="8464" max="8700" width="11" style="3"/>
    <col min="8701" max="8701" width="15.75" style="3" bestFit="1" customWidth="1"/>
    <col min="8702" max="8702" width="26.125" style="3" customWidth="1"/>
    <col min="8703" max="8703" width="11" style="3" customWidth="1"/>
    <col min="8704" max="8704" width="12" style="3" customWidth="1"/>
    <col min="8705" max="8705" width="12.125" style="3" customWidth="1"/>
    <col min="8706" max="8706" width="11" style="3"/>
    <col min="8707" max="8707" width="5.625" style="3" customWidth="1"/>
    <col min="8708" max="8708" width="9.75" style="3" customWidth="1"/>
    <col min="8709" max="8709" width="11" style="3"/>
    <col min="8710" max="8710" width="11.125" style="3" customWidth="1"/>
    <col min="8711" max="8711" width="5.75" style="3" customWidth="1"/>
    <col min="8712" max="8712" width="11.5" style="3" customWidth="1"/>
    <col min="8713" max="8713" width="5.75" style="3" customWidth="1"/>
    <col min="8714" max="8714" width="12" style="3" bestFit="1" customWidth="1"/>
    <col min="8715" max="8715" width="5.375" style="3" customWidth="1"/>
    <col min="8716" max="8716" width="12.375" style="3" customWidth="1"/>
    <col min="8717" max="8718" width="11" style="3"/>
    <col min="8719" max="8719" width="13.875" style="3" customWidth="1"/>
    <col min="8720" max="8956" width="11" style="3"/>
    <col min="8957" max="8957" width="15.75" style="3" bestFit="1" customWidth="1"/>
    <col min="8958" max="8958" width="26.125" style="3" customWidth="1"/>
    <col min="8959" max="8959" width="11" style="3" customWidth="1"/>
    <col min="8960" max="8960" width="12" style="3" customWidth="1"/>
    <col min="8961" max="8961" width="12.125" style="3" customWidth="1"/>
    <col min="8962" max="8962" width="11" style="3"/>
    <col min="8963" max="8963" width="5.625" style="3" customWidth="1"/>
    <col min="8964" max="8964" width="9.75" style="3" customWidth="1"/>
    <col min="8965" max="8965" width="11" style="3"/>
    <col min="8966" max="8966" width="11.125" style="3" customWidth="1"/>
    <col min="8967" max="8967" width="5.75" style="3" customWidth="1"/>
    <col min="8968" max="8968" width="11.5" style="3" customWidth="1"/>
    <col min="8969" max="8969" width="5.75" style="3" customWidth="1"/>
    <col min="8970" max="8970" width="12" style="3" bestFit="1" customWidth="1"/>
    <col min="8971" max="8971" width="5.375" style="3" customWidth="1"/>
    <col min="8972" max="8972" width="12.375" style="3" customWidth="1"/>
    <col min="8973" max="8974" width="11" style="3"/>
    <col min="8975" max="8975" width="13.875" style="3" customWidth="1"/>
    <col min="8976" max="9212" width="11" style="3"/>
    <col min="9213" max="9213" width="15.75" style="3" bestFit="1" customWidth="1"/>
    <col min="9214" max="9214" width="26.125" style="3" customWidth="1"/>
    <col min="9215" max="9215" width="11" style="3" customWidth="1"/>
    <col min="9216" max="9216" width="12" style="3" customWidth="1"/>
    <col min="9217" max="9217" width="12.125" style="3" customWidth="1"/>
    <col min="9218" max="9218" width="11" style="3"/>
    <col min="9219" max="9219" width="5.625" style="3" customWidth="1"/>
    <col min="9220" max="9220" width="9.75" style="3" customWidth="1"/>
    <col min="9221" max="9221" width="11" style="3"/>
    <col min="9222" max="9222" width="11.125" style="3" customWidth="1"/>
    <col min="9223" max="9223" width="5.75" style="3" customWidth="1"/>
    <col min="9224" max="9224" width="11.5" style="3" customWidth="1"/>
    <col min="9225" max="9225" width="5.75" style="3" customWidth="1"/>
    <col min="9226" max="9226" width="12" style="3" bestFit="1" customWidth="1"/>
    <col min="9227" max="9227" width="5.375" style="3" customWidth="1"/>
    <col min="9228" max="9228" width="12.375" style="3" customWidth="1"/>
    <col min="9229" max="9230" width="11" style="3"/>
    <col min="9231" max="9231" width="13.875" style="3" customWidth="1"/>
    <col min="9232" max="9468" width="11" style="3"/>
    <col min="9469" max="9469" width="15.75" style="3" bestFit="1" customWidth="1"/>
    <col min="9470" max="9470" width="26.125" style="3" customWidth="1"/>
    <col min="9471" max="9471" width="11" style="3" customWidth="1"/>
    <col min="9472" max="9472" width="12" style="3" customWidth="1"/>
    <col min="9473" max="9473" width="12.125" style="3" customWidth="1"/>
    <col min="9474" max="9474" width="11" style="3"/>
    <col min="9475" max="9475" width="5.625" style="3" customWidth="1"/>
    <col min="9476" max="9476" width="9.75" style="3" customWidth="1"/>
    <col min="9477" max="9477" width="11" style="3"/>
    <col min="9478" max="9478" width="11.125" style="3" customWidth="1"/>
    <col min="9479" max="9479" width="5.75" style="3" customWidth="1"/>
    <col min="9480" max="9480" width="11.5" style="3" customWidth="1"/>
    <col min="9481" max="9481" width="5.75" style="3" customWidth="1"/>
    <col min="9482" max="9482" width="12" style="3" bestFit="1" customWidth="1"/>
    <col min="9483" max="9483" width="5.375" style="3" customWidth="1"/>
    <col min="9484" max="9484" width="12.375" style="3" customWidth="1"/>
    <col min="9485" max="9486" width="11" style="3"/>
    <col min="9487" max="9487" width="13.875" style="3" customWidth="1"/>
    <col min="9488" max="9724" width="11" style="3"/>
    <col min="9725" max="9725" width="15.75" style="3" bestFit="1" customWidth="1"/>
    <col min="9726" max="9726" width="26.125" style="3" customWidth="1"/>
    <col min="9727" max="9727" width="11" style="3" customWidth="1"/>
    <col min="9728" max="9728" width="12" style="3" customWidth="1"/>
    <col min="9729" max="9729" width="12.125" style="3" customWidth="1"/>
    <col min="9730" max="9730" width="11" style="3"/>
    <col min="9731" max="9731" width="5.625" style="3" customWidth="1"/>
    <col min="9732" max="9732" width="9.75" style="3" customWidth="1"/>
    <col min="9733" max="9733" width="11" style="3"/>
    <col min="9734" max="9734" width="11.125" style="3" customWidth="1"/>
    <col min="9735" max="9735" width="5.75" style="3" customWidth="1"/>
    <col min="9736" max="9736" width="11.5" style="3" customWidth="1"/>
    <col min="9737" max="9737" width="5.75" style="3" customWidth="1"/>
    <col min="9738" max="9738" width="12" style="3" bestFit="1" customWidth="1"/>
    <col min="9739" max="9739" width="5.375" style="3" customWidth="1"/>
    <col min="9740" max="9740" width="12.375" style="3" customWidth="1"/>
    <col min="9741" max="9742" width="11" style="3"/>
    <col min="9743" max="9743" width="13.875" style="3" customWidth="1"/>
    <col min="9744" max="9980" width="11" style="3"/>
    <col min="9981" max="9981" width="15.75" style="3" bestFit="1" customWidth="1"/>
    <col min="9982" max="9982" width="26.125" style="3" customWidth="1"/>
    <col min="9983" max="9983" width="11" style="3" customWidth="1"/>
    <col min="9984" max="9984" width="12" style="3" customWidth="1"/>
    <col min="9985" max="9985" width="12.125" style="3" customWidth="1"/>
    <col min="9986" max="9986" width="11" style="3"/>
    <col min="9987" max="9987" width="5.625" style="3" customWidth="1"/>
    <col min="9988" max="9988" width="9.75" style="3" customWidth="1"/>
    <col min="9989" max="9989" width="11" style="3"/>
    <col min="9990" max="9990" width="11.125" style="3" customWidth="1"/>
    <col min="9991" max="9991" width="5.75" style="3" customWidth="1"/>
    <col min="9992" max="9992" width="11.5" style="3" customWidth="1"/>
    <col min="9993" max="9993" width="5.75" style="3" customWidth="1"/>
    <col min="9994" max="9994" width="12" style="3" bestFit="1" customWidth="1"/>
    <col min="9995" max="9995" width="5.375" style="3" customWidth="1"/>
    <col min="9996" max="9996" width="12.375" style="3" customWidth="1"/>
    <col min="9997" max="9998" width="11" style="3"/>
    <col min="9999" max="9999" width="13.875" style="3" customWidth="1"/>
    <col min="10000" max="10236" width="11" style="3"/>
    <col min="10237" max="10237" width="15.75" style="3" bestFit="1" customWidth="1"/>
    <col min="10238" max="10238" width="26.125" style="3" customWidth="1"/>
    <col min="10239" max="10239" width="11" style="3" customWidth="1"/>
    <col min="10240" max="10240" width="12" style="3" customWidth="1"/>
    <col min="10241" max="10241" width="12.125" style="3" customWidth="1"/>
    <col min="10242" max="10242" width="11" style="3"/>
    <col min="10243" max="10243" width="5.625" style="3" customWidth="1"/>
    <col min="10244" max="10244" width="9.75" style="3" customWidth="1"/>
    <col min="10245" max="10245" width="11" style="3"/>
    <col min="10246" max="10246" width="11.125" style="3" customWidth="1"/>
    <col min="10247" max="10247" width="5.75" style="3" customWidth="1"/>
    <col min="10248" max="10248" width="11.5" style="3" customWidth="1"/>
    <col min="10249" max="10249" width="5.75" style="3" customWidth="1"/>
    <col min="10250" max="10250" width="12" style="3" bestFit="1" customWidth="1"/>
    <col min="10251" max="10251" width="5.375" style="3" customWidth="1"/>
    <col min="10252" max="10252" width="12.375" style="3" customWidth="1"/>
    <col min="10253" max="10254" width="11" style="3"/>
    <col min="10255" max="10255" width="13.875" style="3" customWidth="1"/>
    <col min="10256" max="10492" width="11" style="3"/>
    <col min="10493" max="10493" width="15.75" style="3" bestFit="1" customWidth="1"/>
    <col min="10494" max="10494" width="26.125" style="3" customWidth="1"/>
    <col min="10495" max="10495" width="11" style="3" customWidth="1"/>
    <col min="10496" max="10496" width="12" style="3" customWidth="1"/>
    <col min="10497" max="10497" width="12.125" style="3" customWidth="1"/>
    <col min="10498" max="10498" width="11" style="3"/>
    <col min="10499" max="10499" width="5.625" style="3" customWidth="1"/>
    <col min="10500" max="10500" width="9.75" style="3" customWidth="1"/>
    <col min="10501" max="10501" width="11" style="3"/>
    <col min="10502" max="10502" width="11.125" style="3" customWidth="1"/>
    <col min="10503" max="10503" width="5.75" style="3" customWidth="1"/>
    <col min="10504" max="10504" width="11.5" style="3" customWidth="1"/>
    <col min="10505" max="10505" width="5.75" style="3" customWidth="1"/>
    <col min="10506" max="10506" width="12" style="3" bestFit="1" customWidth="1"/>
    <col min="10507" max="10507" width="5.375" style="3" customWidth="1"/>
    <col min="10508" max="10508" width="12.375" style="3" customWidth="1"/>
    <col min="10509" max="10510" width="11" style="3"/>
    <col min="10511" max="10511" width="13.875" style="3" customWidth="1"/>
    <col min="10512" max="10748" width="11" style="3"/>
    <col min="10749" max="10749" width="15.75" style="3" bestFit="1" customWidth="1"/>
    <col min="10750" max="10750" width="26.125" style="3" customWidth="1"/>
    <col min="10751" max="10751" width="11" style="3" customWidth="1"/>
    <col min="10752" max="10752" width="12" style="3" customWidth="1"/>
    <col min="10753" max="10753" width="12.125" style="3" customWidth="1"/>
    <col min="10754" max="10754" width="11" style="3"/>
    <col min="10755" max="10755" width="5.625" style="3" customWidth="1"/>
    <col min="10756" max="10756" width="9.75" style="3" customWidth="1"/>
    <col min="10757" max="10757" width="11" style="3"/>
    <col min="10758" max="10758" width="11.125" style="3" customWidth="1"/>
    <col min="10759" max="10759" width="5.75" style="3" customWidth="1"/>
    <col min="10760" max="10760" width="11.5" style="3" customWidth="1"/>
    <col min="10761" max="10761" width="5.75" style="3" customWidth="1"/>
    <col min="10762" max="10762" width="12" style="3" bestFit="1" customWidth="1"/>
    <col min="10763" max="10763" width="5.375" style="3" customWidth="1"/>
    <col min="10764" max="10764" width="12.375" style="3" customWidth="1"/>
    <col min="10765" max="10766" width="11" style="3"/>
    <col min="10767" max="10767" width="13.875" style="3" customWidth="1"/>
    <col min="10768" max="11004" width="11" style="3"/>
    <col min="11005" max="11005" width="15.75" style="3" bestFit="1" customWidth="1"/>
    <col min="11006" max="11006" width="26.125" style="3" customWidth="1"/>
    <col min="11007" max="11007" width="11" style="3" customWidth="1"/>
    <col min="11008" max="11008" width="12" style="3" customWidth="1"/>
    <col min="11009" max="11009" width="12.125" style="3" customWidth="1"/>
    <col min="11010" max="11010" width="11" style="3"/>
    <col min="11011" max="11011" width="5.625" style="3" customWidth="1"/>
    <col min="11012" max="11012" width="9.75" style="3" customWidth="1"/>
    <col min="11013" max="11013" width="11" style="3"/>
    <col min="11014" max="11014" width="11.125" style="3" customWidth="1"/>
    <col min="11015" max="11015" width="5.75" style="3" customWidth="1"/>
    <col min="11016" max="11016" width="11.5" style="3" customWidth="1"/>
    <col min="11017" max="11017" width="5.75" style="3" customWidth="1"/>
    <col min="11018" max="11018" width="12" style="3" bestFit="1" customWidth="1"/>
    <col min="11019" max="11019" width="5.375" style="3" customWidth="1"/>
    <col min="11020" max="11020" width="12.375" style="3" customWidth="1"/>
    <col min="11021" max="11022" width="11" style="3"/>
    <col min="11023" max="11023" width="13.875" style="3" customWidth="1"/>
    <col min="11024" max="11260" width="11" style="3"/>
    <col min="11261" max="11261" width="15.75" style="3" bestFit="1" customWidth="1"/>
    <col min="11262" max="11262" width="26.125" style="3" customWidth="1"/>
    <col min="11263" max="11263" width="11" style="3" customWidth="1"/>
    <col min="11264" max="11264" width="12" style="3" customWidth="1"/>
    <col min="11265" max="11265" width="12.125" style="3" customWidth="1"/>
    <col min="11266" max="11266" width="11" style="3"/>
    <col min="11267" max="11267" width="5.625" style="3" customWidth="1"/>
    <col min="11268" max="11268" width="9.75" style="3" customWidth="1"/>
    <col min="11269" max="11269" width="11" style="3"/>
    <col min="11270" max="11270" width="11.125" style="3" customWidth="1"/>
    <col min="11271" max="11271" width="5.75" style="3" customWidth="1"/>
    <col min="11272" max="11272" width="11.5" style="3" customWidth="1"/>
    <col min="11273" max="11273" width="5.75" style="3" customWidth="1"/>
    <col min="11274" max="11274" width="12" style="3" bestFit="1" customWidth="1"/>
    <col min="11275" max="11275" width="5.375" style="3" customWidth="1"/>
    <col min="11276" max="11276" width="12.375" style="3" customWidth="1"/>
    <col min="11277" max="11278" width="11" style="3"/>
    <col min="11279" max="11279" width="13.875" style="3" customWidth="1"/>
    <col min="11280" max="11516" width="11" style="3"/>
    <col min="11517" max="11517" width="15.75" style="3" bestFit="1" customWidth="1"/>
    <col min="11518" max="11518" width="26.125" style="3" customWidth="1"/>
    <col min="11519" max="11519" width="11" style="3" customWidth="1"/>
    <col min="11520" max="11520" width="12" style="3" customWidth="1"/>
    <col min="11521" max="11521" width="12.125" style="3" customWidth="1"/>
    <col min="11522" max="11522" width="11" style="3"/>
    <col min="11523" max="11523" width="5.625" style="3" customWidth="1"/>
    <col min="11524" max="11524" width="9.75" style="3" customWidth="1"/>
    <col min="11525" max="11525" width="11" style="3"/>
    <col min="11526" max="11526" width="11.125" style="3" customWidth="1"/>
    <col min="11527" max="11527" width="5.75" style="3" customWidth="1"/>
    <col min="11528" max="11528" width="11.5" style="3" customWidth="1"/>
    <col min="11529" max="11529" width="5.75" style="3" customWidth="1"/>
    <col min="11530" max="11530" width="12" style="3" bestFit="1" customWidth="1"/>
    <col min="11531" max="11531" width="5.375" style="3" customWidth="1"/>
    <col min="11532" max="11532" width="12.375" style="3" customWidth="1"/>
    <col min="11533" max="11534" width="11" style="3"/>
    <col min="11535" max="11535" width="13.875" style="3" customWidth="1"/>
    <col min="11536" max="11772" width="11" style="3"/>
    <col min="11773" max="11773" width="15.75" style="3" bestFit="1" customWidth="1"/>
    <col min="11774" max="11774" width="26.125" style="3" customWidth="1"/>
    <col min="11775" max="11775" width="11" style="3" customWidth="1"/>
    <col min="11776" max="11776" width="12" style="3" customWidth="1"/>
    <col min="11777" max="11777" width="12.125" style="3" customWidth="1"/>
    <col min="11778" max="11778" width="11" style="3"/>
    <col min="11779" max="11779" width="5.625" style="3" customWidth="1"/>
    <col min="11780" max="11780" width="9.75" style="3" customWidth="1"/>
    <col min="11781" max="11781" width="11" style="3"/>
    <col min="11782" max="11782" width="11.125" style="3" customWidth="1"/>
    <col min="11783" max="11783" width="5.75" style="3" customWidth="1"/>
    <col min="11784" max="11784" width="11.5" style="3" customWidth="1"/>
    <col min="11785" max="11785" width="5.75" style="3" customWidth="1"/>
    <col min="11786" max="11786" width="12" style="3" bestFit="1" customWidth="1"/>
    <col min="11787" max="11787" width="5.375" style="3" customWidth="1"/>
    <col min="11788" max="11788" width="12.375" style="3" customWidth="1"/>
    <col min="11789" max="11790" width="11" style="3"/>
    <col min="11791" max="11791" width="13.875" style="3" customWidth="1"/>
    <col min="11792" max="12028" width="11" style="3"/>
    <col min="12029" max="12029" width="15.75" style="3" bestFit="1" customWidth="1"/>
    <col min="12030" max="12030" width="26.125" style="3" customWidth="1"/>
    <col min="12031" max="12031" width="11" style="3" customWidth="1"/>
    <col min="12032" max="12032" width="12" style="3" customWidth="1"/>
    <col min="12033" max="12033" width="12.125" style="3" customWidth="1"/>
    <col min="12034" max="12034" width="11" style="3"/>
    <col min="12035" max="12035" width="5.625" style="3" customWidth="1"/>
    <col min="12036" max="12036" width="9.75" style="3" customWidth="1"/>
    <col min="12037" max="12037" width="11" style="3"/>
    <col min="12038" max="12038" width="11.125" style="3" customWidth="1"/>
    <col min="12039" max="12039" width="5.75" style="3" customWidth="1"/>
    <col min="12040" max="12040" width="11.5" style="3" customWidth="1"/>
    <col min="12041" max="12041" width="5.75" style="3" customWidth="1"/>
    <col min="12042" max="12042" width="12" style="3" bestFit="1" customWidth="1"/>
    <col min="12043" max="12043" width="5.375" style="3" customWidth="1"/>
    <col min="12044" max="12044" width="12.375" style="3" customWidth="1"/>
    <col min="12045" max="12046" width="11" style="3"/>
    <col min="12047" max="12047" width="13.875" style="3" customWidth="1"/>
    <col min="12048" max="12284" width="11" style="3"/>
    <col min="12285" max="12285" width="15.75" style="3" bestFit="1" customWidth="1"/>
    <col min="12286" max="12286" width="26.125" style="3" customWidth="1"/>
    <col min="12287" max="12287" width="11" style="3" customWidth="1"/>
    <col min="12288" max="12288" width="12" style="3" customWidth="1"/>
    <col min="12289" max="12289" width="12.125" style="3" customWidth="1"/>
    <col min="12290" max="12290" width="11" style="3"/>
    <col min="12291" max="12291" width="5.625" style="3" customWidth="1"/>
    <col min="12292" max="12292" width="9.75" style="3" customWidth="1"/>
    <col min="12293" max="12293" width="11" style="3"/>
    <col min="12294" max="12294" width="11.125" style="3" customWidth="1"/>
    <col min="12295" max="12295" width="5.75" style="3" customWidth="1"/>
    <col min="12296" max="12296" width="11.5" style="3" customWidth="1"/>
    <col min="12297" max="12297" width="5.75" style="3" customWidth="1"/>
    <col min="12298" max="12298" width="12" style="3" bestFit="1" customWidth="1"/>
    <col min="12299" max="12299" width="5.375" style="3" customWidth="1"/>
    <col min="12300" max="12300" width="12.375" style="3" customWidth="1"/>
    <col min="12301" max="12302" width="11" style="3"/>
    <col min="12303" max="12303" width="13.875" style="3" customWidth="1"/>
    <col min="12304" max="12540" width="11" style="3"/>
    <col min="12541" max="12541" width="15.75" style="3" bestFit="1" customWidth="1"/>
    <col min="12542" max="12542" width="26.125" style="3" customWidth="1"/>
    <col min="12543" max="12543" width="11" style="3" customWidth="1"/>
    <col min="12544" max="12544" width="12" style="3" customWidth="1"/>
    <col min="12545" max="12545" width="12.125" style="3" customWidth="1"/>
    <col min="12546" max="12546" width="11" style="3"/>
    <col min="12547" max="12547" width="5.625" style="3" customWidth="1"/>
    <col min="12548" max="12548" width="9.75" style="3" customWidth="1"/>
    <col min="12549" max="12549" width="11" style="3"/>
    <col min="12550" max="12550" width="11.125" style="3" customWidth="1"/>
    <col min="12551" max="12551" width="5.75" style="3" customWidth="1"/>
    <col min="12552" max="12552" width="11.5" style="3" customWidth="1"/>
    <col min="12553" max="12553" width="5.75" style="3" customWidth="1"/>
    <col min="12554" max="12554" width="12" style="3" bestFit="1" customWidth="1"/>
    <col min="12555" max="12555" width="5.375" style="3" customWidth="1"/>
    <col min="12556" max="12556" width="12.375" style="3" customWidth="1"/>
    <col min="12557" max="12558" width="11" style="3"/>
    <col min="12559" max="12559" width="13.875" style="3" customWidth="1"/>
    <col min="12560" max="12796" width="11" style="3"/>
    <col min="12797" max="12797" width="15.75" style="3" bestFit="1" customWidth="1"/>
    <col min="12798" max="12798" width="26.125" style="3" customWidth="1"/>
    <col min="12799" max="12799" width="11" style="3" customWidth="1"/>
    <col min="12800" max="12800" width="12" style="3" customWidth="1"/>
    <col min="12801" max="12801" width="12.125" style="3" customWidth="1"/>
    <col min="12802" max="12802" width="11" style="3"/>
    <col min="12803" max="12803" width="5.625" style="3" customWidth="1"/>
    <col min="12804" max="12804" width="9.75" style="3" customWidth="1"/>
    <col min="12805" max="12805" width="11" style="3"/>
    <col min="12806" max="12806" width="11.125" style="3" customWidth="1"/>
    <col min="12807" max="12807" width="5.75" style="3" customWidth="1"/>
    <col min="12808" max="12808" width="11.5" style="3" customWidth="1"/>
    <col min="12809" max="12809" width="5.75" style="3" customWidth="1"/>
    <col min="12810" max="12810" width="12" style="3" bestFit="1" customWidth="1"/>
    <col min="12811" max="12811" width="5.375" style="3" customWidth="1"/>
    <col min="12812" max="12812" width="12.375" style="3" customWidth="1"/>
    <col min="12813" max="12814" width="11" style="3"/>
    <col min="12815" max="12815" width="13.875" style="3" customWidth="1"/>
    <col min="12816" max="13052" width="11" style="3"/>
    <col min="13053" max="13053" width="15.75" style="3" bestFit="1" customWidth="1"/>
    <col min="13054" max="13054" width="26.125" style="3" customWidth="1"/>
    <col min="13055" max="13055" width="11" style="3" customWidth="1"/>
    <col min="13056" max="13056" width="12" style="3" customWidth="1"/>
    <col min="13057" max="13057" width="12.125" style="3" customWidth="1"/>
    <col min="13058" max="13058" width="11" style="3"/>
    <col min="13059" max="13059" width="5.625" style="3" customWidth="1"/>
    <col min="13060" max="13060" width="9.75" style="3" customWidth="1"/>
    <col min="13061" max="13061" width="11" style="3"/>
    <col min="13062" max="13062" width="11.125" style="3" customWidth="1"/>
    <col min="13063" max="13063" width="5.75" style="3" customWidth="1"/>
    <col min="13064" max="13064" width="11.5" style="3" customWidth="1"/>
    <col min="13065" max="13065" width="5.75" style="3" customWidth="1"/>
    <col min="13066" max="13066" width="12" style="3" bestFit="1" customWidth="1"/>
    <col min="13067" max="13067" width="5.375" style="3" customWidth="1"/>
    <col min="13068" max="13068" width="12.375" style="3" customWidth="1"/>
    <col min="13069" max="13070" width="11" style="3"/>
    <col min="13071" max="13071" width="13.875" style="3" customWidth="1"/>
    <col min="13072" max="13308" width="11" style="3"/>
    <col min="13309" max="13309" width="15.75" style="3" bestFit="1" customWidth="1"/>
    <col min="13310" max="13310" width="26.125" style="3" customWidth="1"/>
    <col min="13311" max="13311" width="11" style="3" customWidth="1"/>
    <col min="13312" max="13312" width="12" style="3" customWidth="1"/>
    <col min="13313" max="13313" width="12.125" style="3" customWidth="1"/>
    <col min="13314" max="13314" width="11" style="3"/>
    <col min="13315" max="13315" width="5.625" style="3" customWidth="1"/>
    <col min="13316" max="13316" width="9.75" style="3" customWidth="1"/>
    <col min="13317" max="13317" width="11" style="3"/>
    <col min="13318" max="13318" width="11.125" style="3" customWidth="1"/>
    <col min="13319" max="13319" width="5.75" style="3" customWidth="1"/>
    <col min="13320" max="13320" width="11.5" style="3" customWidth="1"/>
    <col min="13321" max="13321" width="5.75" style="3" customWidth="1"/>
    <col min="13322" max="13322" width="12" style="3" bestFit="1" customWidth="1"/>
    <col min="13323" max="13323" width="5.375" style="3" customWidth="1"/>
    <col min="13324" max="13324" width="12.375" style="3" customWidth="1"/>
    <col min="13325" max="13326" width="11" style="3"/>
    <col min="13327" max="13327" width="13.875" style="3" customWidth="1"/>
    <col min="13328" max="13564" width="11" style="3"/>
    <col min="13565" max="13565" width="15.75" style="3" bestFit="1" customWidth="1"/>
    <col min="13566" max="13566" width="26.125" style="3" customWidth="1"/>
    <col min="13567" max="13567" width="11" style="3" customWidth="1"/>
    <col min="13568" max="13568" width="12" style="3" customWidth="1"/>
    <col min="13569" max="13569" width="12.125" style="3" customWidth="1"/>
    <col min="13570" max="13570" width="11" style="3"/>
    <col min="13571" max="13571" width="5.625" style="3" customWidth="1"/>
    <col min="13572" max="13572" width="9.75" style="3" customWidth="1"/>
    <col min="13573" max="13573" width="11" style="3"/>
    <col min="13574" max="13574" width="11.125" style="3" customWidth="1"/>
    <col min="13575" max="13575" width="5.75" style="3" customWidth="1"/>
    <col min="13576" max="13576" width="11.5" style="3" customWidth="1"/>
    <col min="13577" max="13577" width="5.75" style="3" customWidth="1"/>
    <col min="13578" max="13578" width="12" style="3" bestFit="1" customWidth="1"/>
    <col min="13579" max="13579" width="5.375" style="3" customWidth="1"/>
    <col min="13580" max="13580" width="12.375" style="3" customWidth="1"/>
    <col min="13581" max="13582" width="11" style="3"/>
    <col min="13583" max="13583" width="13.875" style="3" customWidth="1"/>
    <col min="13584" max="13820" width="11" style="3"/>
    <col min="13821" max="13821" width="15.75" style="3" bestFit="1" customWidth="1"/>
    <col min="13822" max="13822" width="26.125" style="3" customWidth="1"/>
    <col min="13823" max="13823" width="11" style="3" customWidth="1"/>
    <col min="13824" max="13824" width="12" style="3" customWidth="1"/>
    <col min="13825" max="13825" width="12.125" style="3" customWidth="1"/>
    <col min="13826" max="13826" width="11" style="3"/>
    <col min="13827" max="13827" width="5.625" style="3" customWidth="1"/>
    <col min="13828" max="13828" width="9.75" style="3" customWidth="1"/>
    <col min="13829" max="13829" width="11" style="3"/>
    <col min="13830" max="13830" width="11.125" style="3" customWidth="1"/>
    <col min="13831" max="13831" width="5.75" style="3" customWidth="1"/>
    <col min="13832" max="13832" width="11.5" style="3" customWidth="1"/>
    <col min="13833" max="13833" width="5.75" style="3" customWidth="1"/>
    <col min="13834" max="13834" width="12" style="3" bestFit="1" customWidth="1"/>
    <col min="13835" max="13835" width="5.375" style="3" customWidth="1"/>
    <col min="13836" max="13836" width="12.375" style="3" customWidth="1"/>
    <col min="13837" max="13838" width="11" style="3"/>
    <col min="13839" max="13839" width="13.875" style="3" customWidth="1"/>
    <col min="13840" max="14076" width="11" style="3"/>
    <col min="14077" max="14077" width="15.75" style="3" bestFit="1" customWidth="1"/>
    <col min="14078" max="14078" width="26.125" style="3" customWidth="1"/>
    <col min="14079" max="14079" width="11" style="3" customWidth="1"/>
    <col min="14080" max="14080" width="12" style="3" customWidth="1"/>
    <col min="14081" max="14081" width="12.125" style="3" customWidth="1"/>
    <col min="14082" max="14082" width="11" style="3"/>
    <col min="14083" max="14083" width="5.625" style="3" customWidth="1"/>
    <col min="14084" max="14084" width="9.75" style="3" customWidth="1"/>
    <col min="14085" max="14085" width="11" style="3"/>
    <col min="14086" max="14086" width="11.125" style="3" customWidth="1"/>
    <col min="14087" max="14087" width="5.75" style="3" customWidth="1"/>
    <col min="14088" max="14088" width="11.5" style="3" customWidth="1"/>
    <col min="14089" max="14089" width="5.75" style="3" customWidth="1"/>
    <col min="14090" max="14090" width="12" style="3" bestFit="1" customWidth="1"/>
    <col min="14091" max="14091" width="5.375" style="3" customWidth="1"/>
    <col min="14092" max="14092" width="12.375" style="3" customWidth="1"/>
    <col min="14093" max="14094" width="11" style="3"/>
    <col min="14095" max="14095" width="13.875" style="3" customWidth="1"/>
    <col min="14096" max="14332" width="11" style="3"/>
    <col min="14333" max="14333" width="15.75" style="3" bestFit="1" customWidth="1"/>
    <col min="14334" max="14334" width="26.125" style="3" customWidth="1"/>
    <col min="14335" max="14335" width="11" style="3" customWidth="1"/>
    <col min="14336" max="14336" width="12" style="3" customWidth="1"/>
    <col min="14337" max="14337" width="12.125" style="3" customWidth="1"/>
    <col min="14338" max="14338" width="11" style="3"/>
    <col min="14339" max="14339" width="5.625" style="3" customWidth="1"/>
    <col min="14340" max="14340" width="9.75" style="3" customWidth="1"/>
    <col min="14341" max="14341" width="11" style="3"/>
    <col min="14342" max="14342" width="11.125" style="3" customWidth="1"/>
    <col min="14343" max="14343" width="5.75" style="3" customWidth="1"/>
    <col min="14344" max="14344" width="11.5" style="3" customWidth="1"/>
    <col min="14345" max="14345" width="5.75" style="3" customWidth="1"/>
    <col min="14346" max="14346" width="12" style="3" bestFit="1" customWidth="1"/>
    <col min="14347" max="14347" width="5.375" style="3" customWidth="1"/>
    <col min="14348" max="14348" width="12.375" style="3" customWidth="1"/>
    <col min="14349" max="14350" width="11" style="3"/>
    <col min="14351" max="14351" width="13.875" style="3" customWidth="1"/>
    <col min="14352" max="14588" width="11" style="3"/>
    <col min="14589" max="14589" width="15.75" style="3" bestFit="1" customWidth="1"/>
    <col min="14590" max="14590" width="26.125" style="3" customWidth="1"/>
    <col min="14591" max="14591" width="11" style="3" customWidth="1"/>
    <col min="14592" max="14592" width="12" style="3" customWidth="1"/>
    <col min="14593" max="14593" width="12.125" style="3" customWidth="1"/>
    <col min="14594" max="14594" width="11" style="3"/>
    <col min="14595" max="14595" width="5.625" style="3" customWidth="1"/>
    <col min="14596" max="14596" width="9.75" style="3" customWidth="1"/>
    <col min="14597" max="14597" width="11" style="3"/>
    <col min="14598" max="14598" width="11.125" style="3" customWidth="1"/>
    <col min="14599" max="14599" width="5.75" style="3" customWidth="1"/>
    <col min="14600" max="14600" width="11.5" style="3" customWidth="1"/>
    <col min="14601" max="14601" width="5.75" style="3" customWidth="1"/>
    <col min="14602" max="14602" width="12" style="3" bestFit="1" customWidth="1"/>
    <col min="14603" max="14603" width="5.375" style="3" customWidth="1"/>
    <col min="14604" max="14604" width="12.375" style="3" customWidth="1"/>
    <col min="14605" max="14606" width="11" style="3"/>
    <col min="14607" max="14607" width="13.875" style="3" customWidth="1"/>
    <col min="14608" max="14844" width="11" style="3"/>
    <col min="14845" max="14845" width="15.75" style="3" bestFit="1" customWidth="1"/>
    <col min="14846" max="14846" width="26.125" style="3" customWidth="1"/>
    <col min="14847" max="14847" width="11" style="3" customWidth="1"/>
    <col min="14848" max="14848" width="12" style="3" customWidth="1"/>
    <col min="14849" max="14849" width="12.125" style="3" customWidth="1"/>
    <col min="14850" max="14850" width="11" style="3"/>
    <col min="14851" max="14851" width="5.625" style="3" customWidth="1"/>
    <col min="14852" max="14852" width="9.75" style="3" customWidth="1"/>
    <col min="14853" max="14853" width="11" style="3"/>
    <col min="14854" max="14854" width="11.125" style="3" customWidth="1"/>
    <col min="14855" max="14855" width="5.75" style="3" customWidth="1"/>
    <col min="14856" max="14856" width="11.5" style="3" customWidth="1"/>
    <col min="14857" max="14857" width="5.75" style="3" customWidth="1"/>
    <col min="14858" max="14858" width="12" style="3" bestFit="1" customWidth="1"/>
    <col min="14859" max="14859" width="5.375" style="3" customWidth="1"/>
    <col min="14860" max="14860" width="12.375" style="3" customWidth="1"/>
    <col min="14861" max="14862" width="11" style="3"/>
    <col min="14863" max="14863" width="13.875" style="3" customWidth="1"/>
    <col min="14864" max="15100" width="11" style="3"/>
    <col min="15101" max="15101" width="15.75" style="3" bestFit="1" customWidth="1"/>
    <col min="15102" max="15102" width="26.125" style="3" customWidth="1"/>
    <col min="15103" max="15103" width="11" style="3" customWidth="1"/>
    <col min="15104" max="15104" width="12" style="3" customWidth="1"/>
    <col min="15105" max="15105" width="12.125" style="3" customWidth="1"/>
    <col min="15106" max="15106" width="11" style="3"/>
    <col min="15107" max="15107" width="5.625" style="3" customWidth="1"/>
    <col min="15108" max="15108" width="9.75" style="3" customWidth="1"/>
    <col min="15109" max="15109" width="11" style="3"/>
    <col min="15110" max="15110" width="11.125" style="3" customWidth="1"/>
    <col min="15111" max="15111" width="5.75" style="3" customWidth="1"/>
    <col min="15112" max="15112" width="11.5" style="3" customWidth="1"/>
    <col min="15113" max="15113" width="5.75" style="3" customWidth="1"/>
    <col min="15114" max="15114" width="12" style="3" bestFit="1" customWidth="1"/>
    <col min="15115" max="15115" width="5.375" style="3" customWidth="1"/>
    <col min="15116" max="15116" width="12.375" style="3" customWidth="1"/>
    <col min="15117" max="15118" width="11" style="3"/>
    <col min="15119" max="15119" width="13.875" style="3" customWidth="1"/>
    <col min="15120" max="15356" width="11" style="3"/>
    <col min="15357" max="15357" width="15.75" style="3" bestFit="1" customWidth="1"/>
    <col min="15358" max="15358" width="26.125" style="3" customWidth="1"/>
    <col min="15359" max="15359" width="11" style="3" customWidth="1"/>
    <col min="15360" max="15360" width="12" style="3" customWidth="1"/>
    <col min="15361" max="15361" width="12.125" style="3" customWidth="1"/>
    <col min="15362" max="15362" width="11" style="3"/>
    <col min="15363" max="15363" width="5.625" style="3" customWidth="1"/>
    <col min="15364" max="15364" width="9.75" style="3" customWidth="1"/>
    <col min="15365" max="15365" width="11" style="3"/>
    <col min="15366" max="15366" width="11.125" style="3" customWidth="1"/>
    <col min="15367" max="15367" width="5.75" style="3" customWidth="1"/>
    <col min="15368" max="15368" width="11.5" style="3" customWidth="1"/>
    <col min="15369" max="15369" width="5.75" style="3" customWidth="1"/>
    <col min="15370" max="15370" width="12" style="3" bestFit="1" customWidth="1"/>
    <col min="15371" max="15371" width="5.375" style="3" customWidth="1"/>
    <col min="15372" max="15372" width="12.375" style="3" customWidth="1"/>
    <col min="15373" max="15374" width="11" style="3"/>
    <col min="15375" max="15375" width="13.875" style="3" customWidth="1"/>
    <col min="15376" max="15612" width="11" style="3"/>
    <col min="15613" max="15613" width="15.75" style="3" bestFit="1" customWidth="1"/>
    <col min="15614" max="15614" width="26.125" style="3" customWidth="1"/>
    <col min="15615" max="15615" width="11" style="3" customWidth="1"/>
    <col min="15616" max="15616" width="12" style="3" customWidth="1"/>
    <col min="15617" max="15617" width="12.125" style="3" customWidth="1"/>
    <col min="15618" max="15618" width="11" style="3"/>
    <col min="15619" max="15619" width="5.625" style="3" customWidth="1"/>
    <col min="15620" max="15620" width="9.75" style="3" customWidth="1"/>
    <col min="15621" max="15621" width="11" style="3"/>
    <col min="15622" max="15622" width="11.125" style="3" customWidth="1"/>
    <col min="15623" max="15623" width="5.75" style="3" customWidth="1"/>
    <col min="15624" max="15624" width="11.5" style="3" customWidth="1"/>
    <col min="15625" max="15625" width="5.75" style="3" customWidth="1"/>
    <col min="15626" max="15626" width="12" style="3" bestFit="1" customWidth="1"/>
    <col min="15627" max="15627" width="5.375" style="3" customWidth="1"/>
    <col min="15628" max="15628" width="12.375" style="3" customWidth="1"/>
    <col min="15629" max="15630" width="11" style="3"/>
    <col min="15631" max="15631" width="13.875" style="3" customWidth="1"/>
    <col min="15632" max="15868" width="11" style="3"/>
    <col min="15869" max="15869" width="15.75" style="3" bestFit="1" customWidth="1"/>
    <col min="15870" max="15870" width="26.125" style="3" customWidth="1"/>
    <col min="15871" max="15871" width="11" style="3" customWidth="1"/>
    <col min="15872" max="15872" width="12" style="3" customWidth="1"/>
    <col min="15873" max="15873" width="12.125" style="3" customWidth="1"/>
    <col min="15874" max="15874" width="11" style="3"/>
    <col min="15875" max="15875" width="5.625" style="3" customWidth="1"/>
    <col min="15876" max="15876" width="9.75" style="3" customWidth="1"/>
    <col min="15877" max="15877" width="11" style="3"/>
    <col min="15878" max="15878" width="11.125" style="3" customWidth="1"/>
    <col min="15879" max="15879" width="5.75" style="3" customWidth="1"/>
    <col min="15880" max="15880" width="11.5" style="3" customWidth="1"/>
    <col min="15881" max="15881" width="5.75" style="3" customWidth="1"/>
    <col min="15882" max="15882" width="12" style="3" bestFit="1" customWidth="1"/>
    <col min="15883" max="15883" width="5.375" style="3" customWidth="1"/>
    <col min="15884" max="15884" width="12.375" style="3" customWidth="1"/>
    <col min="15885" max="15886" width="11" style="3"/>
    <col min="15887" max="15887" width="13.875" style="3" customWidth="1"/>
    <col min="15888" max="16124" width="11" style="3"/>
    <col min="16125" max="16125" width="15.75" style="3" bestFit="1" customWidth="1"/>
    <col min="16126" max="16126" width="26.125" style="3" customWidth="1"/>
    <col min="16127" max="16127" width="11" style="3" customWidth="1"/>
    <col min="16128" max="16128" width="12" style="3" customWidth="1"/>
    <col min="16129" max="16129" width="12.125" style="3" customWidth="1"/>
    <col min="16130" max="16130" width="11" style="3"/>
    <col min="16131" max="16131" width="5.625" style="3" customWidth="1"/>
    <col min="16132" max="16132" width="9.75" style="3" customWidth="1"/>
    <col min="16133" max="16133" width="11" style="3"/>
    <col min="16134" max="16134" width="11.125" style="3" customWidth="1"/>
    <col min="16135" max="16135" width="5.75" style="3" customWidth="1"/>
    <col min="16136" max="16136" width="11.5" style="3" customWidth="1"/>
    <col min="16137" max="16137" width="5.75" style="3" customWidth="1"/>
    <col min="16138" max="16138" width="12" style="3" bestFit="1" customWidth="1"/>
    <col min="16139" max="16139" width="5.375" style="3" customWidth="1"/>
    <col min="16140" max="16140" width="12.375" style="3" customWidth="1"/>
    <col min="16141" max="16142" width="11" style="3"/>
    <col min="16143" max="16143" width="13.875" style="3" customWidth="1"/>
    <col min="16144" max="16384" width="11" style="3"/>
  </cols>
  <sheetData>
    <row r="1" spans="1:19" x14ac:dyDescent="0.25">
      <c r="A1" s="1"/>
      <c r="B1" s="2"/>
      <c r="C1" s="2"/>
      <c r="D1" s="204" t="s">
        <v>969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9" x14ac:dyDescent="0.25">
      <c r="A2" s="205" t="s">
        <v>0</v>
      </c>
      <c r="B2" s="205"/>
      <c r="C2" s="4"/>
      <c r="D2" s="204" t="s">
        <v>1291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9" x14ac:dyDescent="0.25">
      <c r="A3" s="205" t="s">
        <v>1</v>
      </c>
      <c r="B3" s="205"/>
      <c r="C3" s="4"/>
      <c r="D3" s="204" t="s">
        <v>1338</v>
      </c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19" ht="27.75" thickBot="1" x14ac:dyDescent="0.3">
      <c r="A4" s="5"/>
      <c r="B4" s="6"/>
      <c r="C4" s="4"/>
      <c r="D4" s="203" t="s">
        <v>2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</row>
    <row r="5" spans="1:19" x14ac:dyDescent="0.25">
      <c r="A5" s="206" t="s">
        <v>3</v>
      </c>
      <c r="B5" s="207"/>
      <c r="C5" s="208" t="s">
        <v>4</v>
      </c>
      <c r="D5" s="210" t="s">
        <v>5</v>
      </c>
      <c r="E5" s="210"/>
      <c r="F5" s="210"/>
      <c r="G5" s="210"/>
      <c r="H5" s="210"/>
      <c r="I5" s="207"/>
      <c r="J5" s="211" t="s">
        <v>6</v>
      </c>
      <c r="K5" s="210"/>
      <c r="L5" s="210"/>
      <c r="M5" s="210"/>
      <c r="N5" s="210"/>
      <c r="O5" s="210"/>
      <c r="P5" s="207" t="s">
        <v>7</v>
      </c>
      <c r="R5" s="17"/>
      <c r="S5" s="18"/>
    </row>
    <row r="6" spans="1:19" ht="16.5" thickBot="1" x14ac:dyDescent="0.3">
      <c r="A6" s="7" t="s">
        <v>8</v>
      </c>
      <c r="B6" s="195" t="s">
        <v>9</v>
      </c>
      <c r="C6" s="20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195" t="s">
        <v>15</v>
      </c>
      <c r="J6" s="9" t="s">
        <v>16</v>
      </c>
      <c r="K6" s="8" t="s">
        <v>17</v>
      </c>
      <c r="L6" s="8" t="s">
        <v>18</v>
      </c>
      <c r="M6" s="8" t="s">
        <v>17</v>
      </c>
      <c r="N6" s="8" t="s">
        <v>19</v>
      </c>
      <c r="O6" s="8" t="s">
        <v>20</v>
      </c>
      <c r="P6" s="212"/>
      <c r="R6" s="17"/>
      <c r="S6" s="18"/>
    </row>
    <row r="7" spans="1:19" x14ac:dyDescent="0.25">
      <c r="A7" s="10"/>
      <c r="B7" s="11" t="s">
        <v>21</v>
      </c>
      <c r="C7" s="12"/>
      <c r="D7" s="13">
        <f>SUM(D8+D1380)</f>
        <v>17302281100000</v>
      </c>
      <c r="E7" s="13">
        <f>SUM(E8+E1380)</f>
        <v>37970370685</v>
      </c>
      <c r="F7" s="14">
        <f>SUM(D7+E7)</f>
        <v>17340251470685</v>
      </c>
      <c r="G7" s="15">
        <f>IF(OR(F7=0,F$5=0),0,F7/F$5)*100</f>
        <v>0</v>
      </c>
      <c r="H7" s="13">
        <f>SUM(H8+H1380)</f>
        <v>0</v>
      </c>
      <c r="I7" s="16">
        <f>SUM(F7-H7)</f>
        <v>17340251470685</v>
      </c>
      <c r="J7" s="13">
        <f>SUM(J8+J1380)</f>
        <v>3818972884917</v>
      </c>
      <c r="K7" s="15">
        <f>IF(OR(J7=0,F7=0),0,J7/F7)*100</f>
        <v>22.023745684272576</v>
      </c>
      <c r="L7" s="14">
        <f>SUM(N7-J7)</f>
        <v>2840229358302.7539</v>
      </c>
      <c r="M7" s="15">
        <f>IF(OR(L7=0,F7=0),0,L7/F7)*100</f>
        <v>16.379401204788614</v>
      </c>
      <c r="N7" s="13">
        <f>SUM(N8+N1380)</f>
        <v>6659202243219.7539</v>
      </c>
      <c r="O7" s="15">
        <f>IF(OR(N7=0,F7=0),0,N7/F7)*100</f>
        <v>38.40314688906119</v>
      </c>
      <c r="P7" s="16">
        <f>SUM(F7-N7)</f>
        <v>10681049227465.246</v>
      </c>
      <c r="R7" s="17">
        <f>SUM('[1]estapu y ente'!D7+[2]ctas!D7)</f>
        <v>17302281100000</v>
      </c>
      <c r="S7" s="18">
        <f t="shared" ref="S7" si="0">+D7-R7</f>
        <v>0</v>
      </c>
    </row>
    <row r="8" spans="1:19" x14ac:dyDescent="0.25">
      <c r="A8" s="19">
        <v>3</v>
      </c>
      <c r="B8" s="20" t="s">
        <v>22</v>
      </c>
      <c r="C8" s="21"/>
      <c r="D8" s="22">
        <f>SUM(D9+D190+D377+D397)</f>
        <v>17302281100000</v>
      </c>
      <c r="E8" s="22">
        <f>SUM(E9+E190+E377+E397)</f>
        <v>37970370685</v>
      </c>
      <c r="F8" s="23">
        <f t="shared" ref="F8:F71" si="1">SUM(D8+E8)</f>
        <v>17340251470685</v>
      </c>
      <c r="G8" s="24">
        <f t="shared" ref="G8:G71" si="2">IF(OR(F8=0,F$5=0),0,F8/F$5)*100</f>
        <v>0</v>
      </c>
      <c r="H8" s="22">
        <f>SUM(H9+H190+H377+H397)</f>
        <v>0</v>
      </c>
      <c r="I8" s="25">
        <f t="shared" ref="I8:I71" si="3">SUM(F8-H8)</f>
        <v>17340251470685</v>
      </c>
      <c r="J8" s="22">
        <f>SUM(J9+J190+J377+J397)</f>
        <v>3818972884917</v>
      </c>
      <c r="K8" s="24">
        <f t="shared" ref="K8:K71" si="4">IF(OR(J8=0,F8=0),0,J8/F8)*100</f>
        <v>22.023745684272576</v>
      </c>
      <c r="L8" s="23">
        <f t="shared" ref="L8:L79" si="5">SUM(N8-J8)</f>
        <v>2840229358302.7539</v>
      </c>
      <c r="M8" s="24">
        <f t="shared" ref="M8:M71" si="6">IF(OR(L8=0,F8=0),0,L8/F8)*100</f>
        <v>16.379401204788614</v>
      </c>
      <c r="N8" s="22">
        <f>SUM(N9+N190+N377+N397)</f>
        <v>6659202243219.7539</v>
      </c>
      <c r="O8" s="24">
        <f t="shared" ref="O8:O71" si="7">IF(OR(N8=0,F8=0),0,N8/F8)*100</f>
        <v>38.40314688906119</v>
      </c>
      <c r="P8" s="25">
        <f t="shared" ref="P8:P79" si="8">SUM(F8-N8)</f>
        <v>10681049227465.246</v>
      </c>
      <c r="R8" s="17">
        <f>SUM('[1]estapu y ente'!D8+[2]ctas!D8)</f>
        <v>17302281100000</v>
      </c>
      <c r="S8" s="18">
        <f t="shared" ref="S8:S71" si="9">+D8-R8</f>
        <v>0</v>
      </c>
    </row>
    <row r="9" spans="1:19" x14ac:dyDescent="0.25">
      <c r="A9" s="19">
        <v>31</v>
      </c>
      <c r="B9" s="20" t="s">
        <v>23</v>
      </c>
      <c r="C9" s="21"/>
      <c r="D9" s="22">
        <f>SUM(D10+D64+D109+D185+D187+D186)</f>
        <v>2191111179000</v>
      </c>
      <c r="E9" s="22">
        <f>SUM(E10+E64+E109+E185+E187+E186)</f>
        <v>4607415991</v>
      </c>
      <c r="F9" s="23">
        <f t="shared" si="1"/>
        <v>2195718594991</v>
      </c>
      <c r="G9" s="24">
        <f t="shared" si="2"/>
        <v>0</v>
      </c>
      <c r="H9" s="22">
        <f>SUM(H10+H64+H109+H185+H187+H186)</f>
        <v>0</v>
      </c>
      <c r="I9" s="25">
        <f t="shared" si="3"/>
        <v>2195718594991</v>
      </c>
      <c r="J9" s="22">
        <f>SUM(J10+J64+J109+J185+J187+J186)</f>
        <v>816802010959</v>
      </c>
      <c r="K9" s="24">
        <f t="shared" si="4"/>
        <v>37.199758330704853</v>
      </c>
      <c r="L9" s="23">
        <f t="shared" si="5"/>
        <v>151210105828.75342</v>
      </c>
      <c r="M9" s="24">
        <f t="shared" si="6"/>
        <v>6.8865885716731938</v>
      </c>
      <c r="N9" s="22">
        <f>SUM(N10+N64+N109+N185+N187+N186)</f>
        <v>968012116787.75342</v>
      </c>
      <c r="O9" s="24">
        <f t="shared" si="7"/>
        <v>44.08634690237804</v>
      </c>
      <c r="P9" s="25">
        <f t="shared" si="8"/>
        <v>1227706478203.2466</v>
      </c>
      <c r="R9" s="17">
        <f>SUM('[1]estapu y ente'!D9+[2]ctas!D9)</f>
        <v>2191111179000</v>
      </c>
      <c r="S9" s="18">
        <f t="shared" si="9"/>
        <v>0</v>
      </c>
    </row>
    <row r="10" spans="1:19" x14ac:dyDescent="0.25">
      <c r="A10" s="19">
        <v>311</v>
      </c>
      <c r="B10" s="20" t="s">
        <v>24</v>
      </c>
      <c r="C10" s="21"/>
      <c r="D10" s="22">
        <f>SUM(D11+D37+D46)</f>
        <v>1181604574000</v>
      </c>
      <c r="E10" s="22">
        <f>SUM(E11+E37+E46)</f>
        <v>3470645917</v>
      </c>
      <c r="F10" s="23">
        <f t="shared" si="1"/>
        <v>1185075219917</v>
      </c>
      <c r="G10" s="24">
        <f t="shared" si="2"/>
        <v>0</v>
      </c>
      <c r="H10" s="22">
        <f>SUM(H11+H37+H46)</f>
        <v>0</v>
      </c>
      <c r="I10" s="25">
        <f t="shared" si="3"/>
        <v>1185075219917</v>
      </c>
      <c r="J10" s="22">
        <f>SUM(J11+J37+J46)</f>
        <v>508261534699</v>
      </c>
      <c r="K10" s="24">
        <f t="shared" si="4"/>
        <v>42.88854632658655</v>
      </c>
      <c r="L10" s="23">
        <f t="shared" si="5"/>
        <v>42861146139</v>
      </c>
      <c r="M10" s="24">
        <f t="shared" si="6"/>
        <v>3.6167447786142977</v>
      </c>
      <c r="N10" s="22">
        <f>SUM(N11+N37+N46)</f>
        <v>551122680838</v>
      </c>
      <c r="O10" s="24">
        <f t="shared" si="7"/>
        <v>46.505291105200847</v>
      </c>
      <c r="P10" s="25">
        <f t="shared" si="8"/>
        <v>633952539079</v>
      </c>
      <c r="R10" s="17">
        <f>SUM('[1]estapu y ente'!D10+[2]ctas!D10)</f>
        <v>1181604574000</v>
      </c>
      <c r="S10" s="18">
        <f t="shared" si="9"/>
        <v>0</v>
      </c>
    </row>
    <row r="11" spans="1:19" x14ac:dyDescent="0.25">
      <c r="A11" s="26">
        <v>31101</v>
      </c>
      <c r="B11" s="27" t="s">
        <v>25</v>
      </c>
      <c r="C11" s="28"/>
      <c r="D11" s="29">
        <f>SUM(D12:D36)-D30</f>
        <v>820388038000</v>
      </c>
      <c r="E11" s="29">
        <f>SUM(E12:E36)-E30</f>
        <v>-4579294157</v>
      </c>
      <c r="F11" s="30">
        <f t="shared" si="1"/>
        <v>815808743843</v>
      </c>
      <c r="G11" s="31">
        <f t="shared" si="2"/>
        <v>0</v>
      </c>
      <c r="H11" s="29">
        <f>SUM(H12:H36)-H30</f>
        <v>0</v>
      </c>
      <c r="I11" s="32">
        <f t="shared" si="3"/>
        <v>815808743843</v>
      </c>
      <c r="J11" s="29">
        <f>SUM(J12:J36)-J30</f>
        <v>364268752121</v>
      </c>
      <c r="K11" s="31">
        <f t="shared" si="4"/>
        <v>44.65124391840331</v>
      </c>
      <c r="L11" s="30">
        <f t="shared" si="5"/>
        <v>2053755240</v>
      </c>
      <c r="M11" s="31">
        <f t="shared" si="6"/>
        <v>0.25174469573903452</v>
      </c>
      <c r="N11" s="29">
        <f>SUM(N12:N36)-N30</f>
        <v>366322507361</v>
      </c>
      <c r="O11" s="31">
        <f t="shared" si="7"/>
        <v>44.902988614142345</v>
      </c>
      <c r="P11" s="32">
        <f t="shared" si="8"/>
        <v>449486236482</v>
      </c>
      <c r="R11" s="17">
        <f>SUM('[1]estapu y ente'!D11+[2]ctas!D11)</f>
        <v>820388038000</v>
      </c>
      <c r="S11" s="18">
        <f t="shared" si="9"/>
        <v>0</v>
      </c>
    </row>
    <row r="12" spans="1:19" x14ac:dyDescent="0.25">
      <c r="A12" s="26">
        <v>3110101</v>
      </c>
      <c r="B12" s="27" t="s">
        <v>26</v>
      </c>
      <c r="C12" s="28"/>
      <c r="D12" s="17">
        <f>SUM([3]ctas!D12+'[4]estapu y ente'!D12)</f>
        <v>449740474000</v>
      </c>
      <c r="E12" s="17">
        <f>SUM([3]ctas!E12+'[4]estapu y ente'!E12)</f>
        <v>-2161856931</v>
      </c>
      <c r="F12" s="30">
        <f t="shared" si="1"/>
        <v>447578617069</v>
      </c>
      <c r="G12" s="31">
        <f t="shared" si="2"/>
        <v>0</v>
      </c>
      <c r="H12" s="17"/>
      <c r="I12" s="32">
        <f t="shared" si="3"/>
        <v>447578617069</v>
      </c>
      <c r="J12" s="17">
        <f>SUM([3]ctas!J12+'[4]estapu y ente'!J12)</f>
        <v>200731256541</v>
      </c>
      <c r="K12" s="31">
        <f t="shared" si="4"/>
        <v>44.848267742436562</v>
      </c>
      <c r="L12" s="30">
        <f t="shared" si="5"/>
        <v>1089567798</v>
      </c>
      <c r="M12" s="31">
        <f t="shared" si="6"/>
        <v>0.24343607054669214</v>
      </c>
      <c r="N12" s="17">
        <f>SUM([3]ctas!N12+'[4]estapu y ente'!N12)</f>
        <v>201820824339</v>
      </c>
      <c r="O12" s="31">
        <f t="shared" si="7"/>
        <v>45.091703812983255</v>
      </c>
      <c r="P12" s="32">
        <f t="shared" si="8"/>
        <v>245757792730</v>
      </c>
      <c r="R12" s="17">
        <f>SUM('[1]estapu y ente'!D12+[2]ctas!D12)</f>
        <v>449740474000</v>
      </c>
      <c r="S12" s="18">
        <f t="shared" si="9"/>
        <v>0</v>
      </c>
    </row>
    <row r="13" spans="1:19" x14ac:dyDescent="0.25">
      <c r="A13" s="26">
        <v>3110104</v>
      </c>
      <c r="B13" s="27" t="s">
        <v>27</v>
      </c>
      <c r="C13" s="28"/>
      <c r="D13" s="17">
        <f>SUM([3]ctas!D13+'[4]estapu y ente'!D13)</f>
        <v>30084997000</v>
      </c>
      <c r="E13" s="17">
        <f>SUM([3]ctas!E13+'[4]estapu y ente'!E13)</f>
        <v>-6814052</v>
      </c>
      <c r="F13" s="30">
        <f t="shared" si="1"/>
        <v>30078182948</v>
      </c>
      <c r="G13" s="31">
        <f t="shared" si="2"/>
        <v>0</v>
      </c>
      <c r="H13" s="17"/>
      <c r="I13" s="32">
        <f t="shared" si="3"/>
        <v>30078182948</v>
      </c>
      <c r="J13" s="17">
        <f>SUM([3]ctas!J13+'[4]estapu y ente'!J13)</f>
        <v>13813685957</v>
      </c>
      <c r="K13" s="31">
        <f t="shared" si="4"/>
        <v>45.925932363937953</v>
      </c>
      <c r="L13" s="30">
        <f t="shared" si="5"/>
        <v>46547029</v>
      </c>
      <c r="M13" s="31">
        <f t="shared" si="6"/>
        <v>0.15475346060788248</v>
      </c>
      <c r="N13" s="17">
        <f>SUM([3]ctas!N13+'[4]estapu y ente'!N13)</f>
        <v>13860232986</v>
      </c>
      <c r="O13" s="31">
        <f t="shared" si="7"/>
        <v>46.080685824545839</v>
      </c>
      <c r="P13" s="32">
        <f t="shared" si="8"/>
        <v>16217949962</v>
      </c>
      <c r="R13" s="17">
        <f>SUM('[1]estapu y ente'!D13+[2]ctas!D13)</f>
        <v>30084997000</v>
      </c>
      <c r="S13" s="18">
        <f t="shared" si="9"/>
        <v>0</v>
      </c>
    </row>
    <row r="14" spans="1:19" ht="26.25" x14ac:dyDescent="0.25">
      <c r="A14" s="26">
        <v>3110105</v>
      </c>
      <c r="B14" s="27" t="s">
        <v>28</v>
      </c>
      <c r="C14" s="28"/>
      <c r="D14" s="17">
        <f>SUM([3]ctas!D14+'[4]estapu y ente'!D14)</f>
        <v>17564736000</v>
      </c>
      <c r="E14" s="17">
        <f>SUM([3]ctas!E14+'[4]estapu y ente'!E14)</f>
        <v>27486022</v>
      </c>
      <c r="F14" s="30">
        <f t="shared" si="1"/>
        <v>17592222022</v>
      </c>
      <c r="G14" s="31">
        <f t="shared" si="2"/>
        <v>0</v>
      </c>
      <c r="H14" s="17"/>
      <c r="I14" s="32">
        <f t="shared" si="3"/>
        <v>17592222022</v>
      </c>
      <c r="J14" s="17">
        <f>SUM([3]ctas!J14+'[4]estapu y ente'!J14)</f>
        <v>7317146913</v>
      </c>
      <c r="K14" s="31">
        <f t="shared" si="4"/>
        <v>41.593079622628245</v>
      </c>
      <c r="L14" s="30">
        <f t="shared" si="5"/>
        <v>15170157</v>
      </c>
      <c r="M14" s="31">
        <f t="shared" si="6"/>
        <v>8.6232182501044613E-2</v>
      </c>
      <c r="N14" s="17">
        <f>SUM([3]ctas!N14+'[4]estapu y ente'!N14)</f>
        <v>7332317070</v>
      </c>
      <c r="O14" s="31">
        <f t="shared" si="7"/>
        <v>41.679311805129288</v>
      </c>
      <c r="P14" s="32">
        <f t="shared" si="8"/>
        <v>10259904952</v>
      </c>
      <c r="R14" s="17">
        <f>SUM('[1]estapu y ente'!D14+[2]ctas!D14)</f>
        <v>17564736000</v>
      </c>
      <c r="S14" s="18">
        <f t="shared" si="9"/>
        <v>0</v>
      </c>
    </row>
    <row r="15" spans="1:19" x14ac:dyDescent="0.25">
      <c r="A15" s="26">
        <v>3110106</v>
      </c>
      <c r="B15" s="27" t="s">
        <v>29</v>
      </c>
      <c r="C15" s="28"/>
      <c r="D15" s="17">
        <f>SUM([3]ctas!D15+'[4]estapu y ente'!D15)</f>
        <v>1151365000</v>
      </c>
      <c r="E15" s="17">
        <f>SUM([3]ctas!E15+'[4]estapu y ente'!E15)</f>
        <v>-3937000</v>
      </c>
      <c r="F15" s="30">
        <f t="shared" si="1"/>
        <v>1147428000</v>
      </c>
      <c r="G15" s="31">
        <f t="shared" si="2"/>
        <v>0</v>
      </c>
      <c r="H15" s="17"/>
      <c r="I15" s="32">
        <f t="shared" si="3"/>
        <v>1147428000</v>
      </c>
      <c r="J15" s="17">
        <f>SUM([3]ctas!J15+'[4]estapu y ente'!J15)</f>
        <v>397569866</v>
      </c>
      <c r="K15" s="31">
        <f t="shared" si="4"/>
        <v>34.648785457562482</v>
      </c>
      <c r="L15" s="30">
        <f t="shared" si="5"/>
        <v>4724749</v>
      </c>
      <c r="M15" s="31">
        <f t="shared" si="6"/>
        <v>0.41176866870949641</v>
      </c>
      <c r="N15" s="17">
        <f>SUM([3]ctas!N15+'[4]estapu y ente'!N15)</f>
        <v>402294615</v>
      </c>
      <c r="O15" s="31">
        <f t="shared" si="7"/>
        <v>35.060554126271974</v>
      </c>
      <c r="P15" s="32">
        <f t="shared" si="8"/>
        <v>745133385</v>
      </c>
      <c r="R15" s="17">
        <f>SUM('[1]estapu y ente'!D15+[2]ctas!D15)</f>
        <v>1151365000</v>
      </c>
      <c r="S15" s="18">
        <f t="shared" si="9"/>
        <v>0</v>
      </c>
    </row>
    <row r="16" spans="1:19" x14ac:dyDescent="0.25">
      <c r="A16" s="26">
        <v>3110107</v>
      </c>
      <c r="B16" s="27" t="s">
        <v>30</v>
      </c>
      <c r="C16" s="28"/>
      <c r="D16" s="17">
        <f>SUM([3]ctas!D16+'[4]estapu y ente'!D16)</f>
        <v>1246680000</v>
      </c>
      <c r="E16" s="17">
        <f>SUM([3]ctas!E16+'[4]estapu y ente'!E16)</f>
        <v>-17781300</v>
      </c>
      <c r="F16" s="30">
        <f t="shared" si="1"/>
        <v>1228898700</v>
      </c>
      <c r="G16" s="31">
        <f t="shared" si="2"/>
        <v>0</v>
      </c>
      <c r="H16" s="17"/>
      <c r="I16" s="32">
        <f t="shared" si="3"/>
        <v>1228898700</v>
      </c>
      <c r="J16" s="17">
        <f>SUM([3]ctas!J16+'[4]estapu y ente'!J16)</f>
        <v>405687719</v>
      </c>
      <c r="K16" s="31">
        <f t="shared" si="4"/>
        <v>33.012299467808049</v>
      </c>
      <c r="L16" s="30">
        <f t="shared" si="5"/>
        <v>3269035</v>
      </c>
      <c r="M16" s="31">
        <f t="shared" si="6"/>
        <v>0.26601338255138524</v>
      </c>
      <c r="N16" s="17">
        <f>SUM([3]ctas!N16+'[4]estapu y ente'!N16)</f>
        <v>408956754</v>
      </c>
      <c r="O16" s="31">
        <f t="shared" si="7"/>
        <v>33.278312850359434</v>
      </c>
      <c r="P16" s="32">
        <f t="shared" si="8"/>
        <v>819941946</v>
      </c>
      <c r="R16" s="17">
        <f>SUM('[1]estapu y ente'!D16+[2]ctas!D16)</f>
        <v>1246680000</v>
      </c>
      <c r="S16" s="18">
        <f t="shared" si="9"/>
        <v>0</v>
      </c>
    </row>
    <row r="17" spans="1:19" x14ac:dyDescent="0.25">
      <c r="A17" s="26">
        <v>3110108</v>
      </c>
      <c r="B17" s="27" t="s">
        <v>31</v>
      </c>
      <c r="C17" s="28"/>
      <c r="D17" s="17">
        <f>SUM([3]ctas!D17+'[4]estapu y ente'!D17)</f>
        <v>14549270000</v>
      </c>
      <c r="E17" s="17">
        <f>SUM([3]ctas!E17+'[4]estapu y ente'!E17)</f>
        <v>0</v>
      </c>
      <c r="F17" s="30">
        <f t="shared" si="1"/>
        <v>14549270000</v>
      </c>
      <c r="G17" s="31">
        <f t="shared" si="2"/>
        <v>0</v>
      </c>
      <c r="H17" s="17"/>
      <c r="I17" s="32">
        <f t="shared" si="3"/>
        <v>14549270000</v>
      </c>
      <c r="J17" s="17">
        <f>SUM([3]ctas!J17+'[4]estapu y ente'!J17)</f>
        <v>6347569520</v>
      </c>
      <c r="K17" s="31">
        <f t="shared" si="4"/>
        <v>43.628096255001111</v>
      </c>
      <c r="L17" s="30">
        <f t="shared" si="5"/>
        <v>83220777</v>
      </c>
      <c r="M17" s="31">
        <f t="shared" si="6"/>
        <v>0.57199280101338412</v>
      </c>
      <c r="N17" s="17">
        <f>SUM([3]ctas!N17+'[4]estapu y ente'!N17)</f>
        <v>6430790297</v>
      </c>
      <c r="O17" s="31">
        <f t="shared" si="7"/>
        <v>44.200089056014498</v>
      </c>
      <c r="P17" s="32">
        <f t="shared" si="8"/>
        <v>8118479703</v>
      </c>
      <c r="R17" s="17">
        <f>SUM('[1]estapu y ente'!D17+[2]ctas!D17)</f>
        <v>14549270000</v>
      </c>
      <c r="S17" s="18">
        <f t="shared" si="9"/>
        <v>0</v>
      </c>
    </row>
    <row r="18" spans="1:19" x14ac:dyDescent="0.25">
      <c r="A18" s="26">
        <v>3110111</v>
      </c>
      <c r="B18" s="27" t="s">
        <v>32</v>
      </c>
      <c r="C18" s="28"/>
      <c r="D18" s="17">
        <f>SUM([3]ctas!D18+'[4]estapu y ente'!D18)</f>
        <v>60874722000</v>
      </c>
      <c r="E18" s="17">
        <f>SUM([3]ctas!E18+'[4]estapu y ente'!E18)</f>
        <v>-233205000</v>
      </c>
      <c r="F18" s="30">
        <f t="shared" si="1"/>
        <v>60641517000</v>
      </c>
      <c r="G18" s="31">
        <f t="shared" si="2"/>
        <v>0</v>
      </c>
      <c r="H18" s="17"/>
      <c r="I18" s="32">
        <f t="shared" si="3"/>
        <v>60641517000</v>
      </c>
      <c r="J18" s="17">
        <f>SUM([3]ctas!J18+'[4]estapu y ente'!J18)</f>
        <v>51821700448</v>
      </c>
      <c r="K18" s="31">
        <f t="shared" si="4"/>
        <v>85.45581148308014</v>
      </c>
      <c r="L18" s="30">
        <f t="shared" si="5"/>
        <v>99218331</v>
      </c>
      <c r="M18" s="31">
        <f t="shared" si="6"/>
        <v>0.16361452666165988</v>
      </c>
      <c r="N18" s="17">
        <f>SUM([3]ctas!N18+'[4]estapu y ente'!N18)</f>
        <v>51920918779</v>
      </c>
      <c r="O18" s="31">
        <f t="shared" si="7"/>
        <v>85.619426009741801</v>
      </c>
      <c r="P18" s="32">
        <f t="shared" si="8"/>
        <v>8720598221</v>
      </c>
      <c r="R18" s="17">
        <f>SUM('[1]estapu y ente'!D18+[2]ctas!D18)</f>
        <v>60874722000</v>
      </c>
      <c r="S18" s="18">
        <f t="shared" si="9"/>
        <v>0</v>
      </c>
    </row>
    <row r="19" spans="1:19" x14ac:dyDescent="0.25">
      <c r="A19" s="26">
        <v>3110112</v>
      </c>
      <c r="B19" s="27" t="s">
        <v>33</v>
      </c>
      <c r="C19" s="28"/>
      <c r="D19" s="17">
        <f>SUM([3]ctas!D19+'[4]estapu y ente'!D19)</f>
        <v>5943324000</v>
      </c>
      <c r="E19" s="17">
        <f>SUM([3]ctas!E19+'[4]estapu y ente'!E19)</f>
        <v>10035000</v>
      </c>
      <c r="F19" s="30">
        <f t="shared" si="1"/>
        <v>5953359000</v>
      </c>
      <c r="G19" s="31">
        <f t="shared" si="2"/>
        <v>0</v>
      </c>
      <c r="H19" s="17"/>
      <c r="I19" s="32">
        <f t="shared" si="3"/>
        <v>5953359000</v>
      </c>
      <c r="J19" s="17">
        <f>SUM([3]ctas!J19+'[4]estapu y ente'!J19)</f>
        <v>3962276385</v>
      </c>
      <c r="K19" s="31">
        <f t="shared" si="4"/>
        <v>66.555307432325179</v>
      </c>
      <c r="L19" s="30">
        <f t="shared" si="5"/>
        <v>21730127</v>
      </c>
      <c r="M19" s="31">
        <f t="shared" si="6"/>
        <v>0.36500615870805037</v>
      </c>
      <c r="N19" s="17">
        <f>SUM([3]ctas!N19+'[4]estapu y ente'!N19)</f>
        <v>3984006512</v>
      </c>
      <c r="O19" s="31">
        <f t="shared" si="7"/>
        <v>66.920313591033235</v>
      </c>
      <c r="P19" s="32">
        <f t="shared" si="8"/>
        <v>1969352488</v>
      </c>
      <c r="R19" s="17">
        <f>SUM('[1]estapu y ente'!D19+[2]ctas!D19)</f>
        <v>12177473000</v>
      </c>
      <c r="S19" s="18">
        <f t="shared" si="9"/>
        <v>-6234149000</v>
      </c>
    </row>
    <row r="20" spans="1:19" x14ac:dyDescent="0.25">
      <c r="A20" s="26">
        <v>3110113</v>
      </c>
      <c r="B20" s="27" t="s">
        <v>34</v>
      </c>
      <c r="C20" s="28"/>
      <c r="D20" s="17">
        <f>SUM([3]ctas!D20+'[4]estapu y ente'!D20)</f>
        <v>60545549000</v>
      </c>
      <c r="E20" s="17">
        <f>SUM([3]ctas!E20+'[4]estapu y ente'!E20)</f>
        <v>-4749172930</v>
      </c>
      <c r="F20" s="30">
        <f t="shared" si="1"/>
        <v>55796376070</v>
      </c>
      <c r="G20" s="31">
        <f t="shared" si="2"/>
        <v>0</v>
      </c>
      <c r="H20" s="17"/>
      <c r="I20" s="32">
        <f t="shared" si="3"/>
        <v>55796376070</v>
      </c>
      <c r="J20" s="17">
        <f>SUM([3]ctas!J20+'[4]estapu y ente'!J20)</f>
        <v>655280772</v>
      </c>
      <c r="K20" s="31">
        <f t="shared" si="4"/>
        <v>1.1744145734086922</v>
      </c>
      <c r="L20" s="30">
        <f t="shared" si="5"/>
        <v>80439993</v>
      </c>
      <c r="M20" s="31">
        <f t="shared" si="6"/>
        <v>0.14416705647528624</v>
      </c>
      <c r="N20" s="17">
        <f>SUM([3]ctas!N20+'[4]estapu y ente'!N20)</f>
        <v>735720765</v>
      </c>
      <c r="O20" s="31">
        <f t="shared" si="7"/>
        <v>1.3185816298839783</v>
      </c>
      <c r="P20" s="32">
        <f t="shared" si="8"/>
        <v>55060655305</v>
      </c>
      <c r="R20" s="17">
        <f>SUM('[1]estapu y ente'!D20+[2]ctas!D20)</f>
        <v>54311400000</v>
      </c>
      <c r="S20" s="18">
        <f t="shared" si="9"/>
        <v>6234149000</v>
      </c>
    </row>
    <row r="21" spans="1:19" x14ac:dyDescent="0.25">
      <c r="A21" s="26">
        <v>3110114</v>
      </c>
      <c r="B21" s="27" t="s">
        <v>35</v>
      </c>
      <c r="C21" s="28"/>
      <c r="D21" s="17">
        <f>SUM([3]ctas!D21+'[4]estapu y ente'!D21)</f>
        <v>30198291000</v>
      </c>
      <c r="E21" s="17">
        <f>SUM([3]ctas!E21+'[4]estapu y ente'!E21)</f>
        <v>-162370122</v>
      </c>
      <c r="F21" s="30">
        <f t="shared" si="1"/>
        <v>30035920878</v>
      </c>
      <c r="G21" s="31">
        <f t="shared" si="2"/>
        <v>0</v>
      </c>
      <c r="H21" s="17"/>
      <c r="I21" s="32">
        <f t="shared" si="3"/>
        <v>30035920878</v>
      </c>
      <c r="J21" s="17">
        <f>SUM([3]ctas!J21+'[4]estapu y ente'!J21)</f>
        <v>10500298622</v>
      </c>
      <c r="K21" s="31">
        <f t="shared" si="4"/>
        <v>34.959136643920949</v>
      </c>
      <c r="L21" s="30">
        <f t="shared" si="5"/>
        <v>186294774</v>
      </c>
      <c r="M21" s="31">
        <f t="shared" si="6"/>
        <v>0.6202399279072971</v>
      </c>
      <c r="N21" s="17">
        <f>SUM([3]ctas!N21+'[4]estapu y ente'!N21)</f>
        <v>10686593396</v>
      </c>
      <c r="O21" s="31">
        <f t="shared" si="7"/>
        <v>35.579376571828242</v>
      </c>
      <c r="P21" s="32">
        <f t="shared" si="8"/>
        <v>19349327482</v>
      </c>
      <c r="R21" s="17">
        <f>SUM('[1]estapu y ente'!D21+[2]ctas!D21)</f>
        <v>30198291000</v>
      </c>
      <c r="S21" s="18">
        <f t="shared" si="9"/>
        <v>0</v>
      </c>
    </row>
    <row r="22" spans="1:19" x14ac:dyDescent="0.25">
      <c r="A22" s="26">
        <v>3110115</v>
      </c>
      <c r="B22" s="27" t="s">
        <v>36</v>
      </c>
      <c r="C22" s="28"/>
      <c r="D22" s="17">
        <f>SUM([3]ctas!D22+'[4]estapu y ente'!D22)</f>
        <v>118121649000</v>
      </c>
      <c r="E22" s="17">
        <f>SUM([3]ctas!E22+'[4]estapu y ente'!E22)</f>
        <v>-100190481</v>
      </c>
      <c r="F22" s="30">
        <f t="shared" si="1"/>
        <v>118021458519</v>
      </c>
      <c r="G22" s="31">
        <f t="shared" si="2"/>
        <v>0</v>
      </c>
      <c r="H22" s="17"/>
      <c r="I22" s="32">
        <f t="shared" si="3"/>
        <v>118021458519</v>
      </c>
      <c r="J22" s="17">
        <f>SUM([3]ctas!J22+'[4]estapu y ente'!J22)</f>
        <v>50378268830</v>
      </c>
      <c r="K22" s="31">
        <f t="shared" si="4"/>
        <v>42.685685689852512</v>
      </c>
      <c r="L22" s="30">
        <f t="shared" si="5"/>
        <v>349796187</v>
      </c>
      <c r="M22" s="31">
        <f t="shared" si="6"/>
        <v>0.29638354871176847</v>
      </c>
      <c r="N22" s="17">
        <f>SUM([3]ctas!N22+'[4]estapu y ente'!N22)</f>
        <v>50728065017</v>
      </c>
      <c r="O22" s="31">
        <f t="shared" si="7"/>
        <v>42.982069238564279</v>
      </c>
      <c r="P22" s="32">
        <f t="shared" si="8"/>
        <v>67293393502</v>
      </c>
      <c r="R22" s="17">
        <f>SUM('[1]estapu y ente'!D22+[2]ctas!D22)</f>
        <v>118121649000</v>
      </c>
      <c r="S22" s="18">
        <f t="shared" si="9"/>
        <v>0</v>
      </c>
    </row>
    <row r="23" spans="1:19" x14ac:dyDescent="0.25">
      <c r="A23" s="26">
        <v>3110116</v>
      </c>
      <c r="B23" s="27" t="s">
        <v>37</v>
      </c>
      <c r="C23" s="28"/>
      <c r="D23" s="17">
        <f>SUM([3]ctas!D23+'[4]estapu y ente'!D23)</f>
        <v>13340064000</v>
      </c>
      <c r="E23" s="17">
        <f>SUM([3]ctas!E23+'[4]estapu y ente'!E23)</f>
        <v>-784300</v>
      </c>
      <c r="F23" s="30">
        <f t="shared" si="1"/>
        <v>13339279700</v>
      </c>
      <c r="G23" s="31">
        <f t="shared" si="2"/>
        <v>0</v>
      </c>
      <c r="H23" s="17"/>
      <c r="I23" s="32">
        <f t="shared" si="3"/>
        <v>13339279700</v>
      </c>
      <c r="J23" s="17">
        <f>SUM([3]ctas!J23+'[4]estapu y ente'!J23)</f>
        <v>5629018079</v>
      </c>
      <c r="K23" s="31">
        <f t="shared" si="4"/>
        <v>42.198815870095295</v>
      </c>
      <c r="L23" s="30">
        <f t="shared" si="5"/>
        <v>14378364</v>
      </c>
      <c r="M23" s="31">
        <f t="shared" si="6"/>
        <v>0.10778965823769329</v>
      </c>
      <c r="N23" s="17">
        <f>SUM([3]ctas!N23+'[4]estapu y ente'!N23)</f>
        <v>5643396443</v>
      </c>
      <c r="O23" s="31">
        <f t="shared" si="7"/>
        <v>42.306605528332987</v>
      </c>
      <c r="P23" s="32">
        <f t="shared" si="8"/>
        <v>7695883257</v>
      </c>
      <c r="R23" s="17">
        <f>SUM('[1]estapu y ente'!D23+[2]ctas!D23)</f>
        <v>13340064000</v>
      </c>
      <c r="S23" s="18">
        <f t="shared" si="9"/>
        <v>0</v>
      </c>
    </row>
    <row r="24" spans="1:19" x14ac:dyDescent="0.25">
      <c r="A24" s="26">
        <v>3110117</v>
      </c>
      <c r="B24" s="27" t="s">
        <v>38</v>
      </c>
      <c r="C24" s="28"/>
      <c r="D24" s="17">
        <f>SUM([3]ctas!D24+'[4]estapu y ente'!D24)</f>
        <v>539421000</v>
      </c>
      <c r="E24" s="17">
        <f>SUM([3]ctas!E24+'[4]estapu y ente'!E24)</f>
        <v>23492000</v>
      </c>
      <c r="F24" s="30">
        <f t="shared" si="1"/>
        <v>562913000</v>
      </c>
      <c r="G24" s="31">
        <f t="shared" si="2"/>
        <v>0</v>
      </c>
      <c r="H24" s="17"/>
      <c r="I24" s="32">
        <f t="shared" si="3"/>
        <v>562913000</v>
      </c>
      <c r="J24" s="17">
        <f>SUM([3]ctas!J24+'[4]estapu y ente'!J24)</f>
        <v>219123789</v>
      </c>
      <c r="K24" s="31">
        <f t="shared" si="4"/>
        <v>38.926759374894523</v>
      </c>
      <c r="L24" s="30">
        <f t="shared" si="5"/>
        <v>156897</v>
      </c>
      <c r="M24" s="31">
        <f t="shared" si="6"/>
        <v>2.7872335511881941E-2</v>
      </c>
      <c r="N24" s="17">
        <f>SUM([3]ctas!N24+'[4]estapu y ente'!N24)</f>
        <v>219280686</v>
      </c>
      <c r="O24" s="31">
        <f t="shared" si="7"/>
        <v>38.954631710406403</v>
      </c>
      <c r="P24" s="32">
        <f t="shared" si="8"/>
        <v>343632314</v>
      </c>
      <c r="R24" s="17">
        <f>SUM('[1]estapu y ente'!D24+[2]ctas!D24)</f>
        <v>539421000</v>
      </c>
      <c r="S24" s="18">
        <f t="shared" si="9"/>
        <v>0</v>
      </c>
    </row>
    <row r="25" spans="1:19" x14ac:dyDescent="0.25">
      <c r="A25" s="26">
        <v>3110118</v>
      </c>
      <c r="B25" s="27" t="s">
        <v>39</v>
      </c>
      <c r="C25" s="28"/>
      <c r="D25" s="17">
        <f>SUM([3]ctas!D25+'[4]estapu y ente'!D25)</f>
        <v>1338488000</v>
      </c>
      <c r="E25" s="17">
        <f>SUM([3]ctas!E25+'[4]estapu y ente'!E25)</f>
        <v>0</v>
      </c>
      <c r="F25" s="30">
        <f t="shared" si="1"/>
        <v>1338488000</v>
      </c>
      <c r="G25" s="31">
        <f t="shared" si="2"/>
        <v>0</v>
      </c>
      <c r="H25" s="17"/>
      <c r="I25" s="32">
        <f t="shared" si="3"/>
        <v>1338488000</v>
      </c>
      <c r="J25" s="17">
        <f>SUM([3]ctas!J25+'[4]estapu y ente'!J25)</f>
        <v>629145082</v>
      </c>
      <c r="K25" s="31">
        <f t="shared" si="4"/>
        <v>47.004163055626947</v>
      </c>
      <c r="L25" s="30">
        <f t="shared" si="5"/>
        <v>0</v>
      </c>
      <c r="M25" s="31">
        <f t="shared" si="6"/>
        <v>0</v>
      </c>
      <c r="N25" s="17">
        <f>SUM([3]ctas!N25+'[4]estapu y ente'!N25)</f>
        <v>629145082</v>
      </c>
      <c r="O25" s="31">
        <f t="shared" si="7"/>
        <v>47.004163055626947</v>
      </c>
      <c r="P25" s="32">
        <f t="shared" si="8"/>
        <v>709342918</v>
      </c>
      <c r="R25" s="17">
        <f>SUM('[1]estapu y ente'!D25+[2]ctas!D25)</f>
        <v>1338488000</v>
      </c>
      <c r="S25" s="18">
        <f t="shared" si="9"/>
        <v>0</v>
      </c>
    </row>
    <row r="26" spans="1:19" x14ac:dyDescent="0.25">
      <c r="A26" s="26">
        <v>3110120</v>
      </c>
      <c r="B26" s="27" t="s">
        <v>40</v>
      </c>
      <c r="C26" s="28"/>
      <c r="D26" s="17">
        <f>SUM([3]ctas!D26+'[4]estapu y ente'!D26)</f>
        <v>376855000</v>
      </c>
      <c r="E26" s="17">
        <f>SUM([3]ctas!E26+'[4]estapu y ente'!E26)</f>
        <v>65000000</v>
      </c>
      <c r="F26" s="30">
        <f t="shared" si="1"/>
        <v>441855000</v>
      </c>
      <c r="G26" s="31">
        <f t="shared" si="2"/>
        <v>0</v>
      </c>
      <c r="H26" s="17"/>
      <c r="I26" s="32">
        <f t="shared" si="3"/>
        <v>441855000</v>
      </c>
      <c r="J26" s="17">
        <f>SUM([3]ctas!J26+'[4]estapu y ente'!J26)</f>
        <v>134401609</v>
      </c>
      <c r="K26" s="31">
        <f t="shared" si="4"/>
        <v>30.417582464835753</v>
      </c>
      <c r="L26" s="30">
        <f t="shared" si="5"/>
        <v>0</v>
      </c>
      <c r="M26" s="31">
        <f t="shared" si="6"/>
        <v>0</v>
      </c>
      <c r="N26" s="17">
        <f>SUM([3]ctas!N26+'[4]estapu y ente'!N26)</f>
        <v>134401609</v>
      </c>
      <c r="O26" s="31">
        <f t="shared" si="7"/>
        <v>30.417582464835753</v>
      </c>
      <c r="P26" s="32">
        <f t="shared" si="8"/>
        <v>307453391</v>
      </c>
      <c r="R26" s="17">
        <f>SUM('[1]estapu y ente'!D26+[2]ctas!D26)</f>
        <v>376855000</v>
      </c>
      <c r="S26" s="18">
        <f t="shared" si="9"/>
        <v>0</v>
      </c>
    </row>
    <row r="27" spans="1:19" x14ac:dyDescent="0.25">
      <c r="A27" s="26">
        <v>3110121</v>
      </c>
      <c r="B27" s="27" t="s">
        <v>41</v>
      </c>
      <c r="C27" s="28"/>
      <c r="D27" s="17">
        <f>SUM([3]ctas!D27+'[4]estapu y ente'!D27)</f>
        <v>1531360000</v>
      </c>
      <c r="E27" s="17">
        <f>SUM([3]ctas!E27+'[4]estapu y ente'!E27)</f>
        <v>2169368537</v>
      </c>
      <c r="F27" s="30">
        <f t="shared" si="1"/>
        <v>3700728537</v>
      </c>
      <c r="G27" s="31">
        <f t="shared" si="2"/>
        <v>0</v>
      </c>
      <c r="H27" s="17"/>
      <c r="I27" s="32">
        <f t="shared" si="3"/>
        <v>3700728537</v>
      </c>
      <c r="J27" s="17">
        <f>SUM([3]ctas!J27+'[4]estapu y ente'!J27)</f>
        <v>2538086158</v>
      </c>
      <c r="K27" s="31">
        <f t="shared" si="4"/>
        <v>68.583418984238776</v>
      </c>
      <c r="L27" s="30">
        <f t="shared" si="5"/>
        <v>19036431</v>
      </c>
      <c r="M27" s="31">
        <f t="shared" si="6"/>
        <v>0.51439684942230068</v>
      </c>
      <c r="N27" s="17">
        <f>SUM([3]ctas!N27+'[4]estapu y ente'!N27)</f>
        <v>2557122589</v>
      </c>
      <c r="O27" s="31">
        <f t="shared" si="7"/>
        <v>69.097815833661087</v>
      </c>
      <c r="P27" s="32">
        <f t="shared" si="8"/>
        <v>1143605948</v>
      </c>
      <c r="R27" s="17">
        <f>SUM('[1]estapu y ente'!D27+[2]ctas!D27)</f>
        <v>1531360000</v>
      </c>
      <c r="S27" s="18">
        <f t="shared" si="9"/>
        <v>0</v>
      </c>
    </row>
    <row r="28" spans="1:19" x14ac:dyDescent="0.25">
      <c r="A28" s="26">
        <v>3110123</v>
      </c>
      <c r="B28" s="27" t="s">
        <v>42</v>
      </c>
      <c r="C28" s="28"/>
      <c r="D28" s="17">
        <f>SUM([3]ctas!D28+'[4]estapu y ente'!D28)</f>
        <v>0</v>
      </c>
      <c r="E28" s="17">
        <f>SUM([3]ctas!E28+'[4]estapu y ente'!E28)</f>
        <v>0</v>
      </c>
      <c r="F28" s="30">
        <f t="shared" si="1"/>
        <v>0</v>
      </c>
      <c r="G28" s="31">
        <f t="shared" si="2"/>
        <v>0</v>
      </c>
      <c r="H28" s="17"/>
      <c r="I28" s="32">
        <f t="shared" si="3"/>
        <v>0</v>
      </c>
      <c r="J28" s="17">
        <f>SUM([3]ctas!J28+'[4]estapu y ente'!J28)</f>
        <v>0</v>
      </c>
      <c r="K28" s="31">
        <f t="shared" si="4"/>
        <v>0</v>
      </c>
      <c r="L28" s="30">
        <f t="shared" si="5"/>
        <v>0</v>
      </c>
      <c r="M28" s="31">
        <f t="shared" si="6"/>
        <v>0</v>
      </c>
      <c r="N28" s="17">
        <f>SUM([3]ctas!N28+'[4]estapu y ente'!N28)</f>
        <v>0</v>
      </c>
      <c r="O28" s="31">
        <f t="shared" si="7"/>
        <v>0</v>
      </c>
      <c r="P28" s="32">
        <f t="shared" si="8"/>
        <v>0</v>
      </c>
      <c r="R28" s="17">
        <f>SUM('[1]estapu y ente'!D28+[2]ctas!D28)</f>
        <v>0</v>
      </c>
      <c r="S28" s="18">
        <f t="shared" si="9"/>
        <v>0</v>
      </c>
    </row>
    <row r="29" spans="1:19" x14ac:dyDescent="0.25">
      <c r="A29" s="26">
        <v>3110124</v>
      </c>
      <c r="B29" s="27" t="s">
        <v>43</v>
      </c>
      <c r="C29" s="28"/>
      <c r="D29" s="17">
        <f>SUM([3]ctas!D29+'[4]estapu y ente'!D29)</f>
        <v>3255673000</v>
      </c>
      <c r="E29" s="17">
        <f>SUM([3]ctas!E29+'[4]estapu y ente'!E29)</f>
        <v>0</v>
      </c>
      <c r="F29" s="30">
        <f t="shared" si="1"/>
        <v>3255673000</v>
      </c>
      <c r="G29" s="31">
        <f t="shared" si="2"/>
        <v>0</v>
      </c>
      <c r="H29" s="17"/>
      <c r="I29" s="32">
        <f t="shared" si="3"/>
        <v>3255673000</v>
      </c>
      <c r="J29" s="17">
        <f>SUM([3]ctas!J29+'[4]estapu y ente'!J29)</f>
        <v>1041592633</v>
      </c>
      <c r="K29" s="31">
        <f t="shared" si="4"/>
        <v>31.993158803110756</v>
      </c>
      <c r="L29" s="30">
        <f t="shared" si="5"/>
        <v>0</v>
      </c>
      <c r="M29" s="31">
        <f t="shared" si="6"/>
        <v>0</v>
      </c>
      <c r="N29" s="17">
        <f>SUM([3]ctas!N29+'[4]estapu y ente'!N29)</f>
        <v>1041592633</v>
      </c>
      <c r="O29" s="31">
        <f t="shared" si="7"/>
        <v>31.993158803110756</v>
      </c>
      <c r="P29" s="32">
        <f t="shared" si="8"/>
        <v>2214080367</v>
      </c>
      <c r="R29" s="17">
        <f>SUM('[1]estapu y ente'!D29+[2]ctas!D29)</f>
        <v>3255673000</v>
      </c>
      <c r="S29" s="18">
        <f t="shared" si="9"/>
        <v>0</v>
      </c>
    </row>
    <row r="30" spans="1:19" x14ac:dyDescent="0.25">
      <c r="A30" s="26">
        <v>3110125</v>
      </c>
      <c r="B30" s="27" t="s">
        <v>44</v>
      </c>
      <c r="C30" s="28"/>
      <c r="D30" s="29">
        <f>SUM(D31:D33)</f>
        <v>1617028000</v>
      </c>
      <c r="E30" s="29">
        <f>SUM(E31:E33)</f>
        <v>0</v>
      </c>
      <c r="F30" s="30">
        <f t="shared" si="1"/>
        <v>1617028000</v>
      </c>
      <c r="G30" s="31">
        <f t="shared" si="2"/>
        <v>0</v>
      </c>
      <c r="H30" s="29">
        <f>SUM(H31:H33)</f>
        <v>0</v>
      </c>
      <c r="I30" s="32">
        <f t="shared" si="3"/>
        <v>1617028000</v>
      </c>
      <c r="J30" s="29">
        <f>SUM(J31:J33)</f>
        <v>994953777</v>
      </c>
      <c r="K30" s="31">
        <f t="shared" si="4"/>
        <v>61.529780374860543</v>
      </c>
      <c r="L30" s="30">
        <f t="shared" si="5"/>
        <v>7320615</v>
      </c>
      <c r="M30" s="31">
        <f t="shared" si="6"/>
        <v>0.45272036105744612</v>
      </c>
      <c r="N30" s="29">
        <f>SUM(N31:N33)</f>
        <v>1002274392</v>
      </c>
      <c r="O30" s="31">
        <f t="shared" si="7"/>
        <v>61.982500735917988</v>
      </c>
      <c r="P30" s="32">
        <f t="shared" si="8"/>
        <v>614753608</v>
      </c>
      <c r="R30" s="17">
        <f>SUM('[1]estapu y ente'!D30+[2]ctas!D30)</f>
        <v>1617028000</v>
      </c>
      <c r="S30" s="18">
        <f t="shared" si="9"/>
        <v>0</v>
      </c>
    </row>
    <row r="31" spans="1:19" x14ac:dyDescent="0.25">
      <c r="A31" s="26">
        <v>311012501</v>
      </c>
      <c r="B31" s="27" t="s">
        <v>45</v>
      </c>
      <c r="C31" s="28"/>
      <c r="D31" s="17">
        <f>SUM([3]ctas!D31+'[4]estapu y ente'!D31)</f>
        <v>760761000</v>
      </c>
      <c r="E31" s="17">
        <f>SUM([3]ctas!E31+'[4]estapu y ente'!E31)</f>
        <v>0</v>
      </c>
      <c r="F31" s="30">
        <f t="shared" si="1"/>
        <v>760761000</v>
      </c>
      <c r="G31" s="31">
        <f t="shared" si="2"/>
        <v>0</v>
      </c>
      <c r="H31" s="17"/>
      <c r="I31" s="32">
        <f t="shared" si="3"/>
        <v>760761000</v>
      </c>
      <c r="J31" s="17">
        <f>SUM([3]ctas!J31+'[4]estapu y ente'!J31)</f>
        <v>521123195</v>
      </c>
      <c r="K31" s="31">
        <f t="shared" si="4"/>
        <v>68.500251064394732</v>
      </c>
      <c r="L31" s="30">
        <f t="shared" si="5"/>
        <v>7320615</v>
      </c>
      <c r="M31" s="31">
        <f t="shared" si="6"/>
        <v>0.96227527436343352</v>
      </c>
      <c r="N31" s="17">
        <f>SUM([3]ctas!N31+'[4]estapu y ente'!N31)</f>
        <v>528443810</v>
      </c>
      <c r="O31" s="31">
        <f t="shared" si="7"/>
        <v>69.462526338758167</v>
      </c>
      <c r="P31" s="32">
        <f t="shared" si="8"/>
        <v>232317190</v>
      </c>
      <c r="R31" s="17">
        <f>SUM('[1]estapu y ente'!D31+[2]ctas!D31)</f>
        <v>760761000</v>
      </c>
      <c r="S31" s="18">
        <f t="shared" si="9"/>
        <v>0</v>
      </c>
    </row>
    <row r="32" spans="1:19" x14ac:dyDescent="0.25">
      <c r="A32" s="26">
        <v>311012502</v>
      </c>
      <c r="B32" s="27" t="s">
        <v>46</v>
      </c>
      <c r="C32" s="28"/>
      <c r="D32" s="17">
        <f>SUM([3]ctas!D32+'[4]estapu y ente'!D32)</f>
        <v>487000000</v>
      </c>
      <c r="E32" s="17">
        <f>SUM([3]ctas!E32+'[4]estapu y ente'!E32)</f>
        <v>0</v>
      </c>
      <c r="F32" s="30">
        <f t="shared" si="1"/>
        <v>487000000</v>
      </c>
      <c r="G32" s="31">
        <f t="shared" si="2"/>
        <v>0</v>
      </c>
      <c r="H32" s="17"/>
      <c r="I32" s="32">
        <f t="shared" si="3"/>
        <v>487000000</v>
      </c>
      <c r="J32" s="17">
        <f>SUM([3]ctas!J32+'[4]estapu y ente'!J32)</f>
        <v>356931808</v>
      </c>
      <c r="K32" s="31">
        <f t="shared" si="4"/>
        <v>73.291952361396312</v>
      </c>
      <c r="L32" s="30">
        <f t="shared" si="5"/>
        <v>0</v>
      </c>
      <c r="M32" s="31">
        <f t="shared" si="6"/>
        <v>0</v>
      </c>
      <c r="N32" s="17">
        <f>SUM([3]ctas!N32+'[4]estapu y ente'!N32)</f>
        <v>356931808</v>
      </c>
      <c r="O32" s="31">
        <f t="shared" si="7"/>
        <v>73.291952361396312</v>
      </c>
      <c r="P32" s="32">
        <f t="shared" si="8"/>
        <v>130068192</v>
      </c>
      <c r="R32" s="17">
        <f>SUM('[1]estapu y ente'!D32+[2]ctas!D32)</f>
        <v>487000000</v>
      </c>
      <c r="S32" s="18">
        <f t="shared" si="9"/>
        <v>0</v>
      </c>
    </row>
    <row r="33" spans="1:19" x14ac:dyDescent="0.25">
      <c r="A33" s="26">
        <v>311012503</v>
      </c>
      <c r="B33" s="27" t="s">
        <v>47</v>
      </c>
      <c r="C33" s="28"/>
      <c r="D33" s="17">
        <f>SUM([3]ctas!D33+'[4]estapu y ente'!D33)</f>
        <v>369267000</v>
      </c>
      <c r="E33" s="17">
        <f>SUM([3]ctas!E33+'[4]estapu y ente'!E33)</f>
        <v>0</v>
      </c>
      <c r="F33" s="30">
        <f t="shared" si="1"/>
        <v>369267000</v>
      </c>
      <c r="G33" s="31">
        <f t="shared" si="2"/>
        <v>0</v>
      </c>
      <c r="H33" s="17"/>
      <c r="I33" s="32">
        <f t="shared" si="3"/>
        <v>369267000</v>
      </c>
      <c r="J33" s="17">
        <f>SUM([3]ctas!J33+'[4]estapu y ente'!J33)</f>
        <v>116898774</v>
      </c>
      <c r="K33" s="31">
        <f t="shared" si="4"/>
        <v>31.656978284005881</v>
      </c>
      <c r="L33" s="30">
        <f t="shared" si="5"/>
        <v>0</v>
      </c>
      <c r="M33" s="31">
        <f t="shared" si="6"/>
        <v>0</v>
      </c>
      <c r="N33" s="17">
        <f>SUM([3]ctas!N33+'[4]estapu y ente'!N33)</f>
        <v>116898774</v>
      </c>
      <c r="O33" s="31">
        <f t="shared" si="7"/>
        <v>31.656978284005881</v>
      </c>
      <c r="P33" s="32">
        <f t="shared" si="8"/>
        <v>252368226</v>
      </c>
      <c r="R33" s="17">
        <f>SUM('[1]estapu y ente'!D33+[2]ctas!D33)</f>
        <v>369267000</v>
      </c>
      <c r="S33" s="18">
        <f t="shared" si="9"/>
        <v>0</v>
      </c>
    </row>
    <row r="34" spans="1:19" x14ac:dyDescent="0.25">
      <c r="A34" s="26">
        <v>3110126</v>
      </c>
      <c r="B34" s="27" t="s">
        <v>48</v>
      </c>
      <c r="C34" s="28"/>
      <c r="D34" s="17">
        <f>SUM([3]ctas!D34+'[4]estapu y ente'!D34)</f>
        <v>2265989000</v>
      </c>
      <c r="E34" s="17">
        <f>SUM([3]ctas!E34+'[4]estapu y ente'!E34)</f>
        <v>0</v>
      </c>
      <c r="F34" s="30">
        <f t="shared" si="1"/>
        <v>2265989000</v>
      </c>
      <c r="G34" s="31">
        <f t="shared" si="2"/>
        <v>0</v>
      </c>
      <c r="H34" s="17"/>
      <c r="I34" s="32">
        <f t="shared" si="3"/>
        <v>2265989000</v>
      </c>
      <c r="J34" s="17">
        <f>SUM([3]ctas!J34+'[4]estapu y ente'!J34)</f>
        <v>863006014</v>
      </c>
      <c r="K34" s="31">
        <f t="shared" si="4"/>
        <v>38.085181084285935</v>
      </c>
      <c r="L34" s="30">
        <f t="shared" si="5"/>
        <v>14186443</v>
      </c>
      <c r="M34" s="31">
        <f t="shared" si="6"/>
        <v>0.62605965871855518</v>
      </c>
      <c r="N34" s="17">
        <f>SUM([3]ctas!N34+'[4]estapu y ente'!N34)</f>
        <v>877192457</v>
      </c>
      <c r="O34" s="31">
        <f t="shared" si="7"/>
        <v>38.711240743004488</v>
      </c>
      <c r="P34" s="32">
        <f t="shared" si="8"/>
        <v>1388796543</v>
      </c>
      <c r="R34" s="17">
        <f>SUM('[1]estapu y ente'!D34+[2]ctas!D34)</f>
        <v>2265989000</v>
      </c>
      <c r="S34" s="18">
        <f t="shared" si="9"/>
        <v>0</v>
      </c>
    </row>
    <row r="35" spans="1:19" x14ac:dyDescent="0.25">
      <c r="A35" s="26">
        <v>3110127</v>
      </c>
      <c r="B35" s="33" t="s">
        <v>49</v>
      </c>
      <c r="C35" s="28"/>
      <c r="D35" s="17">
        <f>SUM([3]ctas!D35+'[4]estapu y ente'!D35)</f>
        <v>35024000</v>
      </c>
      <c r="E35" s="17">
        <f>SUM([3]ctas!E35+'[4]estapu y ente'!E35)</f>
        <v>0</v>
      </c>
      <c r="F35" s="30">
        <f t="shared" si="1"/>
        <v>35024000</v>
      </c>
      <c r="G35" s="31">
        <f t="shared" si="2"/>
        <v>0</v>
      </c>
      <c r="H35" s="17"/>
      <c r="I35" s="32">
        <f t="shared" si="3"/>
        <v>35024000</v>
      </c>
      <c r="J35" s="17">
        <f>SUM([3]ctas!J35+'[4]estapu y ente'!J35)</f>
        <v>15549601</v>
      </c>
      <c r="K35" s="31">
        <f t="shared" si="4"/>
        <v>44.396987779808136</v>
      </c>
      <c r="L35" s="30">
        <f t="shared" si="5"/>
        <v>0</v>
      </c>
      <c r="M35" s="31">
        <f t="shared" si="6"/>
        <v>0</v>
      </c>
      <c r="N35" s="17">
        <f>SUM([3]ctas!N35+'[4]estapu y ente'!N35)</f>
        <v>15549601</v>
      </c>
      <c r="O35" s="31">
        <f t="shared" si="7"/>
        <v>44.396987779808136</v>
      </c>
      <c r="P35" s="32">
        <f t="shared" si="8"/>
        <v>19474399</v>
      </c>
      <c r="R35" s="17">
        <f>SUM('[1]estapu y ente'!D35+[2]ctas!D35)</f>
        <v>35024000</v>
      </c>
      <c r="S35" s="18">
        <f t="shared" si="9"/>
        <v>0</v>
      </c>
    </row>
    <row r="36" spans="1:19" ht="26.25" x14ac:dyDescent="0.25">
      <c r="A36" s="26">
        <v>3110128</v>
      </c>
      <c r="B36" s="27" t="s">
        <v>50</v>
      </c>
      <c r="C36" s="28"/>
      <c r="D36" s="17">
        <f>SUM([3]ctas!D36+'[4]estapu y ente'!D36)</f>
        <v>6067079000</v>
      </c>
      <c r="E36" s="17">
        <f>SUM([3]ctas!E36+'[4]estapu y ente'!E36)</f>
        <v>561436400</v>
      </c>
      <c r="F36" s="30">
        <f t="shared" si="1"/>
        <v>6628515400</v>
      </c>
      <c r="G36" s="31">
        <f t="shared" si="2"/>
        <v>0</v>
      </c>
      <c r="H36" s="17"/>
      <c r="I36" s="32">
        <f t="shared" si="3"/>
        <v>6628515400</v>
      </c>
      <c r="J36" s="17">
        <f>SUM([3]ctas!J36+'[4]estapu y ente'!J36)</f>
        <v>5873133806</v>
      </c>
      <c r="K36" s="31">
        <f t="shared" si="4"/>
        <v>88.604060661909301</v>
      </c>
      <c r="L36" s="30">
        <f t="shared" si="5"/>
        <v>18697533</v>
      </c>
      <c r="M36" s="31">
        <f t="shared" si="6"/>
        <v>0.28207723557525416</v>
      </c>
      <c r="N36" s="17">
        <f>SUM([3]ctas!N36+'[4]estapu y ente'!N36)</f>
        <v>5891831339</v>
      </c>
      <c r="O36" s="31">
        <f t="shared" si="7"/>
        <v>88.886137897484545</v>
      </c>
      <c r="P36" s="32">
        <f t="shared" si="8"/>
        <v>736684061</v>
      </c>
      <c r="R36" s="17">
        <f>SUM('[1]estapu y ente'!D36+[2]ctas!D36)</f>
        <v>6067079000</v>
      </c>
      <c r="S36" s="18">
        <f t="shared" si="9"/>
        <v>0</v>
      </c>
    </row>
    <row r="37" spans="1:19" x14ac:dyDescent="0.25">
      <c r="A37" s="19">
        <v>31102</v>
      </c>
      <c r="B37" s="20" t="s">
        <v>51</v>
      </c>
      <c r="C37" s="21"/>
      <c r="D37" s="22">
        <f>SUM(D38:D45)-D40</f>
        <v>79907493000</v>
      </c>
      <c r="E37" s="22">
        <f>SUM(E38:E45)-E40</f>
        <v>7159566566</v>
      </c>
      <c r="F37" s="30">
        <f t="shared" si="1"/>
        <v>87067059566</v>
      </c>
      <c r="G37" s="24">
        <f t="shared" si="2"/>
        <v>0</v>
      </c>
      <c r="H37" s="22">
        <f>SUM(H38:H45)-H40</f>
        <v>0</v>
      </c>
      <c r="I37" s="25">
        <f t="shared" si="3"/>
        <v>87067059566</v>
      </c>
      <c r="J37" s="22">
        <f>SUM(J38:J45)-J40</f>
        <v>36786516039</v>
      </c>
      <c r="K37" s="24">
        <f t="shared" si="4"/>
        <v>42.250784880491437</v>
      </c>
      <c r="L37" s="23">
        <f t="shared" si="5"/>
        <v>28018050952</v>
      </c>
      <c r="M37" s="24">
        <f t="shared" si="6"/>
        <v>32.179852049283113</v>
      </c>
      <c r="N37" s="22">
        <f>SUM(N38:N45)-N40</f>
        <v>64804566991</v>
      </c>
      <c r="O37" s="24">
        <f t="shared" si="7"/>
        <v>74.43063692977455</v>
      </c>
      <c r="P37" s="25">
        <f t="shared" si="8"/>
        <v>22262492575</v>
      </c>
      <c r="R37" s="17">
        <f>SUM('[1]estapu y ente'!D37+[2]ctas!D37)</f>
        <v>79907493000</v>
      </c>
      <c r="S37" s="18">
        <f t="shared" si="9"/>
        <v>0</v>
      </c>
    </row>
    <row r="38" spans="1:19" x14ac:dyDescent="0.25">
      <c r="A38" s="26">
        <v>3110201</v>
      </c>
      <c r="B38" s="33" t="s">
        <v>52</v>
      </c>
      <c r="C38" s="28"/>
      <c r="D38" s="17">
        <f>SUM([3]ctas!D38+'[4]estapu y ente'!D38)</f>
        <v>0</v>
      </c>
      <c r="E38" s="17">
        <f>SUM([3]ctas!E38+'[4]estapu y ente'!E38)</f>
        <v>0</v>
      </c>
      <c r="F38" s="30">
        <f t="shared" si="1"/>
        <v>0</v>
      </c>
      <c r="G38" s="31">
        <f t="shared" si="2"/>
        <v>0</v>
      </c>
      <c r="H38" s="17"/>
      <c r="I38" s="32">
        <f t="shared" si="3"/>
        <v>0</v>
      </c>
      <c r="J38" s="17">
        <f>SUM([3]ctas!J38+'[4]estapu y ente'!J38)</f>
        <v>0</v>
      </c>
      <c r="K38" s="31">
        <f t="shared" si="4"/>
        <v>0</v>
      </c>
      <c r="L38" s="30">
        <f t="shared" si="5"/>
        <v>0</v>
      </c>
      <c r="M38" s="31">
        <f t="shared" si="6"/>
        <v>0</v>
      </c>
      <c r="N38" s="17">
        <f>SUM([3]ctas!N38+'[4]estapu y ente'!N38)</f>
        <v>0</v>
      </c>
      <c r="O38" s="31">
        <f t="shared" si="7"/>
        <v>0</v>
      </c>
      <c r="P38" s="32">
        <f t="shared" si="8"/>
        <v>0</v>
      </c>
      <c r="R38" s="17">
        <f>SUM('[1]estapu y ente'!D38+[2]ctas!D38)</f>
        <v>0</v>
      </c>
      <c r="S38" s="18">
        <f t="shared" si="9"/>
        <v>0</v>
      </c>
    </row>
    <row r="39" spans="1:19" x14ac:dyDescent="0.25">
      <c r="A39" s="26">
        <v>3110202</v>
      </c>
      <c r="B39" s="33" t="s">
        <v>53</v>
      </c>
      <c r="C39" s="28"/>
      <c r="D39" s="17">
        <f>SUM([3]ctas!D39+'[4]estapu y ente'!D39)</f>
        <v>2092901000</v>
      </c>
      <c r="E39" s="17">
        <f>SUM([3]ctas!E39+'[4]estapu y ente'!E39)</f>
        <v>0</v>
      </c>
      <c r="F39" s="30">
        <f t="shared" si="1"/>
        <v>2092901000</v>
      </c>
      <c r="G39" s="31">
        <f t="shared" si="2"/>
        <v>0</v>
      </c>
      <c r="H39" s="17"/>
      <c r="I39" s="32">
        <f t="shared" si="3"/>
        <v>2092901000</v>
      </c>
      <c r="J39" s="17">
        <f>SUM([3]ctas!J39+'[4]estapu y ente'!J39)</f>
        <v>902419370</v>
      </c>
      <c r="K39" s="31">
        <f t="shared" si="4"/>
        <v>43.118110698977162</v>
      </c>
      <c r="L39" s="30">
        <f t="shared" si="5"/>
        <v>0</v>
      </c>
      <c r="M39" s="31">
        <f t="shared" si="6"/>
        <v>0</v>
      </c>
      <c r="N39" s="17">
        <f>SUM([3]ctas!N39+'[4]estapu y ente'!N39)</f>
        <v>902419370</v>
      </c>
      <c r="O39" s="31">
        <f t="shared" si="7"/>
        <v>43.118110698977162</v>
      </c>
      <c r="P39" s="32">
        <f t="shared" si="8"/>
        <v>1190481630</v>
      </c>
      <c r="R39" s="17">
        <f>SUM('[1]estapu y ente'!D39+[2]ctas!D39)</f>
        <v>2092901000</v>
      </c>
      <c r="S39" s="18">
        <f t="shared" si="9"/>
        <v>0</v>
      </c>
    </row>
    <row r="40" spans="1:19" x14ac:dyDescent="0.25">
      <c r="A40" s="26">
        <v>3110203</v>
      </c>
      <c r="B40" s="27" t="s">
        <v>54</v>
      </c>
      <c r="C40" s="28"/>
      <c r="D40" s="29">
        <f>SUM(D41:D42)</f>
        <v>41888652000</v>
      </c>
      <c r="E40" s="29">
        <f>SUM(E41:E42)</f>
        <v>2163505928</v>
      </c>
      <c r="F40" s="30">
        <f t="shared" si="1"/>
        <v>44052157928</v>
      </c>
      <c r="G40" s="31">
        <f t="shared" si="2"/>
        <v>0</v>
      </c>
      <c r="H40" s="29">
        <f>SUM(H41:H42)</f>
        <v>0</v>
      </c>
      <c r="I40" s="32">
        <f t="shared" si="3"/>
        <v>44052157928</v>
      </c>
      <c r="J40" s="29">
        <f>SUM(J41:J42)</f>
        <v>16213889189</v>
      </c>
      <c r="K40" s="31">
        <f t="shared" si="4"/>
        <v>36.806117910274466</v>
      </c>
      <c r="L40" s="30">
        <f t="shared" si="5"/>
        <v>16626253967</v>
      </c>
      <c r="M40" s="31">
        <f t="shared" si="6"/>
        <v>37.742200947736507</v>
      </c>
      <c r="N40" s="29">
        <f>SUM(N41:N42)</f>
        <v>32840143156</v>
      </c>
      <c r="O40" s="31">
        <f t="shared" si="7"/>
        <v>74.548318858010973</v>
      </c>
      <c r="P40" s="32">
        <f t="shared" si="8"/>
        <v>11212014772</v>
      </c>
      <c r="R40" s="17">
        <f>SUM('[1]estapu y ente'!D40+[2]ctas!D40)</f>
        <v>41888652000</v>
      </c>
      <c r="S40" s="18">
        <f t="shared" si="9"/>
        <v>0</v>
      </c>
    </row>
    <row r="41" spans="1:19" x14ac:dyDescent="0.25">
      <c r="A41" s="26">
        <v>311020301</v>
      </c>
      <c r="B41" s="33" t="s">
        <v>55</v>
      </c>
      <c r="C41" s="28"/>
      <c r="D41" s="17">
        <f>SUM([3]ctas!D41+'[4]estapu y ente'!D41)</f>
        <v>29143652000</v>
      </c>
      <c r="E41" s="17">
        <f>SUM([3]ctas!E41+'[4]estapu y ente'!E41)</f>
        <v>2203505928</v>
      </c>
      <c r="F41" s="30">
        <f t="shared" si="1"/>
        <v>31347157928</v>
      </c>
      <c r="G41" s="31">
        <f t="shared" si="2"/>
        <v>0</v>
      </c>
      <c r="H41" s="17"/>
      <c r="I41" s="32">
        <f t="shared" si="3"/>
        <v>31347157928</v>
      </c>
      <c r="J41" s="17">
        <f>SUM([3]ctas!J41+'[4]estapu y ente'!J41)</f>
        <v>9920107201</v>
      </c>
      <c r="K41" s="31">
        <f t="shared" si="4"/>
        <v>31.645954072726745</v>
      </c>
      <c r="L41" s="30">
        <f t="shared" si="5"/>
        <v>16626253967</v>
      </c>
      <c r="M41" s="31">
        <f t="shared" si="6"/>
        <v>53.039111249537072</v>
      </c>
      <c r="N41" s="17">
        <f>SUM([3]ctas!N41+'[4]estapu y ente'!N41)</f>
        <v>26546361168</v>
      </c>
      <c r="O41" s="31">
        <f t="shared" si="7"/>
        <v>84.685065322263824</v>
      </c>
      <c r="P41" s="32">
        <f t="shared" si="8"/>
        <v>4800796760</v>
      </c>
      <c r="R41" s="17">
        <f>SUM('[1]estapu y ente'!D41+[2]ctas!D41)</f>
        <v>29143652000</v>
      </c>
      <c r="S41" s="18">
        <f t="shared" si="9"/>
        <v>0</v>
      </c>
    </row>
    <row r="42" spans="1:19" x14ac:dyDescent="0.25">
      <c r="A42" s="26">
        <v>311020302</v>
      </c>
      <c r="B42" s="33" t="s">
        <v>56</v>
      </c>
      <c r="C42" s="28"/>
      <c r="D42" s="17">
        <f>SUM([3]ctas!D42+'[4]estapu y ente'!D42)</f>
        <v>12745000000</v>
      </c>
      <c r="E42" s="17">
        <f>SUM([3]ctas!E42+'[4]estapu y ente'!E42)</f>
        <v>-40000000</v>
      </c>
      <c r="F42" s="30">
        <f t="shared" si="1"/>
        <v>12705000000</v>
      </c>
      <c r="G42" s="31">
        <f t="shared" si="2"/>
        <v>0</v>
      </c>
      <c r="H42" s="17"/>
      <c r="I42" s="32">
        <f t="shared" si="3"/>
        <v>12705000000</v>
      </c>
      <c r="J42" s="17">
        <f>SUM([3]ctas!J42+'[4]estapu y ente'!J42)</f>
        <v>6293781988</v>
      </c>
      <c r="K42" s="31">
        <f t="shared" si="4"/>
        <v>49.537835403384491</v>
      </c>
      <c r="L42" s="30">
        <f t="shared" si="5"/>
        <v>0</v>
      </c>
      <c r="M42" s="31">
        <f t="shared" si="6"/>
        <v>0</v>
      </c>
      <c r="N42" s="17">
        <f>SUM([3]ctas!N42+'[4]estapu y ente'!N42)</f>
        <v>6293781988</v>
      </c>
      <c r="O42" s="31">
        <f t="shared" si="7"/>
        <v>49.537835403384491</v>
      </c>
      <c r="P42" s="32">
        <f t="shared" si="8"/>
        <v>6411218012</v>
      </c>
      <c r="R42" s="17">
        <f>SUM('[1]estapu y ente'!D42+[2]ctas!D42)</f>
        <v>12745000000</v>
      </c>
      <c r="S42" s="18">
        <f t="shared" si="9"/>
        <v>0</v>
      </c>
    </row>
    <row r="43" spans="1:19" x14ac:dyDescent="0.25">
      <c r="A43" s="26">
        <v>3110204</v>
      </c>
      <c r="B43" s="27" t="s">
        <v>57</v>
      </c>
      <c r="C43" s="28"/>
      <c r="D43" s="17">
        <f>SUM([3]ctas!D43+'[4]estapu y ente'!D43)</f>
        <v>10390774000</v>
      </c>
      <c r="E43" s="17">
        <f>SUM([3]ctas!E43+'[4]estapu y ente'!E43)</f>
        <v>2154018256</v>
      </c>
      <c r="F43" s="30">
        <f t="shared" si="1"/>
        <v>12544792256</v>
      </c>
      <c r="G43" s="31">
        <f t="shared" si="2"/>
        <v>0</v>
      </c>
      <c r="H43" s="17"/>
      <c r="I43" s="32">
        <f t="shared" si="3"/>
        <v>12544792256</v>
      </c>
      <c r="J43" s="17">
        <f>SUM([3]ctas!J43+'[4]estapu y ente'!J43)</f>
        <v>4038737878</v>
      </c>
      <c r="K43" s="31">
        <f t="shared" si="4"/>
        <v>32.19453774587879</v>
      </c>
      <c r="L43" s="30">
        <f t="shared" si="5"/>
        <v>6827769544</v>
      </c>
      <c r="M43" s="31">
        <f t="shared" si="6"/>
        <v>54.427123260924247</v>
      </c>
      <c r="N43" s="17">
        <f>SUM([3]ctas!N43+'[4]estapu y ente'!N43)</f>
        <v>10866507422</v>
      </c>
      <c r="O43" s="31">
        <f t="shared" si="7"/>
        <v>86.621661006803038</v>
      </c>
      <c r="P43" s="32">
        <f t="shared" si="8"/>
        <v>1678284834</v>
      </c>
      <c r="R43" s="17">
        <f>SUM('[1]estapu y ente'!D43+[2]ctas!D43)</f>
        <v>10390774000</v>
      </c>
      <c r="S43" s="18">
        <f t="shared" si="9"/>
        <v>0</v>
      </c>
    </row>
    <row r="44" spans="1:19" x14ac:dyDescent="0.25">
      <c r="A44" s="26">
        <v>3110205</v>
      </c>
      <c r="B44" s="33" t="s">
        <v>58</v>
      </c>
      <c r="C44" s="28"/>
      <c r="D44" s="17">
        <f>SUM([3]ctas!D44+'[4]estapu y ente'!D44)</f>
        <v>258000000</v>
      </c>
      <c r="E44" s="17">
        <f>SUM([3]ctas!E44+'[4]estapu y ente'!E44)</f>
        <v>0</v>
      </c>
      <c r="F44" s="30">
        <f t="shared" si="1"/>
        <v>258000000</v>
      </c>
      <c r="G44" s="31">
        <f t="shared" si="2"/>
        <v>0</v>
      </c>
      <c r="H44" s="17"/>
      <c r="I44" s="32">
        <f t="shared" si="3"/>
        <v>258000000</v>
      </c>
      <c r="J44" s="17">
        <f>SUM([3]ctas!J44+'[4]estapu y ente'!J44)</f>
        <v>107050965</v>
      </c>
      <c r="K44" s="31">
        <f t="shared" si="4"/>
        <v>41.492622093023257</v>
      </c>
      <c r="L44" s="30">
        <f t="shared" si="5"/>
        <v>150949035</v>
      </c>
      <c r="M44" s="31">
        <f t="shared" si="6"/>
        <v>58.507377906976743</v>
      </c>
      <c r="N44" s="17">
        <f>SUM([3]ctas!N44+'[4]estapu y ente'!N44)</f>
        <v>258000000</v>
      </c>
      <c r="O44" s="31">
        <f t="shared" si="7"/>
        <v>100</v>
      </c>
      <c r="P44" s="32">
        <f t="shared" si="8"/>
        <v>0</v>
      </c>
      <c r="R44" s="17">
        <f>SUM('[1]estapu y ente'!D44+[2]ctas!D44)</f>
        <v>258000000</v>
      </c>
      <c r="S44" s="18">
        <f t="shared" si="9"/>
        <v>0</v>
      </c>
    </row>
    <row r="45" spans="1:19" x14ac:dyDescent="0.25">
      <c r="A45" s="26">
        <v>3110299</v>
      </c>
      <c r="B45" s="33" t="s">
        <v>59</v>
      </c>
      <c r="C45" s="28"/>
      <c r="D45" s="17">
        <f>SUM([3]ctas!D45+'[4]estapu y ente'!D45)</f>
        <v>25277166000</v>
      </c>
      <c r="E45" s="17">
        <f>SUM([3]ctas!E45+'[4]estapu y ente'!E45)</f>
        <v>2842042382</v>
      </c>
      <c r="F45" s="30">
        <f t="shared" si="1"/>
        <v>28119208382</v>
      </c>
      <c r="G45" s="31">
        <f t="shared" si="2"/>
        <v>0</v>
      </c>
      <c r="H45" s="17"/>
      <c r="I45" s="32">
        <f t="shared" si="3"/>
        <v>28119208382</v>
      </c>
      <c r="J45" s="17">
        <f>SUM([3]ctas!J45+'[4]estapu y ente'!J45)</f>
        <v>15524418637</v>
      </c>
      <c r="K45" s="31">
        <f t="shared" si="4"/>
        <v>55.209301862628799</v>
      </c>
      <c r="L45" s="30">
        <f t="shared" si="5"/>
        <v>4413078406</v>
      </c>
      <c r="M45" s="31">
        <f t="shared" si="6"/>
        <v>15.69417725438157</v>
      </c>
      <c r="N45" s="17">
        <f>SUM([3]ctas!N45+'[4]estapu y ente'!N45)</f>
        <v>19937497043</v>
      </c>
      <c r="O45" s="31">
        <f t="shared" si="7"/>
        <v>70.903479117010377</v>
      </c>
      <c r="P45" s="32">
        <f t="shared" si="8"/>
        <v>8181711339</v>
      </c>
      <c r="R45" s="17">
        <f>SUM('[1]estapu y ente'!D45+[2]ctas!D45)</f>
        <v>25277166000</v>
      </c>
      <c r="S45" s="18">
        <f t="shared" si="9"/>
        <v>0</v>
      </c>
    </row>
    <row r="46" spans="1:19" x14ac:dyDescent="0.25">
      <c r="A46" s="19">
        <v>31103</v>
      </c>
      <c r="B46" s="20" t="s">
        <v>60</v>
      </c>
      <c r="C46" s="21"/>
      <c r="D46" s="22">
        <f>SUM(D47+D53+D63)</f>
        <v>281309043000</v>
      </c>
      <c r="E46" s="22">
        <f>SUM(E47+E53+E63)</f>
        <v>890373508</v>
      </c>
      <c r="F46" s="30">
        <f t="shared" si="1"/>
        <v>282199416508</v>
      </c>
      <c r="G46" s="24">
        <f t="shared" si="2"/>
        <v>0</v>
      </c>
      <c r="H46" s="22">
        <f>SUM(H47+H53+H63)</f>
        <v>0</v>
      </c>
      <c r="I46" s="25">
        <f t="shared" si="3"/>
        <v>282199416508</v>
      </c>
      <c r="J46" s="22">
        <f>SUM(J47+J53+J63)</f>
        <v>107206266539</v>
      </c>
      <c r="K46" s="24">
        <f t="shared" si="4"/>
        <v>37.989542241296888</v>
      </c>
      <c r="L46" s="23">
        <f t="shared" si="5"/>
        <v>12789339947</v>
      </c>
      <c r="M46" s="24">
        <f t="shared" si="6"/>
        <v>4.5320221087832895</v>
      </c>
      <c r="N46" s="22">
        <f>SUM(N47+N53+N63)</f>
        <v>119995606486</v>
      </c>
      <c r="O46" s="24">
        <f t="shared" si="7"/>
        <v>42.521564350080176</v>
      </c>
      <c r="P46" s="25">
        <f t="shared" si="8"/>
        <v>162203810022</v>
      </c>
      <c r="R46" s="17">
        <f>SUM('[1]estapu y ente'!D46+[2]ctas!D46)</f>
        <v>281309043000</v>
      </c>
      <c r="S46" s="18">
        <f t="shared" si="9"/>
        <v>0</v>
      </c>
    </row>
    <row r="47" spans="1:19" x14ac:dyDescent="0.25">
      <c r="A47" s="26">
        <v>3110301</v>
      </c>
      <c r="B47" s="27" t="s">
        <v>61</v>
      </c>
      <c r="C47" s="28"/>
      <c r="D47" s="29">
        <f>SUM(D48:D52)</f>
        <v>161884892000</v>
      </c>
      <c r="E47" s="29">
        <f>SUM(E48:E52)</f>
        <v>-1713433195</v>
      </c>
      <c r="F47" s="30">
        <f t="shared" si="1"/>
        <v>160171458805</v>
      </c>
      <c r="G47" s="31">
        <f t="shared" si="2"/>
        <v>0</v>
      </c>
      <c r="H47" s="29">
        <f>SUM(H48:H52)</f>
        <v>0</v>
      </c>
      <c r="I47" s="32">
        <f t="shared" si="3"/>
        <v>160171458805</v>
      </c>
      <c r="J47" s="29">
        <f>SUM(J48:J52)</f>
        <v>60892923163</v>
      </c>
      <c r="K47" s="31">
        <f t="shared" si="4"/>
        <v>38.017336932127094</v>
      </c>
      <c r="L47" s="30">
        <f t="shared" si="5"/>
        <v>5787089710</v>
      </c>
      <c r="M47" s="31">
        <f t="shared" si="6"/>
        <v>3.6130592511150605</v>
      </c>
      <c r="N47" s="29">
        <f>SUM(N48:N52)</f>
        <v>66680012873</v>
      </c>
      <c r="O47" s="31">
        <f t="shared" si="7"/>
        <v>41.630396183242155</v>
      </c>
      <c r="P47" s="32">
        <f t="shared" si="8"/>
        <v>93491445932</v>
      </c>
      <c r="R47" s="17">
        <f>SUM('[1]estapu y ente'!D47+[2]ctas!D47)</f>
        <v>161884892000</v>
      </c>
      <c r="S47" s="18">
        <f t="shared" si="9"/>
        <v>0</v>
      </c>
    </row>
    <row r="48" spans="1:19" x14ac:dyDescent="0.25">
      <c r="A48" s="26">
        <v>311030101</v>
      </c>
      <c r="B48" s="27" t="s">
        <v>62</v>
      </c>
      <c r="C48" s="28"/>
      <c r="D48" s="17">
        <f>SUM([3]ctas!D48+'[4]estapu y ente'!D48)</f>
        <v>38012227000</v>
      </c>
      <c r="E48" s="17">
        <f>SUM([3]ctas!E48+'[4]estapu y ente'!E48)</f>
        <v>-1394390295</v>
      </c>
      <c r="F48" s="30">
        <f t="shared" si="1"/>
        <v>36617836705</v>
      </c>
      <c r="G48" s="31">
        <f t="shared" si="2"/>
        <v>0</v>
      </c>
      <c r="H48" s="17"/>
      <c r="I48" s="32">
        <f t="shared" si="3"/>
        <v>36617836705</v>
      </c>
      <c r="J48" s="17">
        <f>SUM([3]ctas!J48+'[4]estapu y ente'!J48)</f>
        <v>16706095164</v>
      </c>
      <c r="K48" s="31">
        <f t="shared" si="4"/>
        <v>45.622834845726587</v>
      </c>
      <c r="L48" s="30">
        <f t="shared" si="5"/>
        <v>271945267</v>
      </c>
      <c r="M48" s="31">
        <f t="shared" si="6"/>
        <v>0.7426579270393302</v>
      </c>
      <c r="N48" s="17">
        <f>SUM([3]ctas!N48+'[4]estapu y ente'!N48)</f>
        <v>16978040431</v>
      </c>
      <c r="O48" s="31">
        <f t="shared" si="7"/>
        <v>46.365492772765919</v>
      </c>
      <c r="P48" s="32">
        <f t="shared" si="8"/>
        <v>19639796274</v>
      </c>
      <c r="R48" s="17">
        <f>SUM('[1]estapu y ente'!D48+[2]ctas!D48)</f>
        <v>38012227000</v>
      </c>
      <c r="S48" s="18">
        <f t="shared" si="9"/>
        <v>0</v>
      </c>
    </row>
    <row r="49" spans="1:19" x14ac:dyDescent="0.25">
      <c r="A49" s="26">
        <v>311030102</v>
      </c>
      <c r="B49" s="27" t="s">
        <v>63</v>
      </c>
      <c r="C49" s="28"/>
      <c r="D49" s="17">
        <f>SUM([3]ctas!D49+'[4]estapu y ente'!D49)</f>
        <v>37048669000</v>
      </c>
      <c r="E49" s="17">
        <f>SUM([3]ctas!E49+'[4]estapu y ente'!E49)</f>
        <v>-331698400</v>
      </c>
      <c r="F49" s="30">
        <f t="shared" si="1"/>
        <v>36716970600</v>
      </c>
      <c r="G49" s="31">
        <f t="shared" si="2"/>
        <v>0</v>
      </c>
      <c r="H49" s="17"/>
      <c r="I49" s="32">
        <f t="shared" si="3"/>
        <v>36716970600</v>
      </c>
      <c r="J49" s="17">
        <f>SUM([3]ctas!J49+'[4]estapu y ente'!J49)</f>
        <v>12055146392</v>
      </c>
      <c r="K49" s="31">
        <f t="shared" si="4"/>
        <v>32.832628060006677</v>
      </c>
      <c r="L49" s="30">
        <f t="shared" si="5"/>
        <v>1154777035</v>
      </c>
      <c r="M49" s="31">
        <f t="shared" si="6"/>
        <v>3.1450771023032056</v>
      </c>
      <c r="N49" s="17">
        <f>SUM([3]ctas!N49+'[4]estapu y ente'!N49)</f>
        <v>13209923427</v>
      </c>
      <c r="O49" s="31">
        <f t="shared" si="7"/>
        <v>35.977705162309874</v>
      </c>
      <c r="P49" s="32">
        <f t="shared" si="8"/>
        <v>23507047173</v>
      </c>
      <c r="R49" s="17">
        <f>SUM('[1]estapu y ente'!D49+[2]ctas!D49)</f>
        <v>37048669000</v>
      </c>
      <c r="S49" s="18">
        <f t="shared" si="9"/>
        <v>0</v>
      </c>
    </row>
    <row r="50" spans="1:19" x14ac:dyDescent="0.25">
      <c r="A50" s="26">
        <v>311030103</v>
      </c>
      <c r="B50" s="27" t="s">
        <v>64</v>
      </c>
      <c r="C50" s="28"/>
      <c r="D50" s="17">
        <f>SUM([3]ctas!D50+'[4]estapu y ente'!D50)</f>
        <v>53661397000</v>
      </c>
      <c r="E50" s="17">
        <f>SUM([3]ctas!E50+'[4]estapu y ente'!E50)</f>
        <v>-445166500</v>
      </c>
      <c r="F50" s="30">
        <f t="shared" si="1"/>
        <v>53216230500</v>
      </c>
      <c r="G50" s="31">
        <f t="shared" si="2"/>
        <v>0</v>
      </c>
      <c r="H50" s="17"/>
      <c r="I50" s="32">
        <f t="shared" si="3"/>
        <v>53216230500</v>
      </c>
      <c r="J50" s="17">
        <f>SUM([3]ctas!J50+'[4]estapu y ente'!J50)</f>
        <v>20649325230</v>
      </c>
      <c r="K50" s="31">
        <f t="shared" si="4"/>
        <v>38.802683008523125</v>
      </c>
      <c r="L50" s="30">
        <f t="shared" si="5"/>
        <v>2095012516</v>
      </c>
      <c r="M50" s="31">
        <f t="shared" si="6"/>
        <v>3.9367923964475464</v>
      </c>
      <c r="N50" s="17">
        <f>SUM([3]ctas!N50+'[4]estapu y ente'!N50)</f>
        <v>22744337746</v>
      </c>
      <c r="O50" s="31">
        <f t="shared" si="7"/>
        <v>42.739475404970669</v>
      </c>
      <c r="P50" s="32">
        <f t="shared" si="8"/>
        <v>30471892754</v>
      </c>
      <c r="R50" s="17">
        <f>SUM('[1]estapu y ente'!D50+[2]ctas!D50)</f>
        <v>53661397000</v>
      </c>
      <c r="S50" s="18">
        <f t="shared" si="9"/>
        <v>0</v>
      </c>
    </row>
    <row r="51" spans="1:19" x14ac:dyDescent="0.25">
      <c r="A51" s="26">
        <v>311030104</v>
      </c>
      <c r="B51" s="27" t="s">
        <v>65</v>
      </c>
      <c r="C51" s="28"/>
      <c r="D51" s="17">
        <f>SUM([3]ctas!D51+'[4]estapu y ente'!D51)</f>
        <v>3387850000</v>
      </c>
      <c r="E51" s="17">
        <f>SUM([3]ctas!E51+'[4]estapu y ente'!E51)</f>
        <v>700161200</v>
      </c>
      <c r="F51" s="30">
        <f t="shared" si="1"/>
        <v>4088011200</v>
      </c>
      <c r="G51" s="31">
        <f t="shared" si="2"/>
        <v>0</v>
      </c>
      <c r="H51" s="17"/>
      <c r="I51" s="32">
        <f t="shared" si="3"/>
        <v>4088011200</v>
      </c>
      <c r="J51" s="17">
        <f>SUM([3]ctas!J51+'[4]estapu y ente'!J51)</f>
        <v>1513937043</v>
      </c>
      <c r="K51" s="31">
        <f t="shared" si="4"/>
        <v>37.033583543019652</v>
      </c>
      <c r="L51" s="30">
        <f t="shared" si="5"/>
        <v>202039260</v>
      </c>
      <c r="M51" s="31">
        <f t="shared" si="6"/>
        <v>4.9422384165679389</v>
      </c>
      <c r="N51" s="17">
        <f>SUM([3]ctas!N51+'[4]estapu y ente'!N51)</f>
        <v>1715976303</v>
      </c>
      <c r="O51" s="31">
        <f t="shared" si="7"/>
        <v>41.975821959587584</v>
      </c>
      <c r="P51" s="32">
        <f t="shared" si="8"/>
        <v>2372034897</v>
      </c>
      <c r="R51" s="17">
        <f>SUM('[1]estapu y ente'!D51+[2]ctas!D51)</f>
        <v>3387850000</v>
      </c>
      <c r="S51" s="18">
        <f t="shared" si="9"/>
        <v>0</v>
      </c>
    </row>
    <row r="52" spans="1:19" x14ac:dyDescent="0.25">
      <c r="A52" s="26">
        <v>311030105</v>
      </c>
      <c r="B52" s="27" t="s">
        <v>66</v>
      </c>
      <c r="C52" s="28"/>
      <c r="D52" s="17">
        <f>SUM([3]ctas!D52+'[4]estapu y ente'!D52)</f>
        <v>29774749000</v>
      </c>
      <c r="E52" s="17">
        <f>SUM([3]ctas!E52+'[4]estapu y ente'!E52)</f>
        <v>-242339200</v>
      </c>
      <c r="F52" s="30">
        <f t="shared" si="1"/>
        <v>29532409800</v>
      </c>
      <c r="G52" s="31">
        <f t="shared" si="2"/>
        <v>0</v>
      </c>
      <c r="H52" s="17"/>
      <c r="I52" s="32">
        <f t="shared" si="3"/>
        <v>29532409800</v>
      </c>
      <c r="J52" s="17">
        <f>SUM([3]ctas!J52+'[4]estapu y ente'!J52)</f>
        <v>9968419334</v>
      </c>
      <c r="K52" s="31">
        <f t="shared" si="4"/>
        <v>33.754168391635957</v>
      </c>
      <c r="L52" s="30">
        <f t="shared" si="5"/>
        <v>2063315632</v>
      </c>
      <c r="M52" s="31">
        <f t="shared" si="6"/>
        <v>6.9866145227335972</v>
      </c>
      <c r="N52" s="17">
        <f>SUM([3]ctas!N52+'[4]estapu y ente'!N52)</f>
        <v>12031734966</v>
      </c>
      <c r="O52" s="31">
        <f t="shared" si="7"/>
        <v>40.740782914369554</v>
      </c>
      <c r="P52" s="32">
        <f t="shared" si="8"/>
        <v>17500674834</v>
      </c>
      <c r="R52" s="17">
        <f>SUM('[1]estapu y ente'!D52+[2]ctas!D52)</f>
        <v>29774749000</v>
      </c>
      <c r="S52" s="18">
        <f t="shared" si="9"/>
        <v>0</v>
      </c>
    </row>
    <row r="53" spans="1:19" x14ac:dyDescent="0.25">
      <c r="A53" s="26">
        <v>3110302</v>
      </c>
      <c r="B53" s="27" t="s">
        <v>67</v>
      </c>
      <c r="C53" s="28"/>
      <c r="D53" s="29">
        <f>SUM(D54:D62)</f>
        <v>119424151000</v>
      </c>
      <c r="E53" s="29">
        <f>SUM(E54:E62)</f>
        <v>2603806703</v>
      </c>
      <c r="F53" s="30">
        <f t="shared" si="1"/>
        <v>122027957703</v>
      </c>
      <c r="G53" s="31">
        <f t="shared" si="2"/>
        <v>0</v>
      </c>
      <c r="H53" s="29">
        <f>SUM(H54:H62)</f>
        <v>0</v>
      </c>
      <c r="I53" s="32">
        <f t="shared" si="3"/>
        <v>122027957703</v>
      </c>
      <c r="J53" s="29">
        <f>SUM(J54:J62)</f>
        <v>46313343376</v>
      </c>
      <c r="K53" s="31">
        <f t="shared" si="4"/>
        <v>37.953059485532478</v>
      </c>
      <c r="L53" s="30">
        <f t="shared" si="5"/>
        <v>7002250237</v>
      </c>
      <c r="M53" s="31">
        <f t="shared" si="6"/>
        <v>5.738234392189498</v>
      </c>
      <c r="N53" s="29">
        <f>SUM(N54:N62)</f>
        <v>53315593613</v>
      </c>
      <c r="O53" s="31">
        <f t="shared" si="7"/>
        <v>43.691293877721975</v>
      </c>
      <c r="P53" s="32">
        <f t="shared" si="8"/>
        <v>68712364090</v>
      </c>
      <c r="R53" s="17">
        <f>SUM('[1]estapu y ente'!D53+[2]ctas!D53)</f>
        <v>119424151000</v>
      </c>
      <c r="S53" s="18">
        <f t="shared" si="9"/>
        <v>0</v>
      </c>
    </row>
    <row r="54" spans="1:19" x14ac:dyDescent="0.25">
      <c r="A54" s="26">
        <v>311030201</v>
      </c>
      <c r="B54" s="27" t="s">
        <v>68</v>
      </c>
      <c r="C54" s="28"/>
      <c r="D54" s="17">
        <f>SUM([3]ctas!D54+'[4]estapu y ente'!D54)</f>
        <v>40586644000</v>
      </c>
      <c r="E54" s="17">
        <f>SUM([3]ctas!E54+'[4]estapu y ente'!E54)</f>
        <v>814000000</v>
      </c>
      <c r="F54" s="30">
        <f t="shared" si="1"/>
        <v>41400644000</v>
      </c>
      <c r="G54" s="31">
        <f t="shared" si="2"/>
        <v>0</v>
      </c>
      <c r="H54" s="17"/>
      <c r="I54" s="32">
        <f t="shared" si="3"/>
        <v>41400644000</v>
      </c>
      <c r="J54" s="17">
        <f>SUM([3]ctas!J54+'[4]estapu y ente'!J54)</f>
        <v>15037770753</v>
      </c>
      <c r="K54" s="31">
        <f t="shared" si="4"/>
        <v>36.322552743382445</v>
      </c>
      <c r="L54" s="30">
        <f t="shared" si="5"/>
        <v>2364350275</v>
      </c>
      <c r="M54" s="31">
        <f t="shared" si="6"/>
        <v>5.7109021661595403</v>
      </c>
      <c r="N54" s="17">
        <f>SUM([3]ctas!N54+'[4]estapu y ente'!N54)</f>
        <v>17402121028</v>
      </c>
      <c r="O54" s="31">
        <f t="shared" si="7"/>
        <v>42.033454909541987</v>
      </c>
      <c r="P54" s="32">
        <f t="shared" si="8"/>
        <v>23998522972</v>
      </c>
      <c r="R54" s="17">
        <f>SUM('[1]estapu y ente'!D54+[2]ctas!D54)</f>
        <v>40586644000</v>
      </c>
      <c r="S54" s="18">
        <f t="shared" si="9"/>
        <v>0</v>
      </c>
    </row>
    <row r="55" spans="1:19" x14ac:dyDescent="0.25">
      <c r="A55" s="26">
        <v>311030202</v>
      </c>
      <c r="B55" s="27" t="s">
        <v>69</v>
      </c>
      <c r="C55" s="28"/>
      <c r="D55" s="17">
        <f>SUM([3]ctas!D55+'[4]estapu y ente'!D55)</f>
        <v>39508997000</v>
      </c>
      <c r="E55" s="17">
        <f>SUM([3]ctas!E55+'[4]estapu y ente'!E55)</f>
        <v>2085810600</v>
      </c>
      <c r="F55" s="30">
        <f t="shared" si="1"/>
        <v>41594807600</v>
      </c>
      <c r="G55" s="31">
        <f t="shared" si="2"/>
        <v>0</v>
      </c>
      <c r="H55" s="17"/>
      <c r="I55" s="32">
        <f t="shared" si="3"/>
        <v>41594807600</v>
      </c>
      <c r="J55" s="17">
        <f>SUM([3]ctas!J55+'[4]estapu y ente'!J55)</f>
        <v>18006780255</v>
      </c>
      <c r="K55" s="31">
        <f t="shared" si="4"/>
        <v>43.290932916828787</v>
      </c>
      <c r="L55" s="30">
        <f t="shared" si="5"/>
        <v>1990724945</v>
      </c>
      <c r="M55" s="31">
        <f t="shared" si="6"/>
        <v>4.7859938772742394</v>
      </c>
      <c r="N55" s="17">
        <f>SUM([3]ctas!N55+'[4]estapu y ente'!N55)</f>
        <v>19997505200</v>
      </c>
      <c r="O55" s="31">
        <f t="shared" si="7"/>
        <v>48.076926794103017</v>
      </c>
      <c r="P55" s="32">
        <f t="shared" si="8"/>
        <v>21597302400</v>
      </c>
      <c r="R55" s="17">
        <f>SUM('[1]estapu y ente'!D55+[2]ctas!D55)</f>
        <v>39508997000</v>
      </c>
      <c r="S55" s="18">
        <f t="shared" si="9"/>
        <v>0</v>
      </c>
    </row>
    <row r="56" spans="1:19" x14ac:dyDescent="0.25">
      <c r="A56" s="26">
        <v>311030203</v>
      </c>
      <c r="B56" s="27" t="s">
        <v>70</v>
      </c>
      <c r="C56" s="28"/>
      <c r="D56" s="17">
        <f>SUM([3]ctas!D56+'[4]estapu y ente'!D56)</f>
        <v>986571000</v>
      </c>
      <c r="E56" s="17">
        <f>SUM([3]ctas!E56+'[4]estapu y ente'!E56)</f>
        <v>-400080300</v>
      </c>
      <c r="F56" s="30">
        <f t="shared" si="1"/>
        <v>586490700</v>
      </c>
      <c r="G56" s="31">
        <f t="shared" si="2"/>
        <v>0</v>
      </c>
      <c r="H56" s="17"/>
      <c r="I56" s="32">
        <f t="shared" si="3"/>
        <v>586490700</v>
      </c>
      <c r="J56" s="17">
        <f>SUM([3]ctas!J56+'[4]estapu y ente'!J56)</f>
        <v>125648387</v>
      </c>
      <c r="K56" s="31">
        <f t="shared" si="4"/>
        <v>21.423764605304058</v>
      </c>
      <c r="L56" s="30">
        <f t="shared" si="5"/>
        <v>9429042</v>
      </c>
      <c r="M56" s="31">
        <f t="shared" si="6"/>
        <v>1.6077052884214533</v>
      </c>
      <c r="N56" s="17">
        <f>SUM([3]ctas!N56+'[4]estapu y ente'!N56)</f>
        <v>135077429</v>
      </c>
      <c r="O56" s="31">
        <f t="shared" si="7"/>
        <v>23.031469893725507</v>
      </c>
      <c r="P56" s="32">
        <f t="shared" si="8"/>
        <v>451413271</v>
      </c>
      <c r="R56" s="17">
        <f>SUM('[1]estapu y ente'!D56+[2]ctas!D56)</f>
        <v>986571000</v>
      </c>
      <c r="S56" s="18">
        <f t="shared" si="9"/>
        <v>0</v>
      </c>
    </row>
    <row r="57" spans="1:19" x14ac:dyDescent="0.25">
      <c r="A57" s="26">
        <v>311030204</v>
      </c>
      <c r="B57" s="27" t="s">
        <v>71</v>
      </c>
      <c r="C57" s="28"/>
      <c r="D57" s="17">
        <f>SUM([3]ctas!D57+'[4]estapu y ente'!D57)</f>
        <v>2467479000</v>
      </c>
      <c r="E57" s="17">
        <f>SUM([3]ctas!E57+'[4]estapu y ente'!E57)</f>
        <v>201084500</v>
      </c>
      <c r="F57" s="30">
        <f t="shared" si="1"/>
        <v>2668563500</v>
      </c>
      <c r="G57" s="31">
        <f t="shared" si="2"/>
        <v>0</v>
      </c>
      <c r="H57" s="17"/>
      <c r="I57" s="32">
        <f t="shared" si="3"/>
        <v>2668563500</v>
      </c>
      <c r="J57" s="17">
        <f>SUM([3]ctas!J57+'[4]estapu y ente'!J57)</f>
        <v>991689036</v>
      </c>
      <c r="K57" s="31">
        <f t="shared" si="4"/>
        <v>37.161905122362647</v>
      </c>
      <c r="L57" s="30">
        <f t="shared" si="5"/>
        <v>116858298</v>
      </c>
      <c r="M57" s="31">
        <f t="shared" si="6"/>
        <v>4.379071286855269</v>
      </c>
      <c r="N57" s="17">
        <f>SUM([3]ctas!N57+'[4]estapu y ente'!N57)</f>
        <v>1108547334</v>
      </c>
      <c r="O57" s="31">
        <f t="shared" si="7"/>
        <v>41.540976409217919</v>
      </c>
      <c r="P57" s="32">
        <f t="shared" si="8"/>
        <v>1560016166</v>
      </c>
      <c r="R57" s="17">
        <f>SUM('[1]estapu y ente'!D57+[2]ctas!D57)</f>
        <v>2467479000</v>
      </c>
      <c r="S57" s="18">
        <f t="shared" si="9"/>
        <v>0</v>
      </c>
    </row>
    <row r="58" spans="1:19" x14ac:dyDescent="0.25">
      <c r="A58" s="26">
        <v>311030205</v>
      </c>
      <c r="B58" s="33" t="s">
        <v>72</v>
      </c>
      <c r="C58" s="28"/>
      <c r="D58" s="17">
        <f>SUM([3]ctas!D58+'[4]estapu y ente'!D58)</f>
        <v>2639222000</v>
      </c>
      <c r="E58" s="17">
        <f>SUM([3]ctas!E58+'[4]estapu y ente'!E58)</f>
        <v>0</v>
      </c>
      <c r="F58" s="30">
        <f t="shared" si="1"/>
        <v>2639222000</v>
      </c>
      <c r="G58" s="31">
        <f t="shared" si="2"/>
        <v>0</v>
      </c>
      <c r="H58" s="17"/>
      <c r="I58" s="32">
        <f t="shared" si="3"/>
        <v>2639222000</v>
      </c>
      <c r="J58" s="17">
        <f>SUM([3]ctas!J58+'[4]estapu y ente'!J58)</f>
        <v>853898189</v>
      </c>
      <c r="K58" s="31">
        <f t="shared" si="4"/>
        <v>32.354163045018566</v>
      </c>
      <c r="L58" s="30">
        <f t="shared" si="5"/>
        <v>239670708</v>
      </c>
      <c r="M58" s="31">
        <f t="shared" si="6"/>
        <v>9.0811120853039267</v>
      </c>
      <c r="N58" s="17">
        <f>SUM([3]ctas!N58+'[4]estapu y ente'!N58)</f>
        <v>1093568897</v>
      </c>
      <c r="O58" s="31">
        <f t="shared" si="7"/>
        <v>41.435275130322495</v>
      </c>
      <c r="P58" s="32">
        <f t="shared" si="8"/>
        <v>1545653103</v>
      </c>
      <c r="R58" s="17">
        <f>SUM('[1]estapu y ente'!D58+[2]ctas!D58)</f>
        <v>2639222000</v>
      </c>
      <c r="S58" s="18">
        <f t="shared" si="9"/>
        <v>0</v>
      </c>
    </row>
    <row r="59" spans="1:19" x14ac:dyDescent="0.25">
      <c r="A59" s="26">
        <v>311030206</v>
      </c>
      <c r="B59" s="33" t="s">
        <v>73</v>
      </c>
      <c r="C59" s="28"/>
      <c r="D59" s="17">
        <f>SUM([3]ctas!D59+'[4]estapu y ente'!D59)</f>
        <v>22281452000</v>
      </c>
      <c r="E59" s="17">
        <f>SUM([3]ctas!E59+'[4]estapu y ente'!E59)</f>
        <v>-104269900</v>
      </c>
      <c r="F59" s="30">
        <f t="shared" si="1"/>
        <v>22177182100</v>
      </c>
      <c r="G59" s="31">
        <f t="shared" si="2"/>
        <v>0</v>
      </c>
      <c r="H59" s="17"/>
      <c r="I59" s="32">
        <f t="shared" si="3"/>
        <v>22177182100</v>
      </c>
      <c r="J59" s="17">
        <f>SUM([3]ctas!J59+'[4]estapu y ente'!J59)</f>
        <v>7475167867</v>
      </c>
      <c r="K59" s="31">
        <f t="shared" si="4"/>
        <v>33.706572067151853</v>
      </c>
      <c r="L59" s="30">
        <f t="shared" si="5"/>
        <v>1498221055</v>
      </c>
      <c r="M59" s="31">
        <f t="shared" si="6"/>
        <v>6.7556872114965403</v>
      </c>
      <c r="N59" s="17">
        <f>SUM([3]ctas!N59+'[4]estapu y ente'!N59)</f>
        <v>8973388922</v>
      </c>
      <c r="O59" s="31">
        <f t="shared" si="7"/>
        <v>40.462259278648389</v>
      </c>
      <c r="P59" s="32">
        <f t="shared" si="8"/>
        <v>13203793178</v>
      </c>
      <c r="R59" s="17">
        <f>SUM('[1]estapu y ente'!D59+[2]ctas!D59)</f>
        <v>22281452000</v>
      </c>
      <c r="S59" s="18">
        <f t="shared" si="9"/>
        <v>0</v>
      </c>
    </row>
    <row r="60" spans="1:19" x14ac:dyDescent="0.25">
      <c r="A60" s="26">
        <v>311030207</v>
      </c>
      <c r="B60" s="33" t="s">
        <v>74</v>
      </c>
      <c r="C60" s="28"/>
      <c r="D60" s="17">
        <f>SUM([3]ctas!D60+'[4]estapu y ente'!D60)</f>
        <v>5655313000</v>
      </c>
      <c r="E60" s="17">
        <f>SUM([3]ctas!E60+'[4]estapu y ente'!E60)</f>
        <v>-12374500</v>
      </c>
      <c r="F60" s="30">
        <f t="shared" si="1"/>
        <v>5642938500</v>
      </c>
      <c r="G60" s="31">
        <f t="shared" si="2"/>
        <v>0</v>
      </c>
      <c r="H60" s="17"/>
      <c r="I60" s="32">
        <f t="shared" si="3"/>
        <v>5642938500</v>
      </c>
      <c r="J60" s="17">
        <f>SUM([3]ctas!J60+'[4]estapu y ente'!J60)</f>
        <v>1988464093</v>
      </c>
      <c r="K60" s="31">
        <f t="shared" si="4"/>
        <v>35.238096126690024</v>
      </c>
      <c r="L60" s="30">
        <f t="shared" si="5"/>
        <v>287154368</v>
      </c>
      <c r="M60" s="31">
        <f t="shared" si="6"/>
        <v>5.0887382167996336</v>
      </c>
      <c r="N60" s="17">
        <f>SUM([3]ctas!N60+'[4]estapu y ente'!N60)</f>
        <v>2275618461</v>
      </c>
      <c r="O60" s="31">
        <f t="shared" si="7"/>
        <v>40.326834343489651</v>
      </c>
      <c r="P60" s="32">
        <f t="shared" si="8"/>
        <v>3367320039</v>
      </c>
      <c r="R60" s="17">
        <f>SUM('[1]estapu y ente'!D60+[2]ctas!D60)</f>
        <v>5655313000</v>
      </c>
      <c r="S60" s="18">
        <f t="shared" si="9"/>
        <v>0</v>
      </c>
    </row>
    <row r="61" spans="1:19" x14ac:dyDescent="0.25">
      <c r="A61" s="26">
        <v>311030208</v>
      </c>
      <c r="B61" s="33" t="s">
        <v>75</v>
      </c>
      <c r="C61" s="28"/>
      <c r="D61" s="17">
        <f>SUM([3]ctas!D61+'[4]estapu y ente'!D61)</f>
        <v>5127281000</v>
      </c>
      <c r="E61" s="17">
        <f>SUM([3]ctas!E61+'[4]estapu y ente'!E61)</f>
        <v>0</v>
      </c>
      <c r="F61" s="30">
        <f t="shared" si="1"/>
        <v>5127281000</v>
      </c>
      <c r="G61" s="31">
        <f t="shared" si="2"/>
        <v>0</v>
      </c>
      <c r="H61" s="17"/>
      <c r="I61" s="32">
        <f t="shared" si="3"/>
        <v>5127281000</v>
      </c>
      <c r="J61" s="17">
        <f>SUM([3]ctas!J61+'[4]estapu y ente'!J61)</f>
        <v>1729152279</v>
      </c>
      <c r="K61" s="31">
        <f t="shared" si="4"/>
        <v>33.724546772451127</v>
      </c>
      <c r="L61" s="30">
        <f t="shared" si="5"/>
        <v>483233715</v>
      </c>
      <c r="M61" s="31">
        <f t="shared" si="6"/>
        <v>9.4247558306244574</v>
      </c>
      <c r="N61" s="17">
        <f>SUM([3]ctas!N61+'[4]estapu y ente'!N61)</f>
        <v>2212385994</v>
      </c>
      <c r="O61" s="31">
        <f t="shared" si="7"/>
        <v>43.14930260307559</v>
      </c>
      <c r="P61" s="32">
        <f t="shared" si="8"/>
        <v>2914895006</v>
      </c>
      <c r="R61" s="17">
        <f>SUM('[1]estapu y ente'!D61+[2]ctas!D61)</f>
        <v>5127281000</v>
      </c>
      <c r="S61" s="18">
        <f t="shared" si="9"/>
        <v>0</v>
      </c>
    </row>
    <row r="62" spans="1:19" x14ac:dyDescent="0.25">
      <c r="A62" s="26">
        <v>311030209</v>
      </c>
      <c r="B62" s="27" t="s">
        <v>76</v>
      </c>
      <c r="C62" s="28"/>
      <c r="D62" s="17">
        <f>SUM([3]ctas!D62+'[4]estapu y ente'!D62)</f>
        <v>171192000</v>
      </c>
      <c r="E62" s="17">
        <f>SUM([3]ctas!E62+'[4]estapu y ente'!E62)</f>
        <v>19636303</v>
      </c>
      <c r="F62" s="30">
        <f t="shared" si="1"/>
        <v>190828303</v>
      </c>
      <c r="G62" s="31">
        <f t="shared" si="2"/>
        <v>0</v>
      </c>
      <c r="H62" s="17"/>
      <c r="I62" s="32">
        <f t="shared" si="3"/>
        <v>190828303</v>
      </c>
      <c r="J62" s="17">
        <f>SUM([3]ctas!J62+'[4]estapu y ente'!J62)</f>
        <v>104772517</v>
      </c>
      <c r="K62" s="31">
        <f t="shared" si="4"/>
        <v>54.904076257493109</v>
      </c>
      <c r="L62" s="30">
        <f t="shared" si="5"/>
        <v>12607831</v>
      </c>
      <c r="M62" s="31">
        <f t="shared" si="6"/>
        <v>6.6068978247948884</v>
      </c>
      <c r="N62" s="17">
        <f>SUM([3]ctas!N62+'[4]estapu y ente'!N62)</f>
        <v>117380348</v>
      </c>
      <c r="O62" s="31">
        <f t="shared" si="7"/>
        <v>61.510974082287994</v>
      </c>
      <c r="P62" s="32">
        <f t="shared" si="8"/>
        <v>73447955</v>
      </c>
      <c r="R62" s="17">
        <f>SUM('[1]estapu y ente'!D62+[2]ctas!D62)</f>
        <v>171192000</v>
      </c>
      <c r="S62" s="18">
        <f t="shared" si="9"/>
        <v>0</v>
      </c>
    </row>
    <row r="63" spans="1:19" x14ac:dyDescent="0.25">
      <c r="A63" s="26">
        <v>3110303</v>
      </c>
      <c r="B63" s="27" t="s">
        <v>77</v>
      </c>
      <c r="C63" s="28"/>
      <c r="D63" s="17">
        <f>SUM([3]ctas!D63+'[4]estapu y ente'!D63)</f>
        <v>0</v>
      </c>
      <c r="E63" s="17">
        <f>SUM([3]ctas!E63+'[4]estapu y ente'!E63)</f>
        <v>0</v>
      </c>
      <c r="F63" s="30">
        <f t="shared" si="1"/>
        <v>0</v>
      </c>
      <c r="G63" s="31">
        <f t="shared" si="2"/>
        <v>0</v>
      </c>
      <c r="H63" s="17"/>
      <c r="I63" s="32">
        <f t="shared" si="3"/>
        <v>0</v>
      </c>
      <c r="J63" s="17">
        <f>SUM([3]ctas!J63+'[4]estapu y ente'!J63)</f>
        <v>0</v>
      </c>
      <c r="K63" s="31">
        <f>IF(OR(J63=0,F63=0),0,J63/F63)*100</f>
        <v>0</v>
      </c>
      <c r="L63" s="30">
        <f>SUM(N63-J63)</f>
        <v>0</v>
      </c>
      <c r="M63" s="31">
        <f>IF(OR(L63=0,F63=0),0,L63/F63)*100</f>
        <v>0</v>
      </c>
      <c r="N63" s="17">
        <f>SUM([3]ctas!N63+'[4]estapu y ente'!N63)</f>
        <v>0</v>
      </c>
      <c r="O63" s="31">
        <f>IF(OR(N63=0,F63=0),0,N63/F63)*100</f>
        <v>0</v>
      </c>
      <c r="P63" s="32">
        <f>SUM(F63-N63)</f>
        <v>0</v>
      </c>
      <c r="R63" s="17">
        <f>SUM('[1]estapu y ente'!D63+[2]ctas!D63)</f>
        <v>0</v>
      </c>
      <c r="S63" s="18">
        <f t="shared" si="9"/>
        <v>0</v>
      </c>
    </row>
    <row r="64" spans="1:19" x14ac:dyDescent="0.25">
      <c r="A64" s="34">
        <v>312</v>
      </c>
      <c r="B64" s="20" t="s">
        <v>78</v>
      </c>
      <c r="C64" s="21"/>
      <c r="D64" s="22">
        <f>SUM(D65+D71+D102)</f>
        <v>279502520000</v>
      </c>
      <c r="E64" s="22">
        <f>SUM(E65+E71+E102)</f>
        <v>1176136705</v>
      </c>
      <c r="F64" s="30">
        <f t="shared" si="1"/>
        <v>280678656705</v>
      </c>
      <c r="G64" s="24">
        <f t="shared" si="2"/>
        <v>0</v>
      </c>
      <c r="H64" s="22">
        <f>SUM(H65+H71+H102)</f>
        <v>0</v>
      </c>
      <c r="I64" s="25">
        <f t="shared" si="3"/>
        <v>280678656705</v>
      </c>
      <c r="J64" s="22">
        <f>SUM(J65+J71+J102)</f>
        <v>48536644053</v>
      </c>
      <c r="K64" s="24">
        <f t="shared" si="4"/>
        <v>17.292602374113962</v>
      </c>
      <c r="L64" s="23">
        <f t="shared" si="5"/>
        <v>104775908587.75342</v>
      </c>
      <c r="M64" s="24">
        <f t="shared" si="6"/>
        <v>37.329489109631666</v>
      </c>
      <c r="N64" s="22">
        <f>SUM(N65+N71+N102)</f>
        <v>153312552640.75342</v>
      </c>
      <c r="O64" s="24">
        <f t="shared" si="7"/>
        <v>54.622091483745628</v>
      </c>
      <c r="P64" s="25">
        <f t="shared" si="8"/>
        <v>127366104064.24658</v>
      </c>
      <c r="R64" s="17">
        <f>SUM('[1]estapu y ente'!D64+[2]ctas!D64)</f>
        <v>279502520000</v>
      </c>
      <c r="S64" s="18">
        <f t="shared" si="9"/>
        <v>0</v>
      </c>
    </row>
    <row r="65" spans="1:19" x14ac:dyDescent="0.25">
      <c r="A65" s="26">
        <v>31201</v>
      </c>
      <c r="B65" s="27" t="s">
        <v>79</v>
      </c>
      <c r="C65" s="28"/>
      <c r="D65" s="29">
        <f>SUM(D66:D70)</f>
        <v>43844698000</v>
      </c>
      <c r="E65" s="29">
        <f>SUM(E66:E70)</f>
        <v>2186060601</v>
      </c>
      <c r="F65" s="30">
        <f t="shared" si="1"/>
        <v>46030758601</v>
      </c>
      <c r="G65" s="31">
        <f t="shared" si="2"/>
        <v>0</v>
      </c>
      <c r="H65" s="29">
        <f>SUM(H66:H70)</f>
        <v>0</v>
      </c>
      <c r="I65" s="32">
        <f t="shared" si="3"/>
        <v>46030758601</v>
      </c>
      <c r="J65" s="29">
        <f>SUM(J66:J70)</f>
        <v>3843110473</v>
      </c>
      <c r="K65" s="31">
        <f t="shared" si="4"/>
        <v>8.3490052951604188</v>
      </c>
      <c r="L65" s="30">
        <f t="shared" si="5"/>
        <v>15077848734</v>
      </c>
      <c r="M65" s="31">
        <f t="shared" si="6"/>
        <v>32.756029212328556</v>
      </c>
      <c r="N65" s="29">
        <f>SUM(N66:N70)</f>
        <v>18920959207</v>
      </c>
      <c r="O65" s="31">
        <f t="shared" si="7"/>
        <v>41.105034507488973</v>
      </c>
      <c r="P65" s="32">
        <f t="shared" si="8"/>
        <v>27109799394</v>
      </c>
      <c r="R65" s="17">
        <f>SUM('[1]estapu y ente'!D65+[2]ctas!D65)</f>
        <v>43844698000</v>
      </c>
      <c r="S65" s="18">
        <f t="shared" si="9"/>
        <v>0</v>
      </c>
    </row>
    <row r="66" spans="1:19" x14ac:dyDescent="0.25">
      <c r="A66" s="26">
        <v>3120101</v>
      </c>
      <c r="B66" s="27" t="s">
        <v>80</v>
      </c>
      <c r="C66" s="28"/>
      <c r="D66" s="17">
        <f>SUM([3]ctas!D66+'[4]estapu y ente'!D66)</f>
        <v>3348636000</v>
      </c>
      <c r="E66" s="17">
        <f>SUM([3]ctas!E66+'[4]estapu y ente'!E66)</f>
        <v>-103828827</v>
      </c>
      <c r="F66" s="30">
        <f t="shared" si="1"/>
        <v>3244807173</v>
      </c>
      <c r="G66" s="31">
        <f t="shared" si="2"/>
        <v>0</v>
      </c>
      <c r="H66" s="17"/>
      <c r="I66" s="32">
        <f t="shared" si="3"/>
        <v>3244807173</v>
      </c>
      <c r="J66" s="17">
        <f>SUM([3]ctas!J66+'[4]estapu y ente'!J66)</f>
        <v>46413650</v>
      </c>
      <c r="K66" s="31">
        <f t="shared" si="4"/>
        <v>1.4303977871538069</v>
      </c>
      <c r="L66" s="30">
        <f t="shared" si="5"/>
        <v>256883917</v>
      </c>
      <c r="M66" s="31">
        <f t="shared" si="6"/>
        <v>7.9167698819679595</v>
      </c>
      <c r="N66" s="17">
        <f>SUM([3]ctas!N66+'[4]estapu y ente'!N66)</f>
        <v>303297567</v>
      </c>
      <c r="O66" s="31">
        <f t="shared" si="7"/>
        <v>9.3471676691217667</v>
      </c>
      <c r="P66" s="32">
        <f t="shared" si="8"/>
        <v>2941509606</v>
      </c>
      <c r="R66" s="17">
        <f>SUM('[1]estapu y ente'!D66+[2]ctas!D66)</f>
        <v>3348636000</v>
      </c>
      <c r="S66" s="18">
        <f t="shared" si="9"/>
        <v>0</v>
      </c>
    </row>
    <row r="67" spans="1:19" x14ac:dyDescent="0.25">
      <c r="A67" s="26">
        <v>3120102</v>
      </c>
      <c r="B67" s="27" t="s">
        <v>81</v>
      </c>
      <c r="C67" s="28"/>
      <c r="D67" s="17">
        <f>SUM([3]ctas!D67+'[4]estapu y ente'!D67)</f>
        <v>28115842000</v>
      </c>
      <c r="E67" s="17">
        <f>SUM([3]ctas!E67+'[4]estapu y ente'!E67)</f>
        <v>2948496777</v>
      </c>
      <c r="F67" s="30">
        <f t="shared" si="1"/>
        <v>31064338777</v>
      </c>
      <c r="G67" s="31">
        <f t="shared" si="2"/>
        <v>0</v>
      </c>
      <c r="H67" s="17"/>
      <c r="I67" s="32">
        <f t="shared" si="3"/>
        <v>31064338777</v>
      </c>
      <c r="J67" s="17">
        <f>SUM([3]ctas!J67+'[4]estapu y ente'!J67)</f>
        <v>3221508320</v>
      </c>
      <c r="K67" s="31">
        <f t="shared" si="4"/>
        <v>10.370439052722414</v>
      </c>
      <c r="L67" s="30">
        <f t="shared" si="5"/>
        <v>11109382343</v>
      </c>
      <c r="M67" s="31">
        <f t="shared" si="6"/>
        <v>35.762494166543703</v>
      </c>
      <c r="N67" s="17">
        <f>SUM([3]ctas!N67+'[4]estapu y ente'!N67)</f>
        <v>14330890663</v>
      </c>
      <c r="O67" s="31">
        <f t="shared" si="7"/>
        <v>46.132933219266121</v>
      </c>
      <c r="P67" s="32">
        <f t="shared" si="8"/>
        <v>16733448114</v>
      </c>
      <c r="R67" s="17">
        <f>SUM('[1]estapu y ente'!D67+[2]ctas!D67)</f>
        <v>28115842000</v>
      </c>
      <c r="S67" s="18">
        <f t="shared" si="9"/>
        <v>0</v>
      </c>
    </row>
    <row r="68" spans="1:19" x14ac:dyDescent="0.25">
      <c r="A68" s="26">
        <v>3120103</v>
      </c>
      <c r="B68" s="27" t="s">
        <v>82</v>
      </c>
      <c r="C68" s="28"/>
      <c r="D68" s="17">
        <f>SUM([3]ctas!D68+'[4]estapu y ente'!D68)</f>
        <v>3081403000</v>
      </c>
      <c r="E68" s="17">
        <f>SUM([3]ctas!E68+'[4]estapu y ente'!E68)</f>
        <v>-212520735</v>
      </c>
      <c r="F68" s="30">
        <f t="shared" si="1"/>
        <v>2868882265</v>
      </c>
      <c r="G68" s="31">
        <f t="shared" si="2"/>
        <v>0</v>
      </c>
      <c r="H68" s="17"/>
      <c r="I68" s="32">
        <f t="shared" si="3"/>
        <v>2868882265</v>
      </c>
      <c r="J68" s="17">
        <f>SUM([3]ctas!J68+'[4]estapu y ente'!J68)</f>
        <v>255016781</v>
      </c>
      <c r="K68" s="31">
        <f t="shared" si="4"/>
        <v>8.8890640132281629</v>
      </c>
      <c r="L68" s="30">
        <f t="shared" si="5"/>
        <v>1475947529</v>
      </c>
      <c r="M68" s="31">
        <f t="shared" si="6"/>
        <v>51.446779360950877</v>
      </c>
      <c r="N68" s="17">
        <f>SUM([3]ctas!N68+'[4]estapu y ente'!N68)</f>
        <v>1730964310</v>
      </c>
      <c r="O68" s="31">
        <f t="shared" si="7"/>
        <v>60.335843374179035</v>
      </c>
      <c r="P68" s="32">
        <f t="shared" si="8"/>
        <v>1137917955</v>
      </c>
      <c r="R68" s="17">
        <f>SUM('[1]estapu y ente'!D68+[2]ctas!D68)</f>
        <v>3081403000</v>
      </c>
      <c r="S68" s="18">
        <f t="shared" si="9"/>
        <v>0</v>
      </c>
    </row>
    <row r="69" spans="1:19" x14ac:dyDescent="0.25">
      <c r="A69" s="26">
        <v>3120104</v>
      </c>
      <c r="B69" s="27" t="s">
        <v>83</v>
      </c>
      <c r="C69" s="28"/>
      <c r="D69" s="17">
        <f>SUM([3]ctas!D69+'[4]estapu y ente'!D69)</f>
        <v>8710194000</v>
      </c>
      <c r="E69" s="17">
        <f>SUM([3]ctas!E69+'[4]estapu y ente'!E69)</f>
        <v>-473086614</v>
      </c>
      <c r="F69" s="30">
        <f t="shared" si="1"/>
        <v>8237107386</v>
      </c>
      <c r="G69" s="31">
        <f t="shared" si="2"/>
        <v>0</v>
      </c>
      <c r="H69" s="17"/>
      <c r="I69" s="32">
        <f t="shared" si="3"/>
        <v>8237107386</v>
      </c>
      <c r="J69" s="17">
        <f>SUM([3]ctas!J69+'[4]estapu y ente'!J69)</f>
        <v>298502562</v>
      </c>
      <c r="K69" s="31">
        <f t="shared" si="4"/>
        <v>3.6238760527432556</v>
      </c>
      <c r="L69" s="30">
        <f t="shared" si="5"/>
        <v>2178343087</v>
      </c>
      <c r="M69" s="31">
        <f t="shared" si="6"/>
        <v>26.445486078066288</v>
      </c>
      <c r="N69" s="17">
        <f>SUM([3]ctas!N69+'[4]estapu y ente'!N69)</f>
        <v>2476845649</v>
      </c>
      <c r="O69" s="31">
        <f t="shared" si="7"/>
        <v>30.069362130809544</v>
      </c>
      <c r="P69" s="32">
        <f t="shared" si="8"/>
        <v>5760261737</v>
      </c>
      <c r="R69" s="17">
        <f>SUM('[1]estapu y ente'!D69+[2]ctas!D69)</f>
        <v>8710194000</v>
      </c>
      <c r="S69" s="18">
        <f t="shared" si="9"/>
        <v>0</v>
      </c>
    </row>
    <row r="70" spans="1:19" x14ac:dyDescent="0.25">
      <c r="A70" s="26">
        <v>3120105</v>
      </c>
      <c r="B70" s="27" t="s">
        <v>84</v>
      </c>
      <c r="C70" s="28"/>
      <c r="D70" s="17">
        <f>SUM([3]ctas!D70+'[4]estapu y ente'!D70)</f>
        <v>588623000</v>
      </c>
      <c r="E70" s="17">
        <f>SUM([3]ctas!E70+'[4]estapu y ente'!E70)</f>
        <v>27000000</v>
      </c>
      <c r="F70" s="30">
        <f t="shared" si="1"/>
        <v>615623000</v>
      </c>
      <c r="G70" s="31">
        <f t="shared" si="2"/>
        <v>0</v>
      </c>
      <c r="H70" s="17"/>
      <c r="I70" s="32">
        <f t="shared" si="3"/>
        <v>615623000</v>
      </c>
      <c r="J70" s="17">
        <f>SUM([3]ctas!J70+'[4]estapu y ente'!J70)</f>
        <v>21669160</v>
      </c>
      <c r="K70" s="31">
        <f t="shared" si="4"/>
        <v>3.5198749884263583</v>
      </c>
      <c r="L70" s="30">
        <f t="shared" si="5"/>
        <v>57291858</v>
      </c>
      <c r="M70" s="31">
        <f t="shared" si="6"/>
        <v>9.3063218885584185</v>
      </c>
      <c r="N70" s="17">
        <f>SUM([3]ctas!N70+'[4]estapu y ente'!N70)</f>
        <v>78961018</v>
      </c>
      <c r="O70" s="31">
        <f t="shared" si="7"/>
        <v>12.826196876984778</v>
      </c>
      <c r="P70" s="32">
        <f t="shared" si="8"/>
        <v>536661982</v>
      </c>
      <c r="R70" s="17">
        <f>SUM('[1]estapu y ente'!D70+[2]ctas!D70)</f>
        <v>588623000</v>
      </c>
      <c r="S70" s="18">
        <f t="shared" si="9"/>
        <v>0</v>
      </c>
    </row>
    <row r="71" spans="1:19" x14ac:dyDescent="0.25">
      <c r="A71" s="26">
        <v>31202</v>
      </c>
      <c r="B71" s="27" t="s">
        <v>85</v>
      </c>
      <c r="C71" s="28"/>
      <c r="D71" s="29">
        <f>SUM(D72:D101)-D76-D79-D84-D90-D96</f>
        <v>207443983000</v>
      </c>
      <c r="E71" s="29">
        <f>SUM(E72:E101)-E76-E79-E84-E90-E96</f>
        <v>-4779372092</v>
      </c>
      <c r="F71" s="30">
        <f t="shared" si="1"/>
        <v>202664610908</v>
      </c>
      <c r="G71" s="31">
        <f t="shared" si="2"/>
        <v>0</v>
      </c>
      <c r="H71" s="29">
        <f>SUM(H72:H101)-H76-H79-H84-H90-H96</f>
        <v>0</v>
      </c>
      <c r="I71" s="32">
        <f t="shared" si="3"/>
        <v>202664610908</v>
      </c>
      <c r="J71" s="29">
        <f>SUM(J72:J101)-J76-J79-J84-J90-J96</f>
        <v>35349827517</v>
      </c>
      <c r="K71" s="31">
        <f t="shared" si="4"/>
        <v>17.442526032848985</v>
      </c>
      <c r="L71" s="30">
        <f t="shared" si="5"/>
        <v>83947142230.753433</v>
      </c>
      <c r="M71" s="31">
        <f t="shared" si="6"/>
        <v>41.421707447908311</v>
      </c>
      <c r="N71" s="29">
        <f>SUM(N72:N101)-N76-N79-N84-N90-N96</f>
        <v>119296969747.75343</v>
      </c>
      <c r="O71" s="31">
        <f t="shared" si="7"/>
        <v>58.864233480757292</v>
      </c>
      <c r="P71" s="32">
        <f t="shared" si="8"/>
        <v>83367641160.246567</v>
      </c>
      <c r="R71" s="17">
        <f>SUM('[1]estapu y ente'!D71+[2]ctas!D71)</f>
        <v>207443983000</v>
      </c>
      <c r="S71" s="18">
        <f t="shared" si="9"/>
        <v>0</v>
      </c>
    </row>
    <row r="72" spans="1:19" x14ac:dyDescent="0.25">
      <c r="A72" s="26">
        <v>3120201</v>
      </c>
      <c r="B72" s="27" t="s">
        <v>86</v>
      </c>
      <c r="C72" s="28"/>
      <c r="D72" s="17">
        <f>SUM([3]ctas!D72+'[4]estapu y ente'!D72)</f>
        <v>20671601000</v>
      </c>
      <c r="E72" s="17">
        <f>SUM([3]ctas!E72+'[4]estapu y ente'!E72)</f>
        <v>48938347</v>
      </c>
      <c r="F72" s="30">
        <f t="shared" ref="F72:F135" si="10">SUM(D72+E72)</f>
        <v>20720539347</v>
      </c>
      <c r="G72" s="31">
        <f t="shared" ref="G72:G135" si="11">IF(OR(F72=0,F$5=0),0,F72/F$5)*100</f>
        <v>0</v>
      </c>
      <c r="H72" s="17"/>
      <c r="I72" s="32">
        <f t="shared" ref="I72:I135" si="12">SUM(F72-H72)</f>
        <v>20720539347</v>
      </c>
      <c r="J72" s="17">
        <f>SUM([3]ctas!J72+'[4]estapu y ente'!J72)</f>
        <v>5379488438</v>
      </c>
      <c r="K72" s="31">
        <f t="shared" ref="K72:K135" si="13">IF(OR(J72=0,F72=0),0,J72/F72)*100</f>
        <v>25.962106236288019</v>
      </c>
      <c r="L72" s="30">
        <f t="shared" si="5"/>
        <v>8610098747</v>
      </c>
      <c r="M72" s="31">
        <f t="shared" ref="M72:M135" si="14">IF(OR(L72=0,F72=0),0,L72/F72)*100</f>
        <v>41.553448985132732</v>
      </c>
      <c r="N72" s="17">
        <f>SUM([3]ctas!N72+'[4]estapu y ente'!N72)</f>
        <v>13989587185</v>
      </c>
      <c r="O72" s="31">
        <f t="shared" ref="O72:O135" si="15">IF(OR(N72=0,F72=0),0,N72/F72)*100</f>
        <v>67.515555221420755</v>
      </c>
      <c r="P72" s="32">
        <f t="shared" si="8"/>
        <v>6730952162</v>
      </c>
      <c r="R72" s="17">
        <f>SUM('[1]estapu y ente'!D72+[2]ctas!D72)</f>
        <v>20671601000</v>
      </c>
      <c r="S72" s="18">
        <f t="shared" ref="S72:S135" si="16">+D72-R72</f>
        <v>0</v>
      </c>
    </row>
    <row r="73" spans="1:19" x14ac:dyDescent="0.25">
      <c r="A73" s="26">
        <v>3120202</v>
      </c>
      <c r="B73" s="27" t="s">
        <v>87</v>
      </c>
      <c r="C73" s="28"/>
      <c r="D73" s="17">
        <f>SUM([3]ctas!D73+'[4]estapu y ente'!D73)</f>
        <v>634738000</v>
      </c>
      <c r="E73" s="17">
        <f>SUM([3]ctas!E73+'[4]estapu y ente'!E73)</f>
        <v>336138897</v>
      </c>
      <c r="F73" s="30">
        <f t="shared" si="10"/>
        <v>970876897</v>
      </c>
      <c r="G73" s="31">
        <f t="shared" si="11"/>
        <v>0</v>
      </c>
      <c r="H73" s="17"/>
      <c r="I73" s="32">
        <f t="shared" si="12"/>
        <v>970876897</v>
      </c>
      <c r="J73" s="17">
        <f>SUM([3]ctas!J73+'[4]estapu y ente'!J73)</f>
        <v>368865693</v>
      </c>
      <c r="K73" s="31">
        <f t="shared" si="13"/>
        <v>37.993044652704306</v>
      </c>
      <c r="L73" s="30">
        <f t="shared" si="5"/>
        <v>215135500</v>
      </c>
      <c r="M73" s="31">
        <f t="shared" si="14"/>
        <v>22.158885504925141</v>
      </c>
      <c r="N73" s="17">
        <f>SUM([3]ctas!N73+'[4]estapu y ente'!N73)</f>
        <v>584001193</v>
      </c>
      <c r="O73" s="31">
        <f t="shared" si="15"/>
        <v>60.151930157629451</v>
      </c>
      <c r="P73" s="32">
        <f t="shared" si="8"/>
        <v>386875704</v>
      </c>
      <c r="R73" s="17">
        <f>SUM('[1]estapu y ente'!D73+[2]ctas!D73)</f>
        <v>634738000</v>
      </c>
      <c r="S73" s="18">
        <f t="shared" si="16"/>
        <v>0</v>
      </c>
    </row>
    <row r="74" spans="1:19" x14ac:dyDescent="0.25">
      <c r="A74" s="26">
        <v>3120203</v>
      </c>
      <c r="B74" s="27" t="s">
        <v>88</v>
      </c>
      <c r="C74" s="28"/>
      <c r="D74" s="17">
        <f>SUM([3]ctas!D74+'[4]estapu y ente'!D74)</f>
        <v>22953001000</v>
      </c>
      <c r="E74" s="17">
        <f>SUM([3]ctas!E74+'[4]estapu y ente'!E74)</f>
        <v>-5088994923</v>
      </c>
      <c r="F74" s="30">
        <f t="shared" si="10"/>
        <v>17864006077</v>
      </c>
      <c r="G74" s="31">
        <f t="shared" si="11"/>
        <v>0</v>
      </c>
      <c r="H74" s="17"/>
      <c r="I74" s="32">
        <f t="shared" si="12"/>
        <v>17864006077</v>
      </c>
      <c r="J74" s="17">
        <f>SUM([3]ctas!J74+'[4]estapu y ente'!J74)</f>
        <v>2116047113</v>
      </c>
      <c r="K74" s="31">
        <f t="shared" si="13"/>
        <v>11.845311202196811</v>
      </c>
      <c r="L74" s="30">
        <f t="shared" si="5"/>
        <v>10128953514</v>
      </c>
      <c r="M74" s="31">
        <f t="shared" si="14"/>
        <v>56.700347449170877</v>
      </c>
      <c r="N74" s="17">
        <f>SUM([3]ctas!N74+'[4]estapu y ente'!N74)</f>
        <v>12245000627</v>
      </c>
      <c r="O74" s="31">
        <f t="shared" si="15"/>
        <v>68.545658651367688</v>
      </c>
      <c r="P74" s="32">
        <f t="shared" si="8"/>
        <v>5619005450</v>
      </c>
      <c r="R74" s="17">
        <f>SUM('[1]estapu y ente'!D74+[2]ctas!D74)</f>
        <v>22953001000</v>
      </c>
      <c r="S74" s="18">
        <f t="shared" si="16"/>
        <v>0</v>
      </c>
    </row>
    <row r="75" spans="1:19" x14ac:dyDescent="0.25">
      <c r="A75" s="26">
        <v>3120204</v>
      </c>
      <c r="B75" s="27" t="s">
        <v>89</v>
      </c>
      <c r="C75" s="28"/>
      <c r="D75" s="17">
        <f>SUM([3]ctas!D75+'[4]estapu y ente'!D75)</f>
        <v>4274887000</v>
      </c>
      <c r="E75" s="17">
        <f>SUM([3]ctas!E75+'[4]estapu y ente'!E75)</f>
        <v>-910829303</v>
      </c>
      <c r="F75" s="30">
        <f t="shared" si="10"/>
        <v>3364057697</v>
      </c>
      <c r="G75" s="31">
        <f t="shared" si="11"/>
        <v>0</v>
      </c>
      <c r="H75" s="17"/>
      <c r="I75" s="32">
        <f t="shared" si="12"/>
        <v>3364057697</v>
      </c>
      <c r="J75" s="17">
        <f>SUM([3]ctas!J75+'[4]estapu y ente'!J75)</f>
        <v>286563210</v>
      </c>
      <c r="K75" s="31">
        <f t="shared" si="13"/>
        <v>8.5183797607143124</v>
      </c>
      <c r="L75" s="30">
        <f t="shared" si="5"/>
        <v>918726436</v>
      </c>
      <c r="M75" s="31">
        <f t="shared" si="14"/>
        <v>27.310067744061051</v>
      </c>
      <c r="N75" s="17">
        <f>SUM([3]ctas!N75+'[4]estapu y ente'!N75)</f>
        <v>1205289646</v>
      </c>
      <c r="O75" s="31">
        <f t="shared" si="15"/>
        <v>35.828447504775362</v>
      </c>
      <c r="P75" s="32">
        <f t="shared" si="8"/>
        <v>2158768051</v>
      </c>
      <c r="R75" s="17">
        <f>SUM('[1]estapu y ente'!D75+[2]ctas!D75)</f>
        <v>4274887000</v>
      </c>
      <c r="S75" s="18">
        <f t="shared" si="16"/>
        <v>0</v>
      </c>
    </row>
    <row r="76" spans="1:19" x14ac:dyDescent="0.25">
      <c r="A76" s="26">
        <v>3120205</v>
      </c>
      <c r="B76" s="27" t="s">
        <v>90</v>
      </c>
      <c r="C76" s="28"/>
      <c r="D76" s="29">
        <f>SUM(D77:D78)</f>
        <v>68606042000</v>
      </c>
      <c r="E76" s="29">
        <f>SUM(E77:E78)</f>
        <v>67467461</v>
      </c>
      <c r="F76" s="30">
        <f t="shared" si="10"/>
        <v>68673509461</v>
      </c>
      <c r="G76" s="31">
        <f t="shared" si="11"/>
        <v>0</v>
      </c>
      <c r="H76" s="29">
        <f>SUM(H77:H78)</f>
        <v>0</v>
      </c>
      <c r="I76" s="32">
        <f t="shared" si="12"/>
        <v>68673509461</v>
      </c>
      <c r="J76" s="29">
        <f>SUM(J77:J78)</f>
        <v>8448115627</v>
      </c>
      <c r="K76" s="31">
        <f t="shared" si="13"/>
        <v>12.301855101489641</v>
      </c>
      <c r="L76" s="30">
        <f t="shared" si="5"/>
        <v>38069575137</v>
      </c>
      <c r="M76" s="31">
        <f t="shared" si="14"/>
        <v>55.435604552319973</v>
      </c>
      <c r="N76" s="29">
        <f>SUM(N77:N78)</f>
        <v>46517690764</v>
      </c>
      <c r="O76" s="31">
        <f t="shared" si="15"/>
        <v>67.737459653809609</v>
      </c>
      <c r="P76" s="32">
        <f t="shared" si="8"/>
        <v>22155818697</v>
      </c>
      <c r="R76" s="17">
        <f>SUM('[1]estapu y ente'!D76+[2]ctas!D76)</f>
        <v>68606042000</v>
      </c>
      <c r="S76" s="18">
        <f t="shared" si="16"/>
        <v>0</v>
      </c>
    </row>
    <row r="77" spans="1:19" x14ac:dyDescent="0.25">
      <c r="A77" s="26">
        <v>312020501</v>
      </c>
      <c r="B77" s="27" t="s">
        <v>91</v>
      </c>
      <c r="C77" s="28"/>
      <c r="D77" s="17">
        <f>SUM([3]ctas!D77+'[4]estapu y ente'!D77)</f>
        <v>66035042000</v>
      </c>
      <c r="E77" s="17">
        <f>SUM([3]ctas!E77+'[4]estapu y ente'!E77)</f>
        <v>67467461</v>
      </c>
      <c r="F77" s="30">
        <f t="shared" si="10"/>
        <v>66102509461</v>
      </c>
      <c r="G77" s="31">
        <f t="shared" si="11"/>
        <v>0</v>
      </c>
      <c r="H77" s="17"/>
      <c r="I77" s="32">
        <f t="shared" si="12"/>
        <v>66102509461</v>
      </c>
      <c r="J77" s="17">
        <f>SUM([3]ctas!J77+'[4]estapu y ente'!J77)</f>
        <v>7635315082</v>
      </c>
      <c r="K77" s="31">
        <f t="shared" si="13"/>
        <v>11.550718942833448</v>
      </c>
      <c r="L77" s="30">
        <f t="shared" si="5"/>
        <v>36717419294</v>
      </c>
      <c r="M77" s="31">
        <f t="shared" si="14"/>
        <v>55.546180611589357</v>
      </c>
      <c r="N77" s="17">
        <f>SUM([3]ctas!N77+'[4]estapu y ente'!N77)</f>
        <v>44352734376</v>
      </c>
      <c r="O77" s="31">
        <f t="shared" si="15"/>
        <v>67.096899554422805</v>
      </c>
      <c r="P77" s="32">
        <f t="shared" si="8"/>
        <v>21749775085</v>
      </c>
      <c r="R77" s="17">
        <f>SUM('[1]estapu y ente'!D77+[2]ctas!D77)</f>
        <v>66035042000</v>
      </c>
      <c r="S77" s="18">
        <f t="shared" si="16"/>
        <v>0</v>
      </c>
    </row>
    <row r="78" spans="1:19" x14ac:dyDescent="0.25">
      <c r="A78" s="26">
        <v>312020502</v>
      </c>
      <c r="B78" s="33" t="s">
        <v>92</v>
      </c>
      <c r="C78" s="28"/>
      <c r="D78" s="17">
        <f>SUM([3]ctas!D78+'[4]estapu y ente'!D78)</f>
        <v>2571000000</v>
      </c>
      <c r="E78" s="17">
        <f>SUM([3]ctas!E78+'[4]estapu y ente'!E78)</f>
        <v>0</v>
      </c>
      <c r="F78" s="30">
        <f t="shared" si="10"/>
        <v>2571000000</v>
      </c>
      <c r="G78" s="31">
        <f t="shared" si="11"/>
        <v>0</v>
      </c>
      <c r="H78" s="17"/>
      <c r="I78" s="32">
        <f t="shared" si="12"/>
        <v>2571000000</v>
      </c>
      <c r="J78" s="17">
        <f>SUM([3]ctas!J78+'[4]estapu y ente'!J78)</f>
        <v>812800545</v>
      </c>
      <c r="K78" s="31">
        <f t="shared" si="13"/>
        <v>31.614179113185532</v>
      </c>
      <c r="L78" s="30">
        <f t="shared" si="5"/>
        <v>1352155843</v>
      </c>
      <c r="M78" s="31">
        <f t="shared" si="14"/>
        <v>52.592603772851035</v>
      </c>
      <c r="N78" s="17">
        <f>SUM([3]ctas!N78+'[4]estapu y ente'!N78)</f>
        <v>2164956388</v>
      </c>
      <c r="O78" s="31">
        <f t="shared" si="15"/>
        <v>84.206782886036564</v>
      </c>
      <c r="P78" s="32">
        <f t="shared" si="8"/>
        <v>406043612</v>
      </c>
      <c r="R78" s="17">
        <f>SUM('[1]estapu y ente'!D78+[2]ctas!D78)</f>
        <v>2571000000</v>
      </c>
      <c r="S78" s="18">
        <f t="shared" si="16"/>
        <v>0</v>
      </c>
    </row>
    <row r="79" spans="1:19" x14ac:dyDescent="0.25">
      <c r="A79" s="26">
        <v>3120206</v>
      </c>
      <c r="B79" s="27" t="s">
        <v>93</v>
      </c>
      <c r="C79" s="28"/>
      <c r="D79" s="29">
        <f>SUM(D80:D82)</f>
        <v>32656251000</v>
      </c>
      <c r="E79" s="29">
        <f>SUM(E80:E82)</f>
        <v>1055128700</v>
      </c>
      <c r="F79" s="30">
        <f t="shared" si="10"/>
        <v>33711379700</v>
      </c>
      <c r="G79" s="31">
        <f t="shared" si="11"/>
        <v>0</v>
      </c>
      <c r="H79" s="29">
        <f>SUM(H80:H82)</f>
        <v>0</v>
      </c>
      <c r="I79" s="32">
        <f t="shared" si="12"/>
        <v>33711379700</v>
      </c>
      <c r="J79" s="29">
        <f>SUM(J80:J82)</f>
        <v>5394947671</v>
      </c>
      <c r="K79" s="31">
        <f t="shared" si="13"/>
        <v>16.003342844493545</v>
      </c>
      <c r="L79" s="30">
        <f t="shared" si="5"/>
        <v>13612744739</v>
      </c>
      <c r="M79" s="31">
        <f t="shared" si="14"/>
        <v>40.380265833498349</v>
      </c>
      <c r="N79" s="29">
        <f>SUM(N80:N82)</f>
        <v>19007692410</v>
      </c>
      <c r="O79" s="31">
        <f t="shared" si="15"/>
        <v>56.383608677991901</v>
      </c>
      <c r="P79" s="32">
        <f t="shared" si="8"/>
        <v>14703687290</v>
      </c>
      <c r="R79" s="17">
        <f>SUM('[1]estapu y ente'!D79+[2]ctas!D79)</f>
        <v>32656251000</v>
      </c>
      <c r="S79" s="18">
        <f t="shared" si="16"/>
        <v>0</v>
      </c>
    </row>
    <row r="80" spans="1:19" x14ac:dyDescent="0.25">
      <c r="A80" s="26">
        <v>312020601</v>
      </c>
      <c r="B80" s="33" t="s">
        <v>94</v>
      </c>
      <c r="C80" s="28"/>
      <c r="D80" s="17">
        <f>SUM([3]ctas!D80+'[4]estapu y ente'!D80)</f>
        <v>31487251000</v>
      </c>
      <c r="E80" s="17">
        <f>SUM([3]ctas!E80+'[4]estapu y ente'!E80)</f>
        <v>915821700</v>
      </c>
      <c r="F80" s="30">
        <f t="shared" si="10"/>
        <v>32403072700</v>
      </c>
      <c r="G80" s="31">
        <f t="shared" si="11"/>
        <v>0</v>
      </c>
      <c r="H80" s="17"/>
      <c r="I80" s="32">
        <f t="shared" si="12"/>
        <v>32403072700</v>
      </c>
      <c r="J80" s="17">
        <f>SUM([3]ctas!J80+'[4]estapu y ente'!J80)</f>
        <v>4835220607</v>
      </c>
      <c r="K80" s="31">
        <f t="shared" si="13"/>
        <v>14.922105232939838</v>
      </c>
      <c r="L80" s="30">
        <f t="shared" ref="L80:L143" si="17">SUM(N80-J80)</f>
        <v>13598283683</v>
      </c>
      <c r="M80" s="31">
        <f t="shared" si="14"/>
        <v>41.966031459109118</v>
      </c>
      <c r="N80" s="17">
        <f>SUM([3]ctas!N80+'[4]estapu y ente'!N80)</f>
        <v>18433504290</v>
      </c>
      <c r="O80" s="31">
        <f t="shared" si="15"/>
        <v>56.88813669204896</v>
      </c>
      <c r="P80" s="32">
        <f t="shared" ref="P80:P143" si="18">SUM(F80-N80)</f>
        <v>13969568410</v>
      </c>
      <c r="R80" s="17">
        <f>SUM('[1]estapu y ente'!D80+[2]ctas!D80)</f>
        <v>31487251000</v>
      </c>
      <c r="S80" s="18">
        <f t="shared" si="16"/>
        <v>0</v>
      </c>
    </row>
    <row r="81" spans="1:19" x14ac:dyDescent="0.25">
      <c r="A81" s="26">
        <v>312020602</v>
      </c>
      <c r="B81" s="33" t="s">
        <v>95</v>
      </c>
      <c r="C81" s="28"/>
      <c r="D81" s="17">
        <f>SUM([3]ctas!D81+'[4]estapu y ente'!D81)</f>
        <v>88000000</v>
      </c>
      <c r="E81" s="17">
        <f>SUM([3]ctas!E81+'[4]estapu y ente'!E81)</f>
        <v>139307000</v>
      </c>
      <c r="F81" s="30">
        <f t="shared" si="10"/>
        <v>227307000</v>
      </c>
      <c r="G81" s="31">
        <f t="shared" si="11"/>
        <v>0</v>
      </c>
      <c r="H81" s="17"/>
      <c r="I81" s="32">
        <f t="shared" si="12"/>
        <v>227307000</v>
      </c>
      <c r="J81" s="17">
        <f>SUM([3]ctas!J81+'[4]estapu y ente'!J81)</f>
        <v>25823237</v>
      </c>
      <c r="K81" s="31">
        <f t="shared" si="13"/>
        <v>11.36051111492387</v>
      </c>
      <c r="L81" s="30">
        <f t="shared" si="17"/>
        <v>14461013</v>
      </c>
      <c r="M81" s="31">
        <f t="shared" si="14"/>
        <v>6.3618863475387908</v>
      </c>
      <c r="N81" s="17">
        <f>SUM([3]ctas!N81+'[4]estapu y ente'!N81)</f>
        <v>40284250</v>
      </c>
      <c r="O81" s="31">
        <f t="shared" si="15"/>
        <v>17.722397462462659</v>
      </c>
      <c r="P81" s="32">
        <f t="shared" si="18"/>
        <v>187022750</v>
      </c>
      <c r="R81" s="17">
        <f>SUM('[1]estapu y ente'!D81+[2]ctas!D81)</f>
        <v>88000000</v>
      </c>
      <c r="S81" s="18">
        <f t="shared" si="16"/>
        <v>0</v>
      </c>
    </row>
    <row r="82" spans="1:19" x14ac:dyDescent="0.25">
      <c r="A82" s="26">
        <v>312020603</v>
      </c>
      <c r="B82" s="33" t="s">
        <v>96</v>
      </c>
      <c r="C82" s="28"/>
      <c r="D82" s="17">
        <f>SUM([3]ctas!D82+'[4]estapu y ente'!D82)</f>
        <v>1081000000</v>
      </c>
      <c r="E82" s="17">
        <f>SUM([3]ctas!E82+'[4]estapu y ente'!E82)</f>
        <v>0</v>
      </c>
      <c r="F82" s="30">
        <f t="shared" si="10"/>
        <v>1081000000</v>
      </c>
      <c r="G82" s="31">
        <f t="shared" si="11"/>
        <v>0</v>
      </c>
      <c r="H82" s="17"/>
      <c r="I82" s="32">
        <f t="shared" si="12"/>
        <v>1081000000</v>
      </c>
      <c r="J82" s="17">
        <f>SUM([3]ctas!J82+'[4]estapu y ente'!J82)</f>
        <v>533903827</v>
      </c>
      <c r="K82" s="31">
        <f t="shared" si="13"/>
        <v>49.389808233117485</v>
      </c>
      <c r="L82" s="30">
        <f t="shared" si="17"/>
        <v>43</v>
      </c>
      <c r="M82" s="31">
        <f t="shared" si="14"/>
        <v>3.9777983348751158E-6</v>
      </c>
      <c r="N82" s="17">
        <f>SUM([3]ctas!N82+'[4]estapu y ente'!N82)</f>
        <v>533903870</v>
      </c>
      <c r="O82" s="31">
        <f t="shared" si="15"/>
        <v>49.389812210915821</v>
      </c>
      <c r="P82" s="32">
        <f t="shared" si="18"/>
        <v>547096130</v>
      </c>
      <c r="R82" s="17">
        <f>SUM('[1]estapu y ente'!D82+[2]ctas!D82)</f>
        <v>1081000000</v>
      </c>
      <c r="S82" s="18">
        <f t="shared" si="16"/>
        <v>0</v>
      </c>
    </row>
    <row r="83" spans="1:19" x14ac:dyDescent="0.25">
      <c r="A83" s="26">
        <v>3120207</v>
      </c>
      <c r="B83" s="33" t="s">
        <v>97</v>
      </c>
      <c r="C83" s="28"/>
      <c r="D83" s="17">
        <f>SUM([3]ctas!D83+'[4]estapu y ente'!D83)</f>
        <v>0</v>
      </c>
      <c r="E83" s="17">
        <f>SUM([3]ctas!E83+'[4]estapu y ente'!E83)</f>
        <v>0</v>
      </c>
      <c r="F83" s="30">
        <f t="shared" si="10"/>
        <v>0</v>
      </c>
      <c r="G83" s="31">
        <f t="shared" si="11"/>
        <v>0</v>
      </c>
      <c r="H83" s="17"/>
      <c r="I83" s="32">
        <f t="shared" si="12"/>
        <v>0</v>
      </c>
      <c r="J83" s="17">
        <f>SUM([3]ctas!J83+'[4]estapu y ente'!J83)</f>
        <v>0</v>
      </c>
      <c r="K83" s="31">
        <f t="shared" si="13"/>
        <v>0</v>
      </c>
      <c r="L83" s="30">
        <f t="shared" si="17"/>
        <v>0</v>
      </c>
      <c r="M83" s="31">
        <f t="shared" si="14"/>
        <v>0</v>
      </c>
      <c r="N83" s="17">
        <f>SUM([3]ctas!N83+'[4]estapu y ente'!N83)</f>
        <v>0</v>
      </c>
      <c r="O83" s="31">
        <f t="shared" si="15"/>
        <v>0</v>
      </c>
      <c r="P83" s="32">
        <f t="shared" si="18"/>
        <v>0</v>
      </c>
      <c r="R83" s="17">
        <f>SUM('[1]estapu y ente'!D83+[2]ctas!D83)</f>
        <v>0</v>
      </c>
      <c r="S83" s="18">
        <f t="shared" si="16"/>
        <v>0</v>
      </c>
    </row>
    <row r="84" spans="1:19" x14ac:dyDescent="0.25">
      <c r="A84" s="26">
        <v>3120208</v>
      </c>
      <c r="B84" s="27" t="s">
        <v>98</v>
      </c>
      <c r="C84" s="28"/>
      <c r="D84" s="29">
        <f>SUM(D85:D89)</f>
        <v>27324789000</v>
      </c>
      <c r="E84" s="29">
        <f>SUM(E85:E89)</f>
        <v>-2000000</v>
      </c>
      <c r="F84" s="30">
        <f t="shared" si="10"/>
        <v>27322789000</v>
      </c>
      <c r="G84" s="31">
        <f t="shared" si="11"/>
        <v>0</v>
      </c>
      <c r="H84" s="29">
        <f>SUM(H85:H89)</f>
        <v>0</v>
      </c>
      <c r="I84" s="32">
        <f t="shared" si="12"/>
        <v>27322789000</v>
      </c>
      <c r="J84" s="29">
        <f>SUM(J85:J89)</f>
        <v>10309947900</v>
      </c>
      <c r="K84" s="31">
        <f t="shared" si="13"/>
        <v>37.733878119104162</v>
      </c>
      <c r="L84" s="30">
        <f t="shared" si="17"/>
        <v>872611731.75345802</v>
      </c>
      <c r="M84" s="31">
        <f t="shared" si="14"/>
        <v>3.1937139790284883</v>
      </c>
      <c r="N84" s="29">
        <f>SUM(N85:N89)</f>
        <v>11182559631.753458</v>
      </c>
      <c r="O84" s="31">
        <f t="shared" si="15"/>
        <v>40.927592098132656</v>
      </c>
      <c r="P84" s="32">
        <f t="shared" si="18"/>
        <v>16140229368.246542</v>
      </c>
      <c r="R84" s="17">
        <f>SUM('[1]estapu y ente'!D84+[2]ctas!D84)</f>
        <v>27324789000</v>
      </c>
      <c r="S84" s="18">
        <f t="shared" si="16"/>
        <v>0</v>
      </c>
    </row>
    <row r="85" spans="1:19" x14ac:dyDescent="0.25">
      <c r="A85" s="26">
        <v>312020801</v>
      </c>
      <c r="B85" s="27" t="s">
        <v>99</v>
      </c>
      <c r="C85" s="28"/>
      <c r="D85" s="17">
        <f>SUM([3]ctas!D85+'[4]estapu y ente'!D85)</f>
        <v>11224412000</v>
      </c>
      <c r="E85" s="17">
        <f>SUM([3]ctas!E85+'[4]estapu y ente'!E85)</f>
        <v>26725342</v>
      </c>
      <c r="F85" s="30">
        <f t="shared" si="10"/>
        <v>11251137342</v>
      </c>
      <c r="G85" s="31">
        <f t="shared" si="11"/>
        <v>0</v>
      </c>
      <c r="H85" s="17"/>
      <c r="I85" s="32">
        <f t="shared" si="12"/>
        <v>11251137342</v>
      </c>
      <c r="J85" s="17">
        <f>SUM([3]ctas!J85+'[4]estapu y ente'!J85)</f>
        <v>4939806744</v>
      </c>
      <c r="K85" s="31">
        <f t="shared" si="13"/>
        <v>43.904954617876001</v>
      </c>
      <c r="L85" s="30">
        <f t="shared" si="17"/>
        <v>390668297</v>
      </c>
      <c r="M85" s="31">
        <f t="shared" si="14"/>
        <v>3.4722560495431201</v>
      </c>
      <c r="N85" s="17">
        <f>SUM([3]ctas!N85+'[4]estapu y ente'!N85)</f>
        <v>5330475041</v>
      </c>
      <c r="O85" s="31">
        <f t="shared" si="15"/>
        <v>47.377210667419121</v>
      </c>
      <c r="P85" s="32">
        <f t="shared" si="18"/>
        <v>5920662301</v>
      </c>
      <c r="R85" s="17">
        <f>SUM('[1]estapu y ente'!D85+[2]ctas!D85)</f>
        <v>11224412000</v>
      </c>
      <c r="S85" s="18">
        <f t="shared" si="16"/>
        <v>0</v>
      </c>
    </row>
    <row r="86" spans="1:19" x14ac:dyDescent="0.25">
      <c r="A86" s="26">
        <v>312020802</v>
      </c>
      <c r="B86" s="27" t="s">
        <v>100</v>
      </c>
      <c r="C86" s="28"/>
      <c r="D86" s="17">
        <f>SUM([3]ctas!D86+'[4]estapu y ente'!D86)</f>
        <v>5780543000</v>
      </c>
      <c r="E86" s="17">
        <f>SUM([3]ctas!E86+'[4]estapu y ente'!E86)</f>
        <v>-2298100</v>
      </c>
      <c r="F86" s="30">
        <f t="shared" si="10"/>
        <v>5778244900</v>
      </c>
      <c r="G86" s="31">
        <f t="shared" si="11"/>
        <v>0</v>
      </c>
      <c r="H86" s="17"/>
      <c r="I86" s="32">
        <f t="shared" si="12"/>
        <v>5778244900</v>
      </c>
      <c r="J86" s="17">
        <f>SUM([3]ctas!J86+'[4]estapu y ente'!J86)</f>
        <v>1624309566</v>
      </c>
      <c r="K86" s="31">
        <f t="shared" si="13"/>
        <v>28.110777478469284</v>
      </c>
      <c r="L86" s="30">
        <f t="shared" si="17"/>
        <v>36711186.753458261</v>
      </c>
      <c r="M86" s="31">
        <f t="shared" si="14"/>
        <v>0.63533455900178726</v>
      </c>
      <c r="N86" s="17">
        <f>SUM([3]ctas!N86+'[4]estapu y ente'!N86)</f>
        <v>1661020752.7534583</v>
      </c>
      <c r="O86" s="31">
        <f t="shared" si="15"/>
        <v>28.746112037471072</v>
      </c>
      <c r="P86" s="32">
        <f t="shared" si="18"/>
        <v>4117224147.246542</v>
      </c>
      <c r="R86" s="17">
        <f>SUM('[1]estapu y ente'!D86+[2]ctas!D86)</f>
        <v>5780543000</v>
      </c>
      <c r="S86" s="18">
        <f t="shared" si="16"/>
        <v>0</v>
      </c>
    </row>
    <row r="87" spans="1:19" x14ac:dyDescent="0.25">
      <c r="A87" s="26">
        <v>312020803</v>
      </c>
      <c r="B87" s="27" t="s">
        <v>101</v>
      </c>
      <c r="C87" s="28"/>
      <c r="D87" s="17">
        <f>SUM([3]ctas!D87+'[4]estapu y ente'!D87)</f>
        <v>1323807000</v>
      </c>
      <c r="E87" s="17">
        <f>SUM([3]ctas!E87+'[4]estapu y ente'!E87)</f>
        <v>9717960</v>
      </c>
      <c r="F87" s="30">
        <f t="shared" si="10"/>
        <v>1333524960</v>
      </c>
      <c r="G87" s="31">
        <f t="shared" si="11"/>
        <v>0</v>
      </c>
      <c r="H87" s="17"/>
      <c r="I87" s="32">
        <f t="shared" si="12"/>
        <v>1333524960</v>
      </c>
      <c r="J87" s="17">
        <f>SUM([3]ctas!J87+'[4]estapu y ente'!J87)</f>
        <v>420590224</v>
      </c>
      <c r="K87" s="31">
        <f t="shared" si="13"/>
        <v>31.539733909442536</v>
      </c>
      <c r="L87" s="30">
        <f t="shared" si="17"/>
        <v>78413640</v>
      </c>
      <c r="M87" s="31">
        <f t="shared" si="14"/>
        <v>5.8801779008320922</v>
      </c>
      <c r="N87" s="17">
        <f>SUM([3]ctas!N87+'[4]estapu y ente'!N87)</f>
        <v>499003864</v>
      </c>
      <c r="O87" s="31">
        <f t="shared" si="15"/>
        <v>37.419911810274627</v>
      </c>
      <c r="P87" s="32">
        <f t="shared" si="18"/>
        <v>834521096</v>
      </c>
      <c r="R87" s="17">
        <f>SUM('[1]estapu y ente'!D87+[2]ctas!D87)</f>
        <v>1323807000</v>
      </c>
      <c r="S87" s="18">
        <f t="shared" si="16"/>
        <v>0</v>
      </c>
    </row>
    <row r="88" spans="1:19" x14ac:dyDescent="0.25">
      <c r="A88" s="26">
        <v>312020804</v>
      </c>
      <c r="B88" s="27" t="s">
        <v>102</v>
      </c>
      <c r="C88" s="28"/>
      <c r="D88" s="17">
        <f>SUM([3]ctas!D88+'[4]estapu y ente'!D88)</f>
        <v>7236683000</v>
      </c>
      <c r="E88" s="17">
        <f>SUM([3]ctas!E88+'[4]estapu y ente'!E88)</f>
        <v>-50745202</v>
      </c>
      <c r="F88" s="30">
        <f t="shared" si="10"/>
        <v>7185937798</v>
      </c>
      <c r="G88" s="31">
        <f t="shared" si="11"/>
        <v>0</v>
      </c>
      <c r="H88" s="17"/>
      <c r="I88" s="32">
        <f t="shared" si="12"/>
        <v>7185937798</v>
      </c>
      <c r="J88" s="17">
        <f>SUM([3]ctas!J88+'[4]estapu y ente'!J88)</f>
        <v>2603653042</v>
      </c>
      <c r="K88" s="31">
        <f t="shared" si="13"/>
        <v>36.232613128444449</v>
      </c>
      <c r="L88" s="30">
        <f t="shared" si="17"/>
        <v>268319318</v>
      </c>
      <c r="M88" s="31">
        <f t="shared" si="14"/>
        <v>3.7339499108199767</v>
      </c>
      <c r="N88" s="17">
        <f>SUM([3]ctas!N88+'[4]estapu y ente'!N88)</f>
        <v>2871972360</v>
      </c>
      <c r="O88" s="31">
        <f t="shared" si="15"/>
        <v>39.966563039264422</v>
      </c>
      <c r="P88" s="32">
        <f t="shared" si="18"/>
        <v>4313965438</v>
      </c>
      <c r="R88" s="17">
        <f>SUM('[1]estapu y ente'!D88+[2]ctas!D88)</f>
        <v>7236683000</v>
      </c>
      <c r="S88" s="18">
        <f t="shared" si="16"/>
        <v>0</v>
      </c>
    </row>
    <row r="89" spans="1:19" x14ac:dyDescent="0.25">
      <c r="A89" s="26">
        <v>312020805</v>
      </c>
      <c r="B89" s="27" t="s">
        <v>103</v>
      </c>
      <c r="C89" s="28"/>
      <c r="D89" s="17">
        <f>SUM([3]ctas!D89+'[4]estapu y ente'!D89)</f>
        <v>1759344000</v>
      </c>
      <c r="E89" s="17">
        <f>SUM([3]ctas!E89+'[4]estapu y ente'!E89)</f>
        <v>14600000</v>
      </c>
      <c r="F89" s="30">
        <f t="shared" si="10"/>
        <v>1773944000</v>
      </c>
      <c r="G89" s="31">
        <f t="shared" si="11"/>
        <v>0</v>
      </c>
      <c r="H89" s="17"/>
      <c r="I89" s="32">
        <f t="shared" si="12"/>
        <v>1773944000</v>
      </c>
      <c r="J89" s="17">
        <f>SUM([3]ctas!J89+'[4]estapu y ente'!J89)</f>
        <v>721588324</v>
      </c>
      <c r="K89" s="31">
        <f t="shared" si="13"/>
        <v>40.677063312032395</v>
      </c>
      <c r="L89" s="30">
        <f t="shared" si="17"/>
        <v>98499290</v>
      </c>
      <c r="M89" s="31">
        <f t="shared" si="14"/>
        <v>5.5525591563206058</v>
      </c>
      <c r="N89" s="17">
        <f>SUM([3]ctas!N89+'[4]estapu y ente'!N89)</f>
        <v>820087614</v>
      </c>
      <c r="O89" s="31">
        <f t="shared" si="15"/>
        <v>46.229622468353007</v>
      </c>
      <c r="P89" s="32">
        <f t="shared" si="18"/>
        <v>953856386</v>
      </c>
      <c r="R89" s="17">
        <f>SUM('[1]estapu y ente'!D89+[2]ctas!D89)</f>
        <v>1759344000</v>
      </c>
      <c r="S89" s="18">
        <f t="shared" si="16"/>
        <v>0</v>
      </c>
    </row>
    <row r="90" spans="1:19" x14ac:dyDescent="0.25">
      <c r="A90" s="26">
        <v>3120209</v>
      </c>
      <c r="B90" s="27" t="s">
        <v>104</v>
      </c>
      <c r="C90" s="28"/>
      <c r="D90" s="29">
        <f>SUM(D91:D92)</f>
        <v>4706441000</v>
      </c>
      <c r="E90" s="29">
        <f>SUM(E91:E92)</f>
        <v>51010007</v>
      </c>
      <c r="F90" s="30">
        <f t="shared" si="10"/>
        <v>4757451007</v>
      </c>
      <c r="G90" s="31">
        <f t="shared" si="11"/>
        <v>0</v>
      </c>
      <c r="H90" s="29">
        <f>SUM(H91:H92)</f>
        <v>0</v>
      </c>
      <c r="I90" s="32">
        <f t="shared" si="12"/>
        <v>4757451007</v>
      </c>
      <c r="J90" s="29">
        <f>SUM(J91:J92)</f>
        <v>111808240</v>
      </c>
      <c r="K90" s="31">
        <f t="shared" si="13"/>
        <v>2.3501711280996487</v>
      </c>
      <c r="L90" s="30">
        <f t="shared" si="17"/>
        <v>1124393463</v>
      </c>
      <c r="M90" s="31">
        <f t="shared" si="14"/>
        <v>23.634367676001165</v>
      </c>
      <c r="N90" s="29">
        <f>SUM(N91:N92)</f>
        <v>1236201703</v>
      </c>
      <c r="O90" s="31">
        <f t="shared" si="15"/>
        <v>25.984538804100815</v>
      </c>
      <c r="P90" s="32">
        <f t="shared" si="18"/>
        <v>3521249304</v>
      </c>
      <c r="R90" s="17">
        <f>SUM('[1]estapu y ente'!D90+[2]ctas!D90)</f>
        <v>4706441000</v>
      </c>
      <c r="S90" s="18">
        <f t="shared" si="16"/>
        <v>0</v>
      </c>
    </row>
    <row r="91" spans="1:19" x14ac:dyDescent="0.25">
      <c r="A91" s="26">
        <v>312020901</v>
      </c>
      <c r="B91" s="33" t="s">
        <v>105</v>
      </c>
      <c r="C91" s="28"/>
      <c r="D91" s="17">
        <f>SUM([3]ctas!D91+'[4]estapu y ente'!D91)</f>
        <v>4272441000</v>
      </c>
      <c r="E91" s="17">
        <f>SUM([3]ctas!E91+'[4]estapu y ente'!E91)</f>
        <v>91010007</v>
      </c>
      <c r="F91" s="30">
        <f t="shared" si="10"/>
        <v>4363451007</v>
      </c>
      <c r="G91" s="31">
        <f t="shared" si="11"/>
        <v>0</v>
      </c>
      <c r="H91" s="17"/>
      <c r="I91" s="32">
        <f t="shared" si="12"/>
        <v>4363451007</v>
      </c>
      <c r="J91" s="17">
        <f>SUM([3]ctas!J91+'[4]estapu y ente'!J91)</f>
        <v>109343055</v>
      </c>
      <c r="K91" s="31">
        <f t="shared" si="13"/>
        <v>2.505884787627684</v>
      </c>
      <c r="L91" s="30">
        <f t="shared" si="17"/>
        <v>830393463</v>
      </c>
      <c r="M91" s="31">
        <f t="shared" si="14"/>
        <v>19.030658569738812</v>
      </c>
      <c r="N91" s="17">
        <f>SUM([3]ctas!N91+'[4]estapu y ente'!N91)</f>
        <v>939736518</v>
      </c>
      <c r="O91" s="31">
        <f t="shared" si="15"/>
        <v>21.536543357366497</v>
      </c>
      <c r="P91" s="32">
        <f t="shared" si="18"/>
        <v>3423714489</v>
      </c>
      <c r="R91" s="17">
        <f>SUM('[1]estapu y ente'!D91+[2]ctas!D91)</f>
        <v>4272441000</v>
      </c>
      <c r="S91" s="18">
        <f t="shared" si="16"/>
        <v>0</v>
      </c>
    </row>
    <row r="92" spans="1:19" x14ac:dyDescent="0.25">
      <c r="A92" s="26">
        <v>312020902</v>
      </c>
      <c r="B92" s="33" t="s">
        <v>106</v>
      </c>
      <c r="C92" s="28"/>
      <c r="D92" s="17">
        <f>SUM([3]ctas!D92+'[4]estapu y ente'!D92)</f>
        <v>434000000</v>
      </c>
      <c r="E92" s="17">
        <f>SUM([3]ctas!E92+'[4]estapu y ente'!E92)</f>
        <v>-40000000</v>
      </c>
      <c r="F92" s="30">
        <f t="shared" si="10"/>
        <v>394000000</v>
      </c>
      <c r="G92" s="31">
        <f t="shared" si="11"/>
        <v>0</v>
      </c>
      <c r="H92" s="17"/>
      <c r="I92" s="32">
        <f t="shared" si="12"/>
        <v>394000000</v>
      </c>
      <c r="J92" s="17">
        <f>SUM([3]ctas!J92+'[4]estapu y ente'!J92)</f>
        <v>2465185</v>
      </c>
      <c r="K92" s="31">
        <f t="shared" si="13"/>
        <v>0.62568147208121827</v>
      </c>
      <c r="L92" s="30">
        <f t="shared" si="17"/>
        <v>294000000</v>
      </c>
      <c r="M92" s="31">
        <f t="shared" si="14"/>
        <v>74.619289340101531</v>
      </c>
      <c r="N92" s="17">
        <f>SUM([3]ctas!N92+'[4]estapu y ente'!N92)</f>
        <v>296465185</v>
      </c>
      <c r="O92" s="31">
        <f t="shared" si="15"/>
        <v>75.244970812182743</v>
      </c>
      <c r="P92" s="32">
        <f t="shared" si="18"/>
        <v>97534815</v>
      </c>
      <c r="R92" s="17">
        <f>SUM('[1]estapu y ente'!D92+[2]ctas!D92)</f>
        <v>434000000</v>
      </c>
      <c r="S92" s="18">
        <f t="shared" si="16"/>
        <v>0</v>
      </c>
    </row>
    <row r="93" spans="1:19" x14ac:dyDescent="0.25">
      <c r="A93" s="26">
        <v>3120210</v>
      </c>
      <c r="B93" s="27" t="s">
        <v>107</v>
      </c>
      <c r="C93" s="28"/>
      <c r="D93" s="17">
        <f>SUM([3]ctas!D93+'[4]estapu y ente'!D93)</f>
        <v>7985009000</v>
      </c>
      <c r="E93" s="17">
        <f>SUM([3]ctas!E93+'[4]estapu y ente'!E93)</f>
        <v>12000000</v>
      </c>
      <c r="F93" s="30">
        <f t="shared" si="10"/>
        <v>7997009000</v>
      </c>
      <c r="G93" s="31">
        <f t="shared" si="11"/>
        <v>0</v>
      </c>
      <c r="H93" s="17"/>
      <c r="I93" s="32">
        <f t="shared" si="12"/>
        <v>7997009000</v>
      </c>
      <c r="J93" s="17">
        <f>SUM([3]ctas!J93+'[4]estapu y ente'!J93)</f>
        <v>128970343</v>
      </c>
      <c r="K93" s="31">
        <f t="shared" si="13"/>
        <v>1.6127322477691348</v>
      </c>
      <c r="L93" s="30">
        <f t="shared" si="17"/>
        <v>2176371698</v>
      </c>
      <c r="M93" s="31">
        <f t="shared" si="14"/>
        <v>27.214821166263537</v>
      </c>
      <c r="N93" s="17">
        <f>SUM([3]ctas!N93+'[4]estapu y ente'!N93)</f>
        <v>2305342041</v>
      </c>
      <c r="O93" s="31">
        <f t="shared" si="15"/>
        <v>28.827553414032671</v>
      </c>
      <c r="P93" s="32">
        <f t="shared" si="18"/>
        <v>5691666959</v>
      </c>
      <c r="R93" s="17">
        <f>SUM('[1]estapu y ente'!D93+[2]ctas!D93)</f>
        <v>7985009000</v>
      </c>
      <c r="S93" s="18">
        <f t="shared" si="16"/>
        <v>0</v>
      </c>
    </row>
    <row r="94" spans="1:19" x14ac:dyDescent="0.25">
      <c r="A94" s="26">
        <v>3120211</v>
      </c>
      <c r="B94" s="27" t="s">
        <v>108</v>
      </c>
      <c r="C94" s="28"/>
      <c r="D94" s="17">
        <f>SUM([3]ctas!D94+'[4]estapu y ente'!D94)</f>
        <v>1658305000</v>
      </c>
      <c r="E94" s="17">
        <f>SUM([3]ctas!E94+'[4]estapu y ente'!E94)</f>
        <v>-132448478</v>
      </c>
      <c r="F94" s="30">
        <f t="shared" si="10"/>
        <v>1525856522</v>
      </c>
      <c r="G94" s="31">
        <f t="shared" si="11"/>
        <v>0</v>
      </c>
      <c r="H94" s="17"/>
      <c r="I94" s="32">
        <f t="shared" si="12"/>
        <v>1525856522</v>
      </c>
      <c r="J94" s="17">
        <f>SUM([3]ctas!J94+'[4]estapu y ente'!J94)</f>
        <v>120689593</v>
      </c>
      <c r="K94" s="31">
        <f t="shared" si="13"/>
        <v>7.9096291990682994</v>
      </c>
      <c r="L94" s="30">
        <f t="shared" si="17"/>
        <v>596747025</v>
      </c>
      <c r="M94" s="31">
        <f t="shared" si="14"/>
        <v>39.10898674914862</v>
      </c>
      <c r="N94" s="17">
        <f>SUM([3]ctas!N94+'[4]estapu y ente'!N94)</f>
        <v>717436618</v>
      </c>
      <c r="O94" s="31">
        <f t="shared" si="15"/>
        <v>47.018615948216919</v>
      </c>
      <c r="P94" s="32">
        <f t="shared" si="18"/>
        <v>808419904</v>
      </c>
      <c r="R94" s="17">
        <f>SUM('[1]estapu y ente'!D94+[2]ctas!D94)</f>
        <v>1658305000</v>
      </c>
      <c r="S94" s="18">
        <f t="shared" si="16"/>
        <v>0</v>
      </c>
    </row>
    <row r="95" spans="1:19" x14ac:dyDescent="0.25">
      <c r="A95" s="26">
        <v>3120212</v>
      </c>
      <c r="B95" s="27" t="s">
        <v>109</v>
      </c>
      <c r="C95" s="28"/>
      <c r="D95" s="17">
        <f>SUM([3]ctas!D95+'[4]estapu y ente'!D95)</f>
        <v>3209919000</v>
      </c>
      <c r="E95" s="17">
        <f>SUM([3]ctas!E95+'[4]estapu y ente'!E95)</f>
        <v>-53792000</v>
      </c>
      <c r="F95" s="30">
        <f t="shared" si="10"/>
        <v>3156127000</v>
      </c>
      <c r="G95" s="31">
        <f t="shared" si="11"/>
        <v>0</v>
      </c>
      <c r="H95" s="17"/>
      <c r="I95" s="32">
        <f t="shared" si="12"/>
        <v>3156127000</v>
      </c>
      <c r="J95" s="17">
        <f>SUM([3]ctas!J95+'[4]estapu y ente'!J95)</f>
        <v>147109007</v>
      </c>
      <c r="K95" s="31">
        <f t="shared" si="13"/>
        <v>4.6610610726374446</v>
      </c>
      <c r="L95" s="30">
        <f t="shared" si="17"/>
        <v>685537933</v>
      </c>
      <c r="M95" s="31">
        <f t="shared" si="14"/>
        <v>21.720860187185117</v>
      </c>
      <c r="N95" s="17">
        <f>SUM([3]ctas!N95+'[4]estapu y ente'!N95)</f>
        <v>832646940</v>
      </c>
      <c r="O95" s="31">
        <f t="shared" si="15"/>
        <v>26.381921259822562</v>
      </c>
      <c r="P95" s="32">
        <f t="shared" si="18"/>
        <v>2323480060</v>
      </c>
      <c r="R95" s="17">
        <f>SUM('[1]estapu y ente'!D95+[2]ctas!D95)</f>
        <v>3209919000</v>
      </c>
      <c r="S95" s="18">
        <f t="shared" si="16"/>
        <v>0</v>
      </c>
    </row>
    <row r="96" spans="1:19" x14ac:dyDescent="0.25">
      <c r="A96" s="26">
        <v>3120213</v>
      </c>
      <c r="B96" s="27" t="s">
        <v>110</v>
      </c>
      <c r="C96" s="28"/>
      <c r="D96" s="29">
        <f>SUM(D97:D98)</f>
        <v>6974000000</v>
      </c>
      <c r="E96" s="29">
        <f>SUM(E97:E98)</f>
        <v>-282990800</v>
      </c>
      <c r="F96" s="30">
        <f t="shared" si="10"/>
        <v>6691009200</v>
      </c>
      <c r="G96" s="31">
        <f t="shared" si="11"/>
        <v>0</v>
      </c>
      <c r="H96" s="29">
        <f>SUM(H97:H98)</f>
        <v>0</v>
      </c>
      <c r="I96" s="32">
        <f t="shared" si="12"/>
        <v>6691009200</v>
      </c>
      <c r="J96" s="29">
        <f>SUM(J97:J98)</f>
        <v>1409011024</v>
      </c>
      <c r="K96" s="31">
        <f t="shared" si="13"/>
        <v>21.058273600939003</v>
      </c>
      <c r="L96" s="30">
        <f t="shared" si="17"/>
        <v>2937392540</v>
      </c>
      <c r="M96" s="31">
        <f t="shared" si="14"/>
        <v>43.900590362362671</v>
      </c>
      <c r="N96" s="29">
        <f>SUM(N97:N98)</f>
        <v>4346403564</v>
      </c>
      <c r="O96" s="31">
        <f t="shared" si="15"/>
        <v>64.958863963301681</v>
      </c>
      <c r="P96" s="32">
        <f t="shared" si="18"/>
        <v>2344605636</v>
      </c>
      <c r="R96" s="17">
        <f>SUM('[1]estapu y ente'!D96+[2]ctas!D96)</f>
        <v>6974000000</v>
      </c>
      <c r="S96" s="18">
        <f t="shared" si="16"/>
        <v>0</v>
      </c>
    </row>
    <row r="97" spans="1:19" x14ac:dyDescent="0.25">
      <c r="A97" s="26">
        <v>312021302</v>
      </c>
      <c r="B97" s="27" t="s">
        <v>111</v>
      </c>
      <c r="C97" s="28"/>
      <c r="D97" s="17">
        <f>SUM([3]ctas!D97+'[4]estapu y ente'!D97)</f>
        <v>6582000000</v>
      </c>
      <c r="E97" s="17">
        <f>SUM([3]ctas!E97+'[4]estapu y ente'!E97)</f>
        <v>-332000000</v>
      </c>
      <c r="F97" s="30">
        <f t="shared" si="10"/>
        <v>6250000000</v>
      </c>
      <c r="G97" s="31">
        <f t="shared" si="11"/>
        <v>0</v>
      </c>
      <c r="H97" s="17"/>
      <c r="I97" s="32">
        <f t="shared" si="12"/>
        <v>6250000000</v>
      </c>
      <c r="J97" s="17">
        <f>SUM([3]ctas!J97+'[4]estapu y ente'!J97)</f>
        <v>1233795286</v>
      </c>
      <c r="K97" s="31">
        <f t="shared" si="13"/>
        <v>19.740724575999998</v>
      </c>
      <c r="L97" s="30">
        <f t="shared" si="17"/>
        <v>2883468578</v>
      </c>
      <c r="M97" s="31">
        <f t="shared" si="14"/>
        <v>46.135497248</v>
      </c>
      <c r="N97" s="17">
        <f>SUM([3]ctas!N97+'[4]estapu y ente'!N97)</f>
        <v>4117263864</v>
      </c>
      <c r="O97" s="31">
        <f t="shared" si="15"/>
        <v>65.876221823999998</v>
      </c>
      <c r="P97" s="32">
        <f t="shared" si="18"/>
        <v>2132736136</v>
      </c>
      <c r="R97" s="17">
        <f>SUM('[1]estapu y ente'!D97+[2]ctas!D97)</f>
        <v>6582000000</v>
      </c>
      <c r="S97" s="18">
        <f t="shared" si="16"/>
        <v>0</v>
      </c>
    </row>
    <row r="98" spans="1:19" x14ac:dyDescent="0.25">
      <c r="A98" s="26">
        <v>312021399</v>
      </c>
      <c r="B98" s="33" t="s">
        <v>112</v>
      </c>
      <c r="C98" s="28"/>
      <c r="D98" s="17">
        <f>SUM([3]ctas!D98+'[4]estapu y ente'!D98)</f>
        <v>392000000</v>
      </c>
      <c r="E98" s="17">
        <f>SUM([3]ctas!E98+'[4]estapu y ente'!E98)</f>
        <v>49009200</v>
      </c>
      <c r="F98" s="30">
        <f t="shared" si="10"/>
        <v>441009200</v>
      </c>
      <c r="G98" s="31">
        <f t="shared" si="11"/>
        <v>0</v>
      </c>
      <c r="H98" s="17"/>
      <c r="I98" s="32">
        <f t="shared" si="12"/>
        <v>441009200</v>
      </c>
      <c r="J98" s="17">
        <f>SUM([3]ctas!J98+'[4]estapu y ente'!J98)</f>
        <v>175215738</v>
      </c>
      <c r="K98" s="31">
        <f t="shared" si="13"/>
        <v>39.730631016314398</v>
      </c>
      <c r="L98" s="30">
        <f t="shared" si="17"/>
        <v>53923962</v>
      </c>
      <c r="M98" s="31">
        <f t="shared" si="14"/>
        <v>12.227400698216726</v>
      </c>
      <c r="N98" s="17">
        <f>SUM([3]ctas!N98+'[4]estapu y ente'!N98)</f>
        <v>229139700</v>
      </c>
      <c r="O98" s="31">
        <f t="shared" si="15"/>
        <v>51.958031714531131</v>
      </c>
      <c r="P98" s="32">
        <f t="shared" si="18"/>
        <v>211869500</v>
      </c>
      <c r="R98" s="17">
        <f>SUM('[1]estapu y ente'!D98+[2]ctas!D98)</f>
        <v>392000000</v>
      </c>
      <c r="S98" s="18">
        <f t="shared" si="16"/>
        <v>0</v>
      </c>
    </row>
    <row r="99" spans="1:19" x14ac:dyDescent="0.25">
      <c r="A99" s="26">
        <v>3120215</v>
      </c>
      <c r="B99" s="33" t="s">
        <v>113</v>
      </c>
      <c r="C99" s="28"/>
      <c r="D99" s="17">
        <f>SUM([3]ctas!D99+'[4]estapu y ente'!D99)</f>
        <v>0</v>
      </c>
      <c r="E99" s="17">
        <f>SUM([3]ctas!E99+'[4]estapu y ente'!E99)</f>
        <v>0</v>
      </c>
      <c r="F99" s="30">
        <f t="shared" si="10"/>
        <v>0</v>
      </c>
      <c r="G99" s="31">
        <f t="shared" si="11"/>
        <v>0</v>
      </c>
      <c r="H99" s="17"/>
      <c r="I99" s="32">
        <f t="shared" si="12"/>
        <v>0</v>
      </c>
      <c r="J99" s="17">
        <f>SUM([3]ctas!J99+'[4]estapu y ente'!J99)</f>
        <v>0</v>
      </c>
      <c r="K99" s="31">
        <f t="shared" si="13"/>
        <v>0</v>
      </c>
      <c r="L99" s="30">
        <f t="shared" si="17"/>
        <v>0</v>
      </c>
      <c r="M99" s="31">
        <f t="shared" si="14"/>
        <v>0</v>
      </c>
      <c r="N99" s="17">
        <f>SUM([3]ctas!N99+'[4]estapu y ente'!N99)</f>
        <v>0</v>
      </c>
      <c r="O99" s="31">
        <f t="shared" si="15"/>
        <v>0</v>
      </c>
      <c r="P99" s="32">
        <f t="shared" si="18"/>
        <v>0</v>
      </c>
      <c r="R99" s="17">
        <f>SUM('[1]estapu y ente'!D99+[2]ctas!D99)</f>
        <v>0</v>
      </c>
      <c r="S99" s="18">
        <f t="shared" si="16"/>
        <v>0</v>
      </c>
    </row>
    <row r="100" spans="1:19" x14ac:dyDescent="0.25">
      <c r="A100" s="26">
        <v>3120217</v>
      </c>
      <c r="B100" s="27" t="s">
        <v>114</v>
      </c>
      <c r="C100" s="28"/>
      <c r="D100" s="17">
        <f>SUM([3]ctas!D100+'[4]estapu y ente'!D100)</f>
        <v>5789000000</v>
      </c>
      <c r="E100" s="17">
        <f>SUM([3]ctas!E100+'[4]estapu y ente'!E100)</f>
        <v>121000000</v>
      </c>
      <c r="F100" s="30">
        <f t="shared" si="10"/>
        <v>5910000000</v>
      </c>
      <c r="G100" s="31">
        <f t="shared" si="11"/>
        <v>0</v>
      </c>
      <c r="H100" s="17"/>
      <c r="I100" s="32">
        <f t="shared" si="12"/>
        <v>5910000000</v>
      </c>
      <c r="J100" s="17">
        <f>SUM([3]ctas!J100+'[4]estapu y ente'!J100)</f>
        <v>1128263658</v>
      </c>
      <c r="K100" s="31">
        <f t="shared" si="13"/>
        <v>19.090755634517766</v>
      </c>
      <c r="L100" s="30">
        <f t="shared" si="17"/>
        <v>3998853767</v>
      </c>
      <c r="M100" s="31">
        <f t="shared" si="14"/>
        <v>67.662500287648058</v>
      </c>
      <c r="N100" s="17">
        <f>SUM([3]ctas!N100+'[4]estapu y ente'!N100)</f>
        <v>5127117425</v>
      </c>
      <c r="O100" s="31">
        <f t="shared" si="15"/>
        <v>86.75325592216582</v>
      </c>
      <c r="P100" s="32">
        <f t="shared" si="18"/>
        <v>782882575</v>
      </c>
      <c r="R100" s="17">
        <f>SUM('[1]estapu y ente'!D100+[2]ctas!D100)</f>
        <v>5789000000</v>
      </c>
      <c r="S100" s="18">
        <f t="shared" si="16"/>
        <v>0</v>
      </c>
    </row>
    <row r="101" spans="1:19" x14ac:dyDescent="0.25">
      <c r="A101" s="26">
        <v>3120218</v>
      </c>
      <c r="B101" s="27" t="s">
        <v>115</v>
      </c>
      <c r="C101" s="28"/>
      <c r="D101" s="17">
        <f>SUM([3]ctas!D101+'[4]estapu y ente'!D101)</f>
        <v>0</v>
      </c>
      <c r="E101" s="17">
        <f>SUM([3]ctas!E101+'[4]estapu y ente'!E101)</f>
        <v>0</v>
      </c>
      <c r="F101" s="30">
        <f t="shared" si="10"/>
        <v>0</v>
      </c>
      <c r="G101" s="31">
        <f t="shared" si="11"/>
        <v>0</v>
      </c>
      <c r="H101" s="17"/>
      <c r="I101" s="32">
        <f t="shared" si="12"/>
        <v>0</v>
      </c>
      <c r="J101" s="17">
        <f>SUM([3]ctas!J101+'[4]estapu y ente'!J101)</f>
        <v>0</v>
      </c>
      <c r="K101" s="31">
        <f t="shared" si="13"/>
        <v>0</v>
      </c>
      <c r="L101" s="30">
        <f t="shared" si="17"/>
        <v>0</v>
      </c>
      <c r="M101" s="31">
        <f t="shared" si="14"/>
        <v>0</v>
      </c>
      <c r="N101" s="17">
        <f>SUM([3]ctas!N101+'[4]estapu y ente'!N101)</f>
        <v>0</v>
      </c>
      <c r="O101" s="31">
        <f t="shared" si="15"/>
        <v>0</v>
      </c>
      <c r="P101" s="32">
        <f t="shared" si="18"/>
        <v>0</v>
      </c>
      <c r="R101" s="17">
        <f>SUM('[1]estapu y ente'!D101+[2]ctas!D101)</f>
        <v>0</v>
      </c>
      <c r="S101" s="18">
        <f t="shared" si="16"/>
        <v>0</v>
      </c>
    </row>
    <row r="102" spans="1:19" x14ac:dyDescent="0.25">
      <c r="A102" s="26">
        <v>31203</v>
      </c>
      <c r="B102" s="33" t="s">
        <v>116</v>
      </c>
      <c r="C102" s="28"/>
      <c r="D102" s="17">
        <f>SUM(D104:D108)</f>
        <v>28213839000</v>
      </c>
      <c r="E102" s="17">
        <f>SUM(E104:E108)</f>
        <v>3769448196</v>
      </c>
      <c r="F102" s="30">
        <f t="shared" si="10"/>
        <v>31983287196</v>
      </c>
      <c r="G102" s="31">
        <f t="shared" si="11"/>
        <v>0</v>
      </c>
      <c r="H102" s="17">
        <f>SUM(H104:H108)</f>
        <v>0</v>
      </c>
      <c r="I102" s="32">
        <f t="shared" si="12"/>
        <v>31983287196</v>
      </c>
      <c r="J102" s="17">
        <f>SUM(J104:J108)</f>
        <v>9343706063</v>
      </c>
      <c r="K102" s="31">
        <f t="shared" si="13"/>
        <v>29.214339369621062</v>
      </c>
      <c r="L102" s="30">
        <f t="shared" si="17"/>
        <v>5750917623</v>
      </c>
      <c r="M102" s="31">
        <f t="shared" si="14"/>
        <v>17.981008605392006</v>
      </c>
      <c r="N102" s="17">
        <f>SUM(N104:N108)</f>
        <v>15094623686</v>
      </c>
      <c r="O102" s="31">
        <f t="shared" si="15"/>
        <v>47.195347975013071</v>
      </c>
      <c r="P102" s="32">
        <f t="shared" si="18"/>
        <v>16888663510</v>
      </c>
      <c r="R102" s="17">
        <f>SUM('[1]estapu y ente'!D102+[2]ctas!D102)</f>
        <v>28213839000</v>
      </c>
      <c r="S102" s="18">
        <f t="shared" si="16"/>
        <v>0</v>
      </c>
    </row>
    <row r="103" spans="1:19" x14ac:dyDescent="0.25">
      <c r="A103" s="26">
        <v>3120301</v>
      </c>
      <c r="B103" s="33" t="s">
        <v>117</v>
      </c>
      <c r="C103" s="28"/>
      <c r="D103" s="29">
        <f>SUM(D104)</f>
        <v>6151574000</v>
      </c>
      <c r="E103" s="29">
        <f>SUM(E104)</f>
        <v>3486134196</v>
      </c>
      <c r="F103" s="30">
        <f t="shared" si="10"/>
        <v>9637708196</v>
      </c>
      <c r="G103" s="31">
        <f t="shared" si="11"/>
        <v>0</v>
      </c>
      <c r="H103" s="29">
        <f>SUM(H104)</f>
        <v>0</v>
      </c>
      <c r="I103" s="32">
        <f t="shared" si="12"/>
        <v>9637708196</v>
      </c>
      <c r="J103" s="29">
        <f>SUM(J104)</f>
        <v>1432133709</v>
      </c>
      <c r="K103" s="31">
        <f t="shared" si="13"/>
        <v>14.859691535321517</v>
      </c>
      <c r="L103" s="30">
        <f t="shared" si="17"/>
        <v>114445074</v>
      </c>
      <c r="M103" s="31">
        <f t="shared" si="14"/>
        <v>1.1874718726958227</v>
      </c>
      <c r="N103" s="29">
        <f>SUM(N104)</f>
        <v>1546578783</v>
      </c>
      <c r="O103" s="31">
        <f t="shared" si="15"/>
        <v>16.04716340801734</v>
      </c>
      <c r="P103" s="32">
        <f t="shared" si="18"/>
        <v>8091129413</v>
      </c>
      <c r="R103" s="17">
        <f>SUM('[1]estapu y ente'!D103+[2]ctas!D103)</f>
        <v>6151574000</v>
      </c>
      <c r="S103" s="18">
        <f t="shared" si="16"/>
        <v>0</v>
      </c>
    </row>
    <row r="104" spans="1:19" x14ac:dyDescent="0.25">
      <c r="A104" s="26">
        <v>312030102</v>
      </c>
      <c r="B104" s="27" t="s">
        <v>118</v>
      </c>
      <c r="C104" s="28"/>
      <c r="D104" s="17">
        <f>SUM([3]ctas!D104+'[4]estapu y ente'!D104)</f>
        <v>6151574000</v>
      </c>
      <c r="E104" s="17">
        <f>SUM([3]ctas!E104+'[4]estapu y ente'!E104)</f>
        <v>3486134196</v>
      </c>
      <c r="F104" s="30">
        <f t="shared" si="10"/>
        <v>9637708196</v>
      </c>
      <c r="G104" s="31">
        <f t="shared" si="11"/>
        <v>0</v>
      </c>
      <c r="H104" s="17"/>
      <c r="I104" s="32">
        <f t="shared" si="12"/>
        <v>9637708196</v>
      </c>
      <c r="J104" s="17">
        <f>SUM([3]ctas!J104+'[4]estapu y ente'!J104)</f>
        <v>1432133709</v>
      </c>
      <c r="K104" s="31">
        <f t="shared" si="13"/>
        <v>14.859691535321517</v>
      </c>
      <c r="L104" s="30">
        <f t="shared" si="17"/>
        <v>114445074</v>
      </c>
      <c r="M104" s="31">
        <f t="shared" si="14"/>
        <v>1.1874718726958227</v>
      </c>
      <c r="N104" s="17">
        <f>SUM([3]ctas!N104+'[4]estapu y ente'!N104)</f>
        <v>1546578783</v>
      </c>
      <c r="O104" s="31">
        <f t="shared" si="15"/>
        <v>16.04716340801734</v>
      </c>
      <c r="P104" s="32">
        <f t="shared" si="18"/>
        <v>8091129413</v>
      </c>
      <c r="R104" s="17">
        <f>SUM('[1]estapu y ente'!D104+[2]ctas!D104)</f>
        <v>6151574000</v>
      </c>
      <c r="S104" s="18">
        <f t="shared" si="16"/>
        <v>0</v>
      </c>
    </row>
    <row r="105" spans="1:19" ht="25.5" x14ac:dyDescent="0.25">
      <c r="A105" s="26">
        <v>3120302</v>
      </c>
      <c r="B105" s="33" t="s">
        <v>119</v>
      </c>
      <c r="C105" s="28"/>
      <c r="D105" s="17">
        <f>SUM([3]ctas!D105+'[4]estapu y ente'!D105)</f>
        <v>1882848000</v>
      </c>
      <c r="E105" s="17">
        <f>SUM([3]ctas!E105+'[4]estapu y ente'!E105)</f>
        <v>16314000</v>
      </c>
      <c r="F105" s="30">
        <f t="shared" si="10"/>
        <v>1899162000</v>
      </c>
      <c r="G105" s="31">
        <f t="shared" si="11"/>
        <v>0</v>
      </c>
      <c r="H105" s="17"/>
      <c r="I105" s="32">
        <f t="shared" si="12"/>
        <v>1899162000</v>
      </c>
      <c r="J105" s="17">
        <f>SUM([3]ctas!J105+'[4]estapu y ente'!J105)</f>
        <v>845496318</v>
      </c>
      <c r="K105" s="31">
        <f t="shared" si="13"/>
        <v>44.519441627412512</v>
      </c>
      <c r="L105" s="30">
        <f t="shared" si="17"/>
        <v>11434753</v>
      </c>
      <c r="M105" s="31">
        <f t="shared" si="14"/>
        <v>0.60209466069771822</v>
      </c>
      <c r="N105" s="17">
        <f>SUM([3]ctas!N105+'[4]estapu y ente'!N105)</f>
        <v>856931071</v>
      </c>
      <c r="O105" s="31">
        <f t="shared" si="15"/>
        <v>45.121536288110228</v>
      </c>
      <c r="P105" s="32">
        <f t="shared" si="18"/>
        <v>1042230929</v>
      </c>
      <c r="R105" s="17">
        <f>SUM('[1]estapu y ente'!D105+[2]ctas!D105)</f>
        <v>1882848000</v>
      </c>
      <c r="S105" s="18">
        <f t="shared" si="16"/>
        <v>0</v>
      </c>
    </row>
    <row r="106" spans="1:19" x14ac:dyDescent="0.25">
      <c r="A106" s="26">
        <v>3120303</v>
      </c>
      <c r="B106" s="33" t="s">
        <v>120</v>
      </c>
      <c r="C106" s="28"/>
      <c r="D106" s="17">
        <f>SUM([3]ctas!D106+'[4]estapu y ente'!D106)</f>
        <v>1115250000</v>
      </c>
      <c r="E106" s="17">
        <f>SUM([3]ctas!E106+'[4]estapu y ente'!E106)</f>
        <v>0</v>
      </c>
      <c r="F106" s="30">
        <f t="shared" si="10"/>
        <v>1115250000</v>
      </c>
      <c r="G106" s="31">
        <f t="shared" si="11"/>
        <v>0</v>
      </c>
      <c r="H106" s="17"/>
      <c r="I106" s="32">
        <f t="shared" si="12"/>
        <v>1115250000</v>
      </c>
      <c r="J106" s="17">
        <f>SUM([3]ctas!J106+'[4]estapu y ente'!J106)</f>
        <v>2001636</v>
      </c>
      <c r="K106" s="31">
        <f t="shared" si="13"/>
        <v>0.17947868190988567</v>
      </c>
      <c r="L106" s="30">
        <f t="shared" si="17"/>
        <v>61649201</v>
      </c>
      <c r="M106" s="31">
        <f t="shared" si="14"/>
        <v>5.5278368975566021</v>
      </c>
      <c r="N106" s="17">
        <f>SUM([3]ctas!N106+'[4]estapu y ente'!N106)</f>
        <v>63650837</v>
      </c>
      <c r="O106" s="31">
        <f t="shared" si="15"/>
        <v>5.7073155794664876</v>
      </c>
      <c r="P106" s="32">
        <f t="shared" si="18"/>
        <v>1051599163</v>
      </c>
      <c r="R106" s="17">
        <f>SUM('[1]estapu y ente'!D106+[2]ctas!D106)</f>
        <v>1115250000</v>
      </c>
      <c r="S106" s="18">
        <f t="shared" si="16"/>
        <v>0</v>
      </c>
    </row>
    <row r="107" spans="1:19" x14ac:dyDescent="0.25">
      <c r="A107" s="26">
        <v>3120306</v>
      </c>
      <c r="B107" s="35" t="s">
        <v>121</v>
      </c>
      <c r="C107" s="28"/>
      <c r="D107" s="17">
        <f>SUM([3]ctas!D107+'[4]estapu y ente'!D107)</f>
        <v>2100000000</v>
      </c>
      <c r="E107" s="17">
        <f>SUM([3]ctas!E107+'[4]estapu y ente'!E107)</f>
        <v>0</v>
      </c>
      <c r="F107" s="30">
        <f t="shared" si="10"/>
        <v>2100000000</v>
      </c>
      <c r="G107" s="31">
        <f t="shared" si="11"/>
        <v>0</v>
      </c>
      <c r="H107" s="17"/>
      <c r="I107" s="32">
        <f t="shared" si="12"/>
        <v>2100000000</v>
      </c>
      <c r="J107" s="17">
        <f>SUM([3]ctas!J107+'[4]estapu y ente'!J107)</f>
        <v>1149490123</v>
      </c>
      <c r="K107" s="31">
        <f t="shared" si="13"/>
        <v>54.737624904761908</v>
      </c>
      <c r="L107" s="30">
        <f t="shared" si="17"/>
        <v>0</v>
      </c>
      <c r="M107" s="31">
        <f t="shared" si="14"/>
        <v>0</v>
      </c>
      <c r="N107" s="17">
        <f>SUM([3]ctas!N107+'[4]estapu y ente'!N107)</f>
        <v>1149490123</v>
      </c>
      <c r="O107" s="31">
        <f t="shared" si="15"/>
        <v>54.737624904761908</v>
      </c>
      <c r="P107" s="32">
        <f t="shared" si="18"/>
        <v>950509877</v>
      </c>
      <c r="R107" s="17">
        <f>SUM('[1]estapu y ente'!D107+[2]ctas!D107)</f>
        <v>2100000000</v>
      </c>
      <c r="S107" s="18">
        <f t="shared" si="16"/>
        <v>0</v>
      </c>
    </row>
    <row r="108" spans="1:19" x14ac:dyDescent="0.25">
      <c r="A108" s="26">
        <v>3120399</v>
      </c>
      <c r="B108" s="33" t="s">
        <v>116</v>
      </c>
      <c r="C108" s="28"/>
      <c r="D108" s="17">
        <f>SUM([3]ctas!D108+'[4]estapu y ente'!D108)</f>
        <v>16964167000</v>
      </c>
      <c r="E108" s="17">
        <f>SUM([3]ctas!E108+'[4]estapu y ente'!E108)</f>
        <v>267000000</v>
      </c>
      <c r="F108" s="30">
        <f t="shared" si="10"/>
        <v>17231167000</v>
      </c>
      <c r="G108" s="31">
        <f t="shared" si="11"/>
        <v>0</v>
      </c>
      <c r="H108" s="17"/>
      <c r="I108" s="32">
        <f t="shared" si="12"/>
        <v>17231167000</v>
      </c>
      <c r="J108" s="17">
        <f>SUM([3]ctas!J108+'[4]estapu y ente'!J108)</f>
        <v>5914584277</v>
      </c>
      <c r="K108" s="31">
        <f t="shared" si="13"/>
        <v>34.324919937227698</v>
      </c>
      <c r="L108" s="30">
        <f t="shared" si="17"/>
        <v>5563388595</v>
      </c>
      <c r="M108" s="31">
        <f t="shared" si="14"/>
        <v>32.286777761483016</v>
      </c>
      <c r="N108" s="17">
        <f>SUM([3]ctas!N108+'[4]estapu y ente'!N108)</f>
        <v>11477972872</v>
      </c>
      <c r="O108" s="31">
        <f t="shared" si="15"/>
        <v>66.611697698710714</v>
      </c>
      <c r="P108" s="32">
        <f t="shared" si="18"/>
        <v>5753194128</v>
      </c>
      <c r="R108" s="17">
        <f>SUM('[1]estapu y ente'!D108+[2]ctas!D108)</f>
        <v>16964167000</v>
      </c>
      <c r="S108" s="18">
        <f t="shared" si="16"/>
        <v>0</v>
      </c>
    </row>
    <row r="109" spans="1:19" x14ac:dyDescent="0.25">
      <c r="A109" s="19">
        <v>313</v>
      </c>
      <c r="B109" s="36" t="s">
        <v>122</v>
      </c>
      <c r="C109" s="21"/>
      <c r="D109" s="22">
        <f>SUM(D110+D137+D171+D173+D180+D176)</f>
        <v>678576574000</v>
      </c>
      <c r="E109" s="22">
        <f>SUM(E110+E137+E171+E173+E180+E176)</f>
        <v>-566348669</v>
      </c>
      <c r="F109" s="30">
        <f t="shared" si="10"/>
        <v>678010225331</v>
      </c>
      <c r="G109" s="24">
        <f t="shared" si="11"/>
        <v>0</v>
      </c>
      <c r="H109" s="22">
        <f>SUM(H110+H137+H171+H173+H180+H176)</f>
        <v>0</v>
      </c>
      <c r="I109" s="25">
        <f t="shared" si="12"/>
        <v>678010225331</v>
      </c>
      <c r="J109" s="22">
        <f>SUM(J110+J137+J171+J173+J180+J176)</f>
        <v>212361760176</v>
      </c>
      <c r="K109" s="24">
        <f t="shared" si="13"/>
        <v>31.321321160359556</v>
      </c>
      <c r="L109" s="23">
        <f t="shared" si="17"/>
        <v>3573051102</v>
      </c>
      <c r="M109" s="24">
        <f t="shared" si="14"/>
        <v>0.52699073974225996</v>
      </c>
      <c r="N109" s="22">
        <f>SUM(N110+N137+N171+N173+N180+N176)</f>
        <v>215934811278</v>
      </c>
      <c r="O109" s="24">
        <f t="shared" si="15"/>
        <v>31.848311900101816</v>
      </c>
      <c r="P109" s="25">
        <f t="shared" si="18"/>
        <v>462075414053</v>
      </c>
      <c r="R109" s="17">
        <f>SUM('[1]estapu y ente'!D109+[2]ctas!D109)</f>
        <v>678576574000</v>
      </c>
      <c r="S109" s="18">
        <f t="shared" si="16"/>
        <v>0</v>
      </c>
    </row>
    <row r="110" spans="1:19" x14ac:dyDescent="0.25">
      <c r="A110" s="26">
        <v>31301</v>
      </c>
      <c r="B110" s="36" t="s">
        <v>123</v>
      </c>
      <c r="C110" s="28"/>
      <c r="D110" s="22">
        <f>SUM(D111:D136)-D125-D129</f>
        <v>0</v>
      </c>
      <c r="E110" s="22">
        <f>SUM(E111:E136)-E125-E129</f>
        <v>0</v>
      </c>
      <c r="F110" s="30">
        <f t="shared" si="10"/>
        <v>0</v>
      </c>
      <c r="G110" s="24">
        <f t="shared" si="11"/>
        <v>0</v>
      </c>
      <c r="H110" s="22">
        <f>SUM(H111:H136)-H125-H129</f>
        <v>0</v>
      </c>
      <c r="I110" s="25">
        <f t="shared" si="12"/>
        <v>0</v>
      </c>
      <c r="J110" s="22">
        <f>SUM(J111:J136)-J125-J129</f>
        <v>0</v>
      </c>
      <c r="K110" s="24">
        <f t="shared" si="13"/>
        <v>0</v>
      </c>
      <c r="L110" s="23">
        <f t="shared" si="17"/>
        <v>0</v>
      </c>
      <c r="M110" s="24">
        <f t="shared" si="14"/>
        <v>0</v>
      </c>
      <c r="N110" s="22">
        <f>SUM(N111:N136)-N125-N129</f>
        <v>0</v>
      </c>
      <c r="O110" s="24">
        <f t="shared" si="15"/>
        <v>0</v>
      </c>
      <c r="P110" s="25">
        <f t="shared" si="18"/>
        <v>0</v>
      </c>
      <c r="R110" s="17">
        <f>SUM('[1]estapu y ente'!D110+[2]ctas!D110)</f>
        <v>0</v>
      </c>
      <c r="S110" s="18">
        <f t="shared" si="16"/>
        <v>0</v>
      </c>
    </row>
    <row r="111" spans="1:19" x14ac:dyDescent="0.25">
      <c r="A111" s="26">
        <v>3130104</v>
      </c>
      <c r="B111" s="33" t="s">
        <v>124</v>
      </c>
      <c r="C111" s="28"/>
      <c r="D111" s="17">
        <f>SUM([3]ctas!D111+'[4]estapu y ente'!D111)</f>
        <v>0</v>
      </c>
      <c r="E111" s="17">
        <f>SUM([3]ctas!E111+'[4]estapu y ente'!E111)</f>
        <v>0</v>
      </c>
      <c r="F111" s="30">
        <f t="shared" si="10"/>
        <v>0</v>
      </c>
      <c r="G111" s="24">
        <f t="shared" si="11"/>
        <v>0</v>
      </c>
      <c r="H111" s="17"/>
      <c r="I111" s="25">
        <f t="shared" si="12"/>
        <v>0</v>
      </c>
      <c r="J111" s="17">
        <f>SUM([3]ctas!J111+'[4]estapu y ente'!J111)</f>
        <v>0</v>
      </c>
      <c r="K111" s="24">
        <f t="shared" si="13"/>
        <v>0</v>
      </c>
      <c r="L111" s="23">
        <f t="shared" si="17"/>
        <v>0</v>
      </c>
      <c r="M111" s="24">
        <f t="shared" si="14"/>
        <v>0</v>
      </c>
      <c r="N111" s="17">
        <f>SUM([3]ctas!N111+'[4]estapu y ente'!N111)</f>
        <v>0</v>
      </c>
      <c r="O111" s="24">
        <f t="shared" si="15"/>
        <v>0</v>
      </c>
      <c r="P111" s="25">
        <f t="shared" si="18"/>
        <v>0</v>
      </c>
      <c r="R111" s="17">
        <f>SUM('[1]estapu y ente'!D111+[2]ctas!D111)</f>
        <v>0</v>
      </c>
      <c r="S111" s="18">
        <f t="shared" si="16"/>
        <v>0</v>
      </c>
    </row>
    <row r="112" spans="1:19" ht="25.5" x14ac:dyDescent="0.25">
      <c r="A112" s="26">
        <v>3130105</v>
      </c>
      <c r="B112" s="33" t="s">
        <v>125</v>
      </c>
      <c r="C112" s="28"/>
      <c r="D112" s="17">
        <f>SUM([3]ctas!D112+'[4]estapu y ente'!D112)</f>
        <v>0</v>
      </c>
      <c r="E112" s="17">
        <f>SUM([3]ctas!E112+'[4]estapu y ente'!E112)</f>
        <v>0</v>
      </c>
      <c r="F112" s="30">
        <f t="shared" si="10"/>
        <v>0</v>
      </c>
      <c r="G112" s="24">
        <f t="shared" si="11"/>
        <v>0</v>
      </c>
      <c r="H112" s="17"/>
      <c r="I112" s="25">
        <f t="shared" si="12"/>
        <v>0</v>
      </c>
      <c r="J112" s="17">
        <f>SUM([3]ctas!J112+'[4]estapu y ente'!J112)</f>
        <v>0</v>
      </c>
      <c r="K112" s="24">
        <f t="shared" si="13"/>
        <v>0</v>
      </c>
      <c r="L112" s="23">
        <f t="shared" si="17"/>
        <v>0</v>
      </c>
      <c r="M112" s="24">
        <f t="shared" si="14"/>
        <v>0</v>
      </c>
      <c r="N112" s="17">
        <f>SUM([3]ctas!N112+'[4]estapu y ente'!N112)</f>
        <v>0</v>
      </c>
      <c r="O112" s="24">
        <f t="shared" si="15"/>
        <v>0</v>
      </c>
      <c r="P112" s="25">
        <f t="shared" si="18"/>
        <v>0</v>
      </c>
      <c r="R112" s="17">
        <f>SUM('[1]estapu y ente'!D112+[2]ctas!D112)</f>
        <v>0</v>
      </c>
      <c r="S112" s="18">
        <f t="shared" si="16"/>
        <v>0</v>
      </c>
    </row>
    <row r="113" spans="1:19" x14ac:dyDescent="0.25">
      <c r="A113" s="26">
        <v>3130107</v>
      </c>
      <c r="B113" s="33" t="s">
        <v>126</v>
      </c>
      <c r="C113" s="28"/>
      <c r="D113" s="17">
        <f>SUM([3]ctas!D113+'[4]estapu y ente'!D113)</f>
        <v>0</v>
      </c>
      <c r="E113" s="17">
        <f>SUM([3]ctas!E113+'[4]estapu y ente'!E113)</f>
        <v>0</v>
      </c>
      <c r="F113" s="30">
        <f t="shared" si="10"/>
        <v>0</v>
      </c>
      <c r="G113" s="24">
        <f t="shared" si="11"/>
        <v>0</v>
      </c>
      <c r="H113" s="17"/>
      <c r="I113" s="25">
        <f t="shared" si="12"/>
        <v>0</v>
      </c>
      <c r="J113" s="17">
        <f>SUM([3]ctas!J113+'[4]estapu y ente'!J113)</f>
        <v>0</v>
      </c>
      <c r="K113" s="24">
        <f t="shared" si="13"/>
        <v>0</v>
      </c>
      <c r="L113" s="23">
        <f t="shared" si="17"/>
        <v>0</v>
      </c>
      <c r="M113" s="24">
        <f t="shared" si="14"/>
        <v>0</v>
      </c>
      <c r="N113" s="17">
        <f>SUM([3]ctas!N113+'[4]estapu y ente'!N113)</f>
        <v>0</v>
      </c>
      <c r="O113" s="24">
        <f t="shared" si="15"/>
        <v>0</v>
      </c>
      <c r="P113" s="25">
        <f t="shared" si="18"/>
        <v>0</v>
      </c>
      <c r="R113" s="17">
        <f>SUM('[1]estapu y ente'!D113+[2]ctas!D113)</f>
        <v>0</v>
      </c>
      <c r="S113" s="18">
        <f t="shared" si="16"/>
        <v>0</v>
      </c>
    </row>
    <row r="114" spans="1:19" x14ac:dyDescent="0.25">
      <c r="A114" s="26">
        <v>3130109</v>
      </c>
      <c r="B114" s="33" t="s">
        <v>127</v>
      </c>
      <c r="C114" s="28"/>
      <c r="D114" s="17">
        <f>SUM([3]ctas!D114+'[4]estapu y ente'!D114)</f>
        <v>0</v>
      </c>
      <c r="E114" s="17">
        <f>SUM([3]ctas!E114+'[4]estapu y ente'!E114)</f>
        <v>0</v>
      </c>
      <c r="F114" s="30">
        <f t="shared" si="10"/>
        <v>0</v>
      </c>
      <c r="G114" s="24">
        <f t="shared" si="11"/>
        <v>0</v>
      </c>
      <c r="H114" s="17"/>
      <c r="I114" s="25">
        <f t="shared" si="12"/>
        <v>0</v>
      </c>
      <c r="J114" s="17">
        <f>SUM([3]ctas!J114+'[4]estapu y ente'!J114)</f>
        <v>0</v>
      </c>
      <c r="K114" s="24">
        <f t="shared" si="13"/>
        <v>0</v>
      </c>
      <c r="L114" s="23">
        <f t="shared" si="17"/>
        <v>0</v>
      </c>
      <c r="M114" s="24">
        <f t="shared" si="14"/>
        <v>0</v>
      </c>
      <c r="N114" s="17">
        <f>SUM([3]ctas!N114+'[4]estapu y ente'!N114)</f>
        <v>0</v>
      </c>
      <c r="O114" s="24">
        <f t="shared" si="15"/>
        <v>0</v>
      </c>
      <c r="P114" s="25">
        <f t="shared" si="18"/>
        <v>0</v>
      </c>
      <c r="R114" s="17">
        <f>SUM('[1]estapu y ente'!D114+[2]ctas!D114)</f>
        <v>0</v>
      </c>
      <c r="S114" s="18">
        <f t="shared" si="16"/>
        <v>0</v>
      </c>
    </row>
    <row r="115" spans="1:19" ht="25.5" x14ac:dyDescent="0.25">
      <c r="A115" s="26">
        <v>3130111</v>
      </c>
      <c r="B115" s="33" t="s">
        <v>128</v>
      </c>
      <c r="C115" s="28"/>
      <c r="D115" s="17">
        <f>SUM([3]ctas!D115+'[4]estapu y ente'!D115)</f>
        <v>0</v>
      </c>
      <c r="E115" s="17">
        <f>SUM([3]ctas!E115+'[4]estapu y ente'!E115)</f>
        <v>0</v>
      </c>
      <c r="F115" s="30">
        <f t="shared" si="10"/>
        <v>0</v>
      </c>
      <c r="G115" s="24">
        <f t="shared" si="11"/>
        <v>0</v>
      </c>
      <c r="H115" s="17"/>
      <c r="I115" s="25">
        <f t="shared" si="12"/>
        <v>0</v>
      </c>
      <c r="J115" s="17">
        <f>SUM([3]ctas!J115+'[4]estapu y ente'!J115)</f>
        <v>0</v>
      </c>
      <c r="K115" s="24">
        <f t="shared" si="13"/>
        <v>0</v>
      </c>
      <c r="L115" s="23">
        <f t="shared" si="17"/>
        <v>0</v>
      </c>
      <c r="M115" s="24">
        <f t="shared" si="14"/>
        <v>0</v>
      </c>
      <c r="N115" s="17">
        <f>SUM([3]ctas!N115+'[4]estapu y ente'!N115)</f>
        <v>0</v>
      </c>
      <c r="O115" s="24">
        <f t="shared" si="15"/>
        <v>0</v>
      </c>
      <c r="P115" s="25">
        <f t="shared" si="18"/>
        <v>0</v>
      </c>
      <c r="R115" s="17">
        <f>SUM('[1]estapu y ente'!D115+[2]ctas!D115)</f>
        <v>0</v>
      </c>
      <c r="S115" s="18">
        <f t="shared" si="16"/>
        <v>0</v>
      </c>
    </row>
    <row r="116" spans="1:19" ht="25.5" x14ac:dyDescent="0.25">
      <c r="A116" s="26">
        <v>3130114</v>
      </c>
      <c r="B116" s="33" t="s">
        <v>129</v>
      </c>
      <c r="C116" s="28"/>
      <c r="D116" s="17">
        <f>SUM([3]ctas!D116+'[4]estapu y ente'!D116)</f>
        <v>0</v>
      </c>
      <c r="E116" s="17">
        <f>SUM([3]ctas!E116+'[4]estapu y ente'!E116)</f>
        <v>0</v>
      </c>
      <c r="F116" s="30">
        <f t="shared" si="10"/>
        <v>0</v>
      </c>
      <c r="G116" s="24">
        <f t="shared" si="11"/>
        <v>0</v>
      </c>
      <c r="H116" s="17"/>
      <c r="I116" s="25">
        <f t="shared" si="12"/>
        <v>0</v>
      </c>
      <c r="J116" s="17">
        <f>SUM([3]ctas!J116+'[4]estapu y ente'!J116)</f>
        <v>0</v>
      </c>
      <c r="K116" s="24">
        <f t="shared" si="13"/>
        <v>0</v>
      </c>
      <c r="L116" s="23">
        <f t="shared" si="17"/>
        <v>0</v>
      </c>
      <c r="M116" s="24">
        <f t="shared" si="14"/>
        <v>0</v>
      </c>
      <c r="N116" s="17">
        <f>SUM([3]ctas!N116+'[4]estapu y ente'!N116)</f>
        <v>0</v>
      </c>
      <c r="O116" s="24">
        <f t="shared" si="15"/>
        <v>0</v>
      </c>
      <c r="P116" s="25">
        <f t="shared" si="18"/>
        <v>0</v>
      </c>
      <c r="R116" s="17">
        <f>SUM('[1]estapu y ente'!D116+[2]ctas!D116)</f>
        <v>0</v>
      </c>
      <c r="S116" s="18">
        <f t="shared" si="16"/>
        <v>0</v>
      </c>
    </row>
    <row r="117" spans="1:19" x14ac:dyDescent="0.25">
      <c r="A117" s="26">
        <v>3130115</v>
      </c>
      <c r="B117" s="33" t="s">
        <v>130</v>
      </c>
      <c r="C117" s="28"/>
      <c r="D117" s="17">
        <f>SUM([3]ctas!D117+'[4]estapu y ente'!D117)</f>
        <v>0</v>
      </c>
      <c r="E117" s="17">
        <f>SUM([3]ctas!E117+'[4]estapu y ente'!E117)</f>
        <v>0</v>
      </c>
      <c r="F117" s="30">
        <f t="shared" si="10"/>
        <v>0</v>
      </c>
      <c r="G117" s="24">
        <f t="shared" si="11"/>
        <v>0</v>
      </c>
      <c r="H117" s="17"/>
      <c r="I117" s="25">
        <f t="shared" si="12"/>
        <v>0</v>
      </c>
      <c r="J117" s="17">
        <f>SUM([3]ctas!J117+'[4]estapu y ente'!J117)</f>
        <v>0</v>
      </c>
      <c r="K117" s="24">
        <f t="shared" si="13"/>
        <v>0</v>
      </c>
      <c r="L117" s="23">
        <f t="shared" si="17"/>
        <v>0</v>
      </c>
      <c r="M117" s="24">
        <f t="shared" si="14"/>
        <v>0</v>
      </c>
      <c r="N117" s="17">
        <f>SUM([3]ctas!N117+'[4]estapu y ente'!N117)</f>
        <v>0</v>
      </c>
      <c r="O117" s="24">
        <f t="shared" si="15"/>
        <v>0</v>
      </c>
      <c r="P117" s="25">
        <f t="shared" si="18"/>
        <v>0</v>
      </c>
      <c r="R117" s="17">
        <f>SUM('[1]estapu y ente'!D117+[2]ctas!D117)</f>
        <v>0</v>
      </c>
      <c r="S117" s="18">
        <f t="shared" si="16"/>
        <v>0</v>
      </c>
    </row>
    <row r="118" spans="1:19" x14ac:dyDescent="0.25">
      <c r="A118" s="26">
        <v>3130116</v>
      </c>
      <c r="B118" s="33" t="s">
        <v>131</v>
      </c>
      <c r="C118" s="28"/>
      <c r="D118" s="17">
        <f>SUM([3]ctas!D118+'[4]estapu y ente'!D118)</f>
        <v>0</v>
      </c>
      <c r="E118" s="17">
        <f>SUM([3]ctas!E118+'[4]estapu y ente'!E118)</f>
        <v>0</v>
      </c>
      <c r="F118" s="30">
        <f t="shared" si="10"/>
        <v>0</v>
      </c>
      <c r="G118" s="24">
        <f t="shared" si="11"/>
        <v>0</v>
      </c>
      <c r="H118" s="17"/>
      <c r="I118" s="25">
        <f t="shared" si="12"/>
        <v>0</v>
      </c>
      <c r="J118" s="17">
        <f>SUM([3]ctas!J118+'[4]estapu y ente'!J118)</f>
        <v>0</v>
      </c>
      <c r="K118" s="24">
        <f t="shared" si="13"/>
        <v>0</v>
      </c>
      <c r="L118" s="23">
        <f t="shared" si="17"/>
        <v>0</v>
      </c>
      <c r="M118" s="24">
        <f t="shared" si="14"/>
        <v>0</v>
      </c>
      <c r="N118" s="17">
        <f>SUM([3]ctas!N118+'[4]estapu y ente'!N118)</f>
        <v>0</v>
      </c>
      <c r="O118" s="24">
        <f t="shared" si="15"/>
        <v>0</v>
      </c>
      <c r="P118" s="25">
        <f t="shared" si="18"/>
        <v>0</v>
      </c>
      <c r="R118" s="17">
        <f>SUM('[1]estapu y ente'!D118+[2]ctas!D118)</f>
        <v>0</v>
      </c>
      <c r="S118" s="18">
        <f t="shared" si="16"/>
        <v>0</v>
      </c>
    </row>
    <row r="119" spans="1:19" x14ac:dyDescent="0.25">
      <c r="A119" s="26">
        <v>3130117</v>
      </c>
      <c r="B119" s="33" t="s">
        <v>132</v>
      </c>
      <c r="C119" s="28"/>
      <c r="D119" s="17">
        <f>SUM([3]ctas!D119+'[4]estapu y ente'!D119)</f>
        <v>0</v>
      </c>
      <c r="E119" s="17">
        <f>SUM([3]ctas!E119+'[4]estapu y ente'!E119)</f>
        <v>0</v>
      </c>
      <c r="F119" s="30">
        <f t="shared" si="10"/>
        <v>0</v>
      </c>
      <c r="G119" s="24">
        <f t="shared" si="11"/>
        <v>0</v>
      </c>
      <c r="H119" s="17"/>
      <c r="I119" s="25">
        <f t="shared" si="12"/>
        <v>0</v>
      </c>
      <c r="J119" s="17">
        <f>SUM([3]ctas!J119+'[4]estapu y ente'!J119)</f>
        <v>0</v>
      </c>
      <c r="K119" s="24">
        <f t="shared" si="13"/>
        <v>0</v>
      </c>
      <c r="L119" s="23">
        <f t="shared" si="17"/>
        <v>0</v>
      </c>
      <c r="M119" s="24">
        <f t="shared" si="14"/>
        <v>0</v>
      </c>
      <c r="N119" s="17">
        <f>SUM([3]ctas!N119+'[4]estapu y ente'!N119)</f>
        <v>0</v>
      </c>
      <c r="O119" s="24">
        <f t="shared" si="15"/>
        <v>0</v>
      </c>
      <c r="P119" s="25">
        <f t="shared" si="18"/>
        <v>0</v>
      </c>
      <c r="R119" s="17">
        <f>SUM('[1]estapu y ente'!D119+[2]ctas!D119)</f>
        <v>0</v>
      </c>
      <c r="S119" s="18">
        <f t="shared" si="16"/>
        <v>0</v>
      </c>
    </row>
    <row r="120" spans="1:19" x14ac:dyDescent="0.25">
      <c r="A120" s="26">
        <v>3130118</v>
      </c>
      <c r="B120" s="33" t="s">
        <v>133</v>
      </c>
      <c r="C120" s="28"/>
      <c r="D120" s="17">
        <f>SUM([3]ctas!D120+'[4]estapu y ente'!D120)</f>
        <v>0</v>
      </c>
      <c r="E120" s="17">
        <f>SUM([3]ctas!E120+'[4]estapu y ente'!E120)</f>
        <v>0</v>
      </c>
      <c r="F120" s="30">
        <f t="shared" si="10"/>
        <v>0</v>
      </c>
      <c r="G120" s="24">
        <f t="shared" si="11"/>
        <v>0</v>
      </c>
      <c r="H120" s="17"/>
      <c r="I120" s="25">
        <f t="shared" si="12"/>
        <v>0</v>
      </c>
      <c r="J120" s="17">
        <f>SUM([3]ctas!J120+'[4]estapu y ente'!J120)</f>
        <v>0</v>
      </c>
      <c r="K120" s="24">
        <f t="shared" si="13"/>
        <v>0</v>
      </c>
      <c r="L120" s="23">
        <f t="shared" si="17"/>
        <v>0</v>
      </c>
      <c r="M120" s="24">
        <f t="shared" si="14"/>
        <v>0</v>
      </c>
      <c r="N120" s="17">
        <f>SUM([3]ctas!N120+'[4]estapu y ente'!N120)</f>
        <v>0</v>
      </c>
      <c r="O120" s="24">
        <f t="shared" si="15"/>
        <v>0</v>
      </c>
      <c r="P120" s="25">
        <f t="shared" si="18"/>
        <v>0</v>
      </c>
      <c r="R120" s="17">
        <f>SUM('[1]estapu y ente'!D120+[2]ctas!D120)</f>
        <v>0</v>
      </c>
      <c r="S120" s="18">
        <f t="shared" si="16"/>
        <v>0</v>
      </c>
    </row>
    <row r="121" spans="1:19" ht="25.5" x14ac:dyDescent="0.25">
      <c r="A121" s="26">
        <v>3130119</v>
      </c>
      <c r="B121" s="33" t="s">
        <v>134</v>
      </c>
      <c r="C121" s="28"/>
      <c r="D121" s="17">
        <f>SUM([3]ctas!D121+'[4]estapu y ente'!D121)</f>
        <v>0</v>
      </c>
      <c r="E121" s="17">
        <f>SUM([3]ctas!E121+'[4]estapu y ente'!E121)</f>
        <v>0</v>
      </c>
      <c r="F121" s="30">
        <f t="shared" si="10"/>
        <v>0</v>
      </c>
      <c r="G121" s="24">
        <f t="shared" si="11"/>
        <v>0</v>
      </c>
      <c r="H121" s="17"/>
      <c r="I121" s="25">
        <f t="shared" si="12"/>
        <v>0</v>
      </c>
      <c r="J121" s="17">
        <f>SUM([3]ctas!J121+'[4]estapu y ente'!J121)</f>
        <v>0</v>
      </c>
      <c r="K121" s="24">
        <f t="shared" si="13"/>
        <v>0</v>
      </c>
      <c r="L121" s="23">
        <f t="shared" si="17"/>
        <v>0</v>
      </c>
      <c r="M121" s="24">
        <f t="shared" si="14"/>
        <v>0</v>
      </c>
      <c r="N121" s="17">
        <f>SUM([3]ctas!N121+'[4]estapu y ente'!N121)</f>
        <v>0</v>
      </c>
      <c r="O121" s="24">
        <f t="shared" si="15"/>
        <v>0</v>
      </c>
      <c r="P121" s="25">
        <f t="shared" si="18"/>
        <v>0</v>
      </c>
      <c r="R121" s="17">
        <f>SUM('[1]estapu y ente'!D121+[2]ctas!D121)</f>
        <v>0</v>
      </c>
      <c r="S121" s="18">
        <f t="shared" si="16"/>
        <v>0</v>
      </c>
    </row>
    <row r="122" spans="1:19" ht="25.5" x14ac:dyDescent="0.25">
      <c r="A122" s="26">
        <v>3130120</v>
      </c>
      <c r="B122" s="33" t="s">
        <v>135</v>
      </c>
      <c r="C122" s="28"/>
      <c r="D122" s="17">
        <f>SUM([3]ctas!D122+'[4]estapu y ente'!D122)</f>
        <v>0</v>
      </c>
      <c r="E122" s="17">
        <f>SUM([3]ctas!E122+'[4]estapu y ente'!E122)</f>
        <v>0</v>
      </c>
      <c r="F122" s="30">
        <f t="shared" si="10"/>
        <v>0</v>
      </c>
      <c r="G122" s="24">
        <f t="shared" si="11"/>
        <v>0</v>
      </c>
      <c r="H122" s="17"/>
      <c r="I122" s="25">
        <f t="shared" si="12"/>
        <v>0</v>
      </c>
      <c r="J122" s="17">
        <f>SUM([3]ctas!J122+'[4]estapu y ente'!J122)</f>
        <v>0</v>
      </c>
      <c r="K122" s="24">
        <f t="shared" si="13"/>
        <v>0</v>
      </c>
      <c r="L122" s="23">
        <f t="shared" si="17"/>
        <v>0</v>
      </c>
      <c r="M122" s="24">
        <f t="shared" si="14"/>
        <v>0</v>
      </c>
      <c r="N122" s="17">
        <f>SUM([3]ctas!N122+'[4]estapu y ente'!N122)</f>
        <v>0</v>
      </c>
      <c r="O122" s="24">
        <f t="shared" si="15"/>
        <v>0</v>
      </c>
      <c r="P122" s="25">
        <f t="shared" si="18"/>
        <v>0</v>
      </c>
      <c r="R122" s="17">
        <f>SUM('[1]estapu y ente'!D122+[2]ctas!D122)</f>
        <v>0</v>
      </c>
      <c r="S122" s="18">
        <f t="shared" si="16"/>
        <v>0</v>
      </c>
    </row>
    <row r="123" spans="1:19" x14ac:dyDescent="0.25">
      <c r="A123" s="26">
        <v>3130121</v>
      </c>
      <c r="B123" s="33" t="s">
        <v>136</v>
      </c>
      <c r="C123" s="28"/>
      <c r="D123" s="17">
        <f>SUM([3]ctas!D123+'[4]estapu y ente'!D123)</f>
        <v>0</v>
      </c>
      <c r="E123" s="17">
        <f>SUM([3]ctas!E123+'[4]estapu y ente'!E123)</f>
        <v>0</v>
      </c>
      <c r="F123" s="30">
        <f t="shared" si="10"/>
        <v>0</v>
      </c>
      <c r="G123" s="24">
        <f t="shared" si="11"/>
        <v>0</v>
      </c>
      <c r="H123" s="17"/>
      <c r="I123" s="25">
        <f t="shared" si="12"/>
        <v>0</v>
      </c>
      <c r="J123" s="17">
        <f>SUM([3]ctas!J123+'[4]estapu y ente'!J123)</f>
        <v>0</v>
      </c>
      <c r="K123" s="24">
        <f t="shared" si="13"/>
        <v>0</v>
      </c>
      <c r="L123" s="23">
        <f t="shared" si="17"/>
        <v>0</v>
      </c>
      <c r="M123" s="24">
        <f t="shared" si="14"/>
        <v>0</v>
      </c>
      <c r="N123" s="17">
        <f>SUM([3]ctas!N123+'[4]estapu y ente'!N123)</f>
        <v>0</v>
      </c>
      <c r="O123" s="24">
        <f t="shared" si="15"/>
        <v>0</v>
      </c>
      <c r="P123" s="25">
        <f t="shared" si="18"/>
        <v>0</v>
      </c>
      <c r="R123" s="17">
        <f>SUM('[1]estapu y ente'!D123+[2]ctas!D123)</f>
        <v>0</v>
      </c>
      <c r="S123" s="18">
        <f t="shared" si="16"/>
        <v>0</v>
      </c>
    </row>
    <row r="124" spans="1:19" ht="25.5" x14ac:dyDescent="0.25">
      <c r="A124" s="26">
        <v>3130122</v>
      </c>
      <c r="B124" s="33" t="s">
        <v>137</v>
      </c>
      <c r="C124" s="28"/>
      <c r="D124" s="17">
        <f>SUM([3]ctas!D124+'[4]estapu y ente'!D124)</f>
        <v>0</v>
      </c>
      <c r="E124" s="17">
        <f>SUM([3]ctas!E124+'[4]estapu y ente'!E124)</f>
        <v>0</v>
      </c>
      <c r="F124" s="30">
        <f t="shared" si="10"/>
        <v>0</v>
      </c>
      <c r="G124" s="24">
        <f t="shared" si="11"/>
        <v>0</v>
      </c>
      <c r="H124" s="17"/>
      <c r="I124" s="25">
        <f t="shared" si="12"/>
        <v>0</v>
      </c>
      <c r="J124" s="17">
        <f>SUM([3]ctas!J124+'[4]estapu y ente'!J124)</f>
        <v>0</v>
      </c>
      <c r="K124" s="24">
        <f t="shared" si="13"/>
        <v>0</v>
      </c>
      <c r="L124" s="23">
        <f t="shared" si="17"/>
        <v>0</v>
      </c>
      <c r="M124" s="24">
        <f t="shared" si="14"/>
        <v>0</v>
      </c>
      <c r="N124" s="17">
        <f>SUM([3]ctas!N124+'[4]estapu y ente'!N124)</f>
        <v>0</v>
      </c>
      <c r="O124" s="24">
        <f t="shared" si="15"/>
        <v>0</v>
      </c>
      <c r="P124" s="25">
        <f t="shared" si="18"/>
        <v>0</v>
      </c>
      <c r="R124" s="17">
        <f>SUM('[1]estapu y ente'!D124+[2]ctas!D124)</f>
        <v>0</v>
      </c>
      <c r="S124" s="18">
        <f t="shared" si="16"/>
        <v>0</v>
      </c>
    </row>
    <row r="125" spans="1:19" ht="25.5" x14ac:dyDescent="0.25">
      <c r="A125" s="26">
        <v>3130123</v>
      </c>
      <c r="B125" s="33" t="s">
        <v>138</v>
      </c>
      <c r="C125" s="28"/>
      <c r="D125" s="22">
        <f>SUM(D126:D127)</f>
        <v>0</v>
      </c>
      <c r="E125" s="22">
        <f>SUM(E126:E127)</f>
        <v>0</v>
      </c>
      <c r="F125" s="30">
        <f t="shared" si="10"/>
        <v>0</v>
      </c>
      <c r="G125" s="24">
        <f t="shared" si="11"/>
        <v>0</v>
      </c>
      <c r="H125" s="22">
        <f>SUM(H126:H127)</f>
        <v>0</v>
      </c>
      <c r="I125" s="25">
        <f t="shared" si="12"/>
        <v>0</v>
      </c>
      <c r="J125" s="22">
        <f>SUM(J126:J127)</f>
        <v>0</v>
      </c>
      <c r="K125" s="24">
        <f t="shared" si="13"/>
        <v>0</v>
      </c>
      <c r="L125" s="23">
        <f t="shared" si="17"/>
        <v>0</v>
      </c>
      <c r="M125" s="24">
        <f t="shared" si="14"/>
        <v>0</v>
      </c>
      <c r="N125" s="22">
        <f>SUM(N126:N127)</f>
        <v>0</v>
      </c>
      <c r="O125" s="24">
        <f t="shared" si="15"/>
        <v>0</v>
      </c>
      <c r="P125" s="25">
        <f t="shared" si="18"/>
        <v>0</v>
      </c>
      <c r="R125" s="17">
        <f>SUM('[1]estapu y ente'!D125+[2]ctas!D125)</f>
        <v>0</v>
      </c>
      <c r="S125" s="18">
        <f t="shared" si="16"/>
        <v>0</v>
      </c>
    </row>
    <row r="126" spans="1:19" x14ac:dyDescent="0.25">
      <c r="A126" s="26">
        <v>313012301</v>
      </c>
      <c r="B126" s="27" t="s">
        <v>23</v>
      </c>
      <c r="C126" s="28"/>
      <c r="D126" s="17">
        <f>SUM([3]ctas!D126+'[4]estapu y ente'!D126)</f>
        <v>0</v>
      </c>
      <c r="E126" s="17">
        <f>SUM([3]ctas!E126+'[4]estapu y ente'!E126)</f>
        <v>0</v>
      </c>
      <c r="F126" s="30">
        <f t="shared" si="10"/>
        <v>0</v>
      </c>
      <c r="G126" s="24">
        <f t="shared" si="11"/>
        <v>0</v>
      </c>
      <c r="H126" s="17"/>
      <c r="I126" s="25">
        <f t="shared" si="12"/>
        <v>0</v>
      </c>
      <c r="J126" s="17">
        <f>SUM([3]ctas!J126+'[4]estapu y ente'!J126)</f>
        <v>0</v>
      </c>
      <c r="K126" s="24">
        <f t="shared" si="13"/>
        <v>0</v>
      </c>
      <c r="L126" s="23">
        <f t="shared" si="17"/>
        <v>0</v>
      </c>
      <c r="M126" s="24">
        <f t="shared" si="14"/>
        <v>0</v>
      </c>
      <c r="N126" s="17">
        <f>SUM([3]ctas!N126+'[4]estapu y ente'!N126)</f>
        <v>0</v>
      </c>
      <c r="O126" s="24">
        <f t="shared" si="15"/>
        <v>0</v>
      </c>
      <c r="P126" s="25">
        <f t="shared" si="18"/>
        <v>0</v>
      </c>
      <c r="R126" s="17">
        <f>SUM('[1]estapu y ente'!D126+[2]ctas!D126)</f>
        <v>0</v>
      </c>
      <c r="S126" s="18">
        <f t="shared" si="16"/>
        <v>0</v>
      </c>
    </row>
    <row r="127" spans="1:19" x14ac:dyDescent="0.25">
      <c r="A127" s="26">
        <v>313012302</v>
      </c>
      <c r="B127" s="27" t="s">
        <v>139</v>
      </c>
      <c r="C127" s="28"/>
      <c r="D127" s="17">
        <f>SUM([3]ctas!D127+'[4]estapu y ente'!D127)</f>
        <v>0</v>
      </c>
      <c r="E127" s="17">
        <f>SUM([3]ctas!E127+'[4]estapu y ente'!E127)</f>
        <v>0</v>
      </c>
      <c r="F127" s="30">
        <f t="shared" si="10"/>
        <v>0</v>
      </c>
      <c r="G127" s="24">
        <f t="shared" si="11"/>
        <v>0</v>
      </c>
      <c r="H127" s="17"/>
      <c r="I127" s="25">
        <f t="shared" si="12"/>
        <v>0</v>
      </c>
      <c r="J127" s="17">
        <f>SUM([3]ctas!J127+'[4]estapu y ente'!J127)</f>
        <v>0</v>
      </c>
      <c r="K127" s="24">
        <f t="shared" si="13"/>
        <v>0</v>
      </c>
      <c r="L127" s="23">
        <f t="shared" si="17"/>
        <v>0</v>
      </c>
      <c r="M127" s="24">
        <f t="shared" si="14"/>
        <v>0</v>
      </c>
      <c r="N127" s="17">
        <f>SUM([3]ctas!N127+'[4]estapu y ente'!N127)</f>
        <v>0</v>
      </c>
      <c r="O127" s="24">
        <f t="shared" si="15"/>
        <v>0</v>
      </c>
      <c r="P127" s="25">
        <f t="shared" si="18"/>
        <v>0</v>
      </c>
      <c r="R127" s="17">
        <f>SUM('[1]estapu y ente'!D127+[2]ctas!D127)</f>
        <v>0</v>
      </c>
      <c r="S127" s="18">
        <f t="shared" si="16"/>
        <v>0</v>
      </c>
    </row>
    <row r="128" spans="1:19" x14ac:dyDescent="0.25">
      <c r="A128" s="37">
        <v>3130124</v>
      </c>
      <c r="B128" s="33" t="s">
        <v>140</v>
      </c>
      <c r="C128" s="28"/>
      <c r="D128" s="17">
        <f>SUM([3]ctas!D128+'[4]estapu y ente'!D128)</f>
        <v>0</v>
      </c>
      <c r="E128" s="17">
        <f>SUM([3]ctas!E128+'[4]estapu y ente'!E128)</f>
        <v>0</v>
      </c>
      <c r="F128" s="30">
        <f t="shared" si="10"/>
        <v>0</v>
      </c>
      <c r="G128" s="24">
        <f t="shared" si="11"/>
        <v>0</v>
      </c>
      <c r="H128" s="17"/>
      <c r="I128" s="25">
        <f t="shared" si="12"/>
        <v>0</v>
      </c>
      <c r="J128" s="17">
        <f>SUM([3]ctas!J128+'[4]estapu y ente'!J128)</f>
        <v>0</v>
      </c>
      <c r="K128" s="24">
        <f t="shared" si="13"/>
        <v>0</v>
      </c>
      <c r="L128" s="23">
        <f t="shared" si="17"/>
        <v>0</v>
      </c>
      <c r="M128" s="24">
        <f t="shared" si="14"/>
        <v>0</v>
      </c>
      <c r="N128" s="17">
        <f>SUM([3]ctas!N128+'[4]estapu y ente'!N128)</f>
        <v>0</v>
      </c>
      <c r="O128" s="24">
        <f t="shared" si="15"/>
        <v>0</v>
      </c>
      <c r="P128" s="25">
        <f t="shared" si="18"/>
        <v>0</v>
      </c>
      <c r="R128" s="17">
        <f>SUM('[1]estapu y ente'!D128+[2]ctas!D128)</f>
        <v>0</v>
      </c>
      <c r="S128" s="18">
        <f t="shared" si="16"/>
        <v>0</v>
      </c>
    </row>
    <row r="129" spans="1:19" ht="25.5" x14ac:dyDescent="0.25">
      <c r="A129" s="37">
        <v>3130125</v>
      </c>
      <c r="B129" s="33" t="s">
        <v>141</v>
      </c>
      <c r="C129" s="28"/>
      <c r="D129" s="22">
        <f>SUM(D130:D133)</f>
        <v>0</v>
      </c>
      <c r="E129" s="22">
        <f>SUM(E130:E133)</f>
        <v>0</v>
      </c>
      <c r="F129" s="30">
        <f t="shared" si="10"/>
        <v>0</v>
      </c>
      <c r="G129" s="24">
        <f t="shared" si="11"/>
        <v>0</v>
      </c>
      <c r="H129" s="22">
        <f>SUM(H130:H133)</f>
        <v>0</v>
      </c>
      <c r="I129" s="25">
        <f t="shared" si="12"/>
        <v>0</v>
      </c>
      <c r="J129" s="22">
        <f>SUM(J130:J133)</f>
        <v>0</v>
      </c>
      <c r="K129" s="24">
        <f t="shared" si="13"/>
        <v>0</v>
      </c>
      <c r="L129" s="23">
        <f t="shared" si="17"/>
        <v>0</v>
      </c>
      <c r="M129" s="24">
        <f t="shared" si="14"/>
        <v>0</v>
      </c>
      <c r="N129" s="22">
        <f>SUM(N130:N133)</f>
        <v>0</v>
      </c>
      <c r="O129" s="24">
        <f t="shared" si="15"/>
        <v>0</v>
      </c>
      <c r="P129" s="25">
        <f t="shared" si="18"/>
        <v>0</v>
      </c>
      <c r="R129" s="17">
        <f>SUM('[1]estapu y ente'!D129+[2]ctas!D129)</f>
        <v>0</v>
      </c>
      <c r="S129" s="18">
        <f t="shared" si="16"/>
        <v>0</v>
      </c>
    </row>
    <row r="130" spans="1:19" x14ac:dyDescent="0.25">
      <c r="A130" s="26">
        <v>313012503</v>
      </c>
      <c r="B130" s="27" t="s">
        <v>23</v>
      </c>
      <c r="C130" s="28"/>
      <c r="D130" s="17">
        <f>SUM([3]ctas!D130+'[4]estapu y ente'!D130)</f>
        <v>0</v>
      </c>
      <c r="E130" s="17">
        <f>SUM([3]ctas!E130+'[4]estapu y ente'!E130)</f>
        <v>0</v>
      </c>
      <c r="F130" s="30">
        <f t="shared" si="10"/>
        <v>0</v>
      </c>
      <c r="G130" s="24">
        <f t="shared" si="11"/>
        <v>0</v>
      </c>
      <c r="H130" s="17"/>
      <c r="I130" s="25">
        <f t="shared" si="12"/>
        <v>0</v>
      </c>
      <c r="J130" s="17">
        <f>SUM([3]ctas!J130+'[4]estapu y ente'!J130)</f>
        <v>0</v>
      </c>
      <c r="K130" s="24">
        <f t="shared" si="13"/>
        <v>0</v>
      </c>
      <c r="L130" s="23">
        <f t="shared" si="17"/>
        <v>0</v>
      </c>
      <c r="M130" s="24">
        <f t="shared" si="14"/>
        <v>0</v>
      </c>
      <c r="N130" s="17">
        <f>SUM([3]ctas!N130+'[4]estapu y ente'!N130)</f>
        <v>0</v>
      </c>
      <c r="O130" s="24">
        <f t="shared" si="15"/>
        <v>0</v>
      </c>
      <c r="P130" s="25">
        <f t="shared" si="18"/>
        <v>0</v>
      </c>
      <c r="R130" s="17">
        <f>SUM('[1]estapu y ente'!D130+[2]ctas!D130)</f>
        <v>0</v>
      </c>
      <c r="S130" s="18">
        <f t="shared" si="16"/>
        <v>0</v>
      </c>
    </row>
    <row r="131" spans="1:19" x14ac:dyDescent="0.25">
      <c r="A131" s="26">
        <v>313012504</v>
      </c>
      <c r="B131" s="33" t="s">
        <v>142</v>
      </c>
      <c r="C131" s="28"/>
      <c r="D131" s="17">
        <f>SUM([3]ctas!D131+'[4]estapu y ente'!D131)</f>
        <v>0</v>
      </c>
      <c r="E131" s="17">
        <f>SUM([3]ctas!E131+'[4]estapu y ente'!E131)</f>
        <v>0</v>
      </c>
      <c r="F131" s="30">
        <f t="shared" si="10"/>
        <v>0</v>
      </c>
      <c r="G131" s="24">
        <f t="shared" si="11"/>
        <v>0</v>
      </c>
      <c r="H131" s="17"/>
      <c r="I131" s="25">
        <f t="shared" si="12"/>
        <v>0</v>
      </c>
      <c r="J131" s="17">
        <f>SUM([3]ctas!J131+'[4]estapu y ente'!J131)</f>
        <v>0</v>
      </c>
      <c r="K131" s="24">
        <f t="shared" si="13"/>
        <v>0</v>
      </c>
      <c r="L131" s="23">
        <f t="shared" si="17"/>
        <v>0</v>
      </c>
      <c r="M131" s="24">
        <f t="shared" si="14"/>
        <v>0</v>
      </c>
      <c r="N131" s="17">
        <f>SUM([3]ctas!N131+'[4]estapu y ente'!N131)</f>
        <v>0</v>
      </c>
      <c r="O131" s="24">
        <f t="shared" si="15"/>
        <v>0</v>
      </c>
      <c r="P131" s="25">
        <f t="shared" si="18"/>
        <v>0</v>
      </c>
      <c r="R131" s="17">
        <f>SUM('[1]estapu y ente'!D131+[2]ctas!D131)</f>
        <v>0</v>
      </c>
      <c r="S131" s="18">
        <f t="shared" si="16"/>
        <v>0</v>
      </c>
    </row>
    <row r="132" spans="1:19" ht="26.25" x14ac:dyDescent="0.25">
      <c r="A132" s="26">
        <v>313012505</v>
      </c>
      <c r="B132" s="27" t="s">
        <v>143</v>
      </c>
      <c r="C132" s="28"/>
      <c r="D132" s="17">
        <f>SUM([3]ctas!D132+'[4]estapu y ente'!D132)</f>
        <v>0</v>
      </c>
      <c r="E132" s="17">
        <f>SUM([3]ctas!E132+'[4]estapu y ente'!E132)</f>
        <v>0</v>
      </c>
      <c r="F132" s="30">
        <f t="shared" si="10"/>
        <v>0</v>
      </c>
      <c r="G132" s="24">
        <f t="shared" si="11"/>
        <v>0</v>
      </c>
      <c r="H132" s="17"/>
      <c r="I132" s="25">
        <f t="shared" si="12"/>
        <v>0</v>
      </c>
      <c r="J132" s="17">
        <f>SUM([3]ctas!J132+'[4]estapu y ente'!J132)</f>
        <v>0</v>
      </c>
      <c r="K132" s="24">
        <f t="shared" si="13"/>
        <v>0</v>
      </c>
      <c r="L132" s="23">
        <f t="shared" si="17"/>
        <v>0</v>
      </c>
      <c r="M132" s="24">
        <f t="shared" si="14"/>
        <v>0</v>
      </c>
      <c r="N132" s="17">
        <f>SUM([3]ctas!N132+'[4]estapu y ente'!N132)</f>
        <v>0</v>
      </c>
      <c r="O132" s="24">
        <f t="shared" si="15"/>
        <v>0</v>
      </c>
      <c r="P132" s="25">
        <f t="shared" si="18"/>
        <v>0</v>
      </c>
      <c r="R132" s="17">
        <f>SUM('[1]estapu y ente'!D132+[2]ctas!D132)</f>
        <v>0</v>
      </c>
      <c r="S132" s="18">
        <f t="shared" si="16"/>
        <v>0</v>
      </c>
    </row>
    <row r="133" spans="1:19" x14ac:dyDescent="0.25">
      <c r="A133" s="26">
        <v>313012507</v>
      </c>
      <c r="B133" s="33" t="s">
        <v>144</v>
      </c>
      <c r="C133" s="28"/>
      <c r="D133" s="17">
        <f>SUM([3]ctas!D133+'[4]estapu y ente'!D133)</f>
        <v>0</v>
      </c>
      <c r="E133" s="17">
        <f>SUM([3]ctas!E133+'[4]estapu y ente'!E133)</f>
        <v>0</v>
      </c>
      <c r="F133" s="30">
        <f t="shared" si="10"/>
        <v>0</v>
      </c>
      <c r="G133" s="24">
        <f t="shared" si="11"/>
        <v>0</v>
      </c>
      <c r="H133" s="17"/>
      <c r="I133" s="25">
        <f t="shared" si="12"/>
        <v>0</v>
      </c>
      <c r="J133" s="17">
        <f>SUM([3]ctas!J133+'[4]estapu y ente'!J133)</f>
        <v>0</v>
      </c>
      <c r="K133" s="24">
        <f t="shared" si="13"/>
        <v>0</v>
      </c>
      <c r="L133" s="23">
        <f t="shared" si="17"/>
        <v>0</v>
      </c>
      <c r="M133" s="24">
        <f t="shared" si="14"/>
        <v>0</v>
      </c>
      <c r="N133" s="17">
        <f>SUM([3]ctas!N133+'[4]estapu y ente'!N133)</f>
        <v>0</v>
      </c>
      <c r="O133" s="24">
        <f t="shared" si="15"/>
        <v>0</v>
      </c>
      <c r="P133" s="25">
        <f t="shared" si="18"/>
        <v>0</v>
      </c>
      <c r="R133" s="17">
        <f>SUM('[1]estapu y ente'!D133+[2]ctas!D133)</f>
        <v>0</v>
      </c>
      <c r="S133" s="18">
        <f t="shared" si="16"/>
        <v>0</v>
      </c>
    </row>
    <row r="134" spans="1:19" x14ac:dyDescent="0.25">
      <c r="A134" s="26">
        <v>3130126</v>
      </c>
      <c r="B134" s="33" t="s">
        <v>145</v>
      </c>
      <c r="C134" s="28"/>
      <c r="D134" s="17">
        <f>SUM([3]ctas!D134+'[4]estapu y ente'!D134)</f>
        <v>0</v>
      </c>
      <c r="E134" s="17">
        <f>SUM([3]ctas!E134+'[4]estapu y ente'!E134)</f>
        <v>0</v>
      </c>
      <c r="F134" s="30">
        <f t="shared" si="10"/>
        <v>0</v>
      </c>
      <c r="G134" s="24">
        <f t="shared" si="11"/>
        <v>0</v>
      </c>
      <c r="H134" s="17"/>
      <c r="I134" s="25">
        <f t="shared" si="12"/>
        <v>0</v>
      </c>
      <c r="J134" s="17">
        <f>SUM([3]ctas!J134+'[4]estapu y ente'!J134)</f>
        <v>0</v>
      </c>
      <c r="K134" s="24">
        <f t="shared" si="13"/>
        <v>0</v>
      </c>
      <c r="L134" s="23">
        <f t="shared" si="17"/>
        <v>0</v>
      </c>
      <c r="M134" s="24">
        <f t="shared" si="14"/>
        <v>0</v>
      </c>
      <c r="N134" s="17">
        <f>SUM([3]ctas!N134+'[4]estapu y ente'!N134)</f>
        <v>0</v>
      </c>
      <c r="O134" s="24">
        <f t="shared" si="15"/>
        <v>0</v>
      </c>
      <c r="P134" s="25">
        <f t="shared" si="18"/>
        <v>0</v>
      </c>
      <c r="R134" s="17">
        <f>SUM('[1]estapu y ente'!D134+[2]ctas!D134)</f>
        <v>0</v>
      </c>
      <c r="S134" s="18">
        <f t="shared" si="16"/>
        <v>0</v>
      </c>
    </row>
    <row r="135" spans="1:19" x14ac:dyDescent="0.25">
      <c r="A135" s="26">
        <v>3130127</v>
      </c>
      <c r="B135" s="33" t="s">
        <v>146</v>
      </c>
      <c r="C135" s="28"/>
      <c r="D135" s="17">
        <f>SUM([3]ctas!D135+'[4]estapu y ente'!D135)</f>
        <v>0</v>
      </c>
      <c r="E135" s="17">
        <f>SUM([3]ctas!E135+'[4]estapu y ente'!E135)</f>
        <v>0</v>
      </c>
      <c r="F135" s="30">
        <f t="shared" si="10"/>
        <v>0</v>
      </c>
      <c r="G135" s="24">
        <f t="shared" si="11"/>
        <v>0</v>
      </c>
      <c r="H135" s="17"/>
      <c r="I135" s="25">
        <f t="shared" si="12"/>
        <v>0</v>
      </c>
      <c r="J135" s="17">
        <f>SUM([3]ctas!J135+'[4]estapu y ente'!J135)</f>
        <v>0</v>
      </c>
      <c r="K135" s="24">
        <f t="shared" si="13"/>
        <v>0</v>
      </c>
      <c r="L135" s="23">
        <f t="shared" si="17"/>
        <v>0</v>
      </c>
      <c r="M135" s="24">
        <f t="shared" si="14"/>
        <v>0</v>
      </c>
      <c r="N135" s="17">
        <f>SUM([3]ctas!N135+'[4]estapu y ente'!N135)</f>
        <v>0</v>
      </c>
      <c r="O135" s="24">
        <f t="shared" si="15"/>
        <v>0</v>
      </c>
      <c r="P135" s="25">
        <f t="shared" si="18"/>
        <v>0</v>
      </c>
      <c r="R135" s="17">
        <f>SUM('[1]estapu y ente'!D135+[2]ctas!D135)</f>
        <v>0</v>
      </c>
      <c r="S135" s="18">
        <f t="shared" si="16"/>
        <v>0</v>
      </c>
    </row>
    <row r="136" spans="1:19" x14ac:dyDescent="0.25">
      <c r="A136" s="26">
        <v>3130128</v>
      </c>
      <c r="B136" s="33" t="s">
        <v>147</v>
      </c>
      <c r="C136" s="28"/>
      <c r="D136" s="17">
        <f>SUM([3]ctas!D136+'[4]estapu y ente'!D136)</f>
        <v>0</v>
      </c>
      <c r="E136" s="17">
        <f>SUM([3]ctas!E136+'[4]estapu y ente'!E136)</f>
        <v>0</v>
      </c>
      <c r="F136" s="30">
        <f t="shared" ref="F136:F201" si="19">SUM(D136+E136)</f>
        <v>0</v>
      </c>
      <c r="G136" s="24">
        <f t="shared" ref="G136:G202" si="20">IF(OR(F136=0,F$5=0),0,F136/F$5)*100</f>
        <v>0</v>
      </c>
      <c r="H136" s="17"/>
      <c r="I136" s="25">
        <f t="shared" ref="I136:I202" si="21">SUM(F136-H136)</f>
        <v>0</v>
      </c>
      <c r="J136" s="17">
        <f>SUM([3]ctas!J136+'[4]estapu y ente'!J136)</f>
        <v>0</v>
      </c>
      <c r="K136" s="24">
        <f t="shared" ref="K136:K201" si="22">IF(OR(J136=0,F136=0),0,J136/F136)*100</f>
        <v>0</v>
      </c>
      <c r="L136" s="23">
        <f t="shared" si="17"/>
        <v>0</v>
      </c>
      <c r="M136" s="24">
        <f t="shared" ref="M136:M201" si="23">IF(OR(L136=0,F136=0),0,L136/F136)*100</f>
        <v>0</v>
      </c>
      <c r="N136" s="17">
        <f>SUM([3]ctas!N136+'[4]estapu y ente'!N136)</f>
        <v>0</v>
      </c>
      <c r="O136" s="24">
        <f t="shared" ref="O136:O201" si="24">IF(OR(N136=0,F136=0),0,N136/F136)*100</f>
        <v>0</v>
      </c>
      <c r="P136" s="25">
        <f t="shared" si="18"/>
        <v>0</v>
      </c>
      <c r="R136" s="17">
        <f>SUM('[1]estapu y ente'!D136+[2]ctas!D136)</f>
        <v>0</v>
      </c>
      <c r="S136" s="18">
        <f t="shared" ref="S136:S199" si="25">+D136-R136</f>
        <v>0</v>
      </c>
    </row>
    <row r="137" spans="1:19" x14ac:dyDescent="0.25">
      <c r="A137" s="26">
        <v>31302</v>
      </c>
      <c r="B137" s="36" t="s">
        <v>148</v>
      </c>
      <c r="C137" s="28"/>
      <c r="D137" s="22">
        <f>SUM(D138:D170)-D147</f>
        <v>678576574000</v>
      </c>
      <c r="E137" s="22">
        <f>SUM(E138:E170)-E147</f>
        <v>-566348669</v>
      </c>
      <c r="F137" s="30">
        <f t="shared" si="19"/>
        <v>678010225331</v>
      </c>
      <c r="G137" s="24">
        <f t="shared" si="20"/>
        <v>0</v>
      </c>
      <c r="H137" s="22">
        <f>SUM(H138:H170)-H147</f>
        <v>0</v>
      </c>
      <c r="I137" s="25">
        <f t="shared" si="21"/>
        <v>678010225331</v>
      </c>
      <c r="J137" s="22">
        <f>SUM(J138:J170)-J147</f>
        <v>212361760176</v>
      </c>
      <c r="K137" s="24">
        <f t="shared" si="22"/>
        <v>31.321321160359556</v>
      </c>
      <c r="L137" s="23">
        <f t="shared" si="17"/>
        <v>3573051102</v>
      </c>
      <c r="M137" s="24">
        <f t="shared" si="23"/>
        <v>0.52699073974225996</v>
      </c>
      <c r="N137" s="22">
        <f>SUM(N138:N170)-N147</f>
        <v>215934811278</v>
      </c>
      <c r="O137" s="24">
        <f t="shared" si="24"/>
        <v>31.848311900101816</v>
      </c>
      <c r="P137" s="25">
        <f t="shared" si="18"/>
        <v>462075414053</v>
      </c>
      <c r="R137" s="17">
        <f>SUM('[1]estapu y ente'!D137+[2]ctas!D137)</f>
        <v>678576574000</v>
      </c>
      <c r="S137" s="18">
        <f t="shared" si="25"/>
        <v>0</v>
      </c>
    </row>
    <row r="138" spans="1:19" x14ac:dyDescent="0.25">
      <c r="A138" s="26">
        <v>3130201</v>
      </c>
      <c r="B138" s="33" t="s">
        <v>149</v>
      </c>
      <c r="C138" s="28"/>
      <c r="D138" s="17">
        <f>SUM([3]ctas!D138+'[4]estapu y ente'!D138)</f>
        <v>56119020000</v>
      </c>
      <c r="E138" s="17">
        <f>SUM([3]ctas!E138+'[4]estapu y ente'!E138)</f>
        <v>0</v>
      </c>
      <c r="F138" s="30">
        <f t="shared" si="19"/>
        <v>56119020000</v>
      </c>
      <c r="G138" s="31">
        <f t="shared" si="20"/>
        <v>0</v>
      </c>
      <c r="H138" s="17"/>
      <c r="I138" s="32">
        <f t="shared" si="21"/>
        <v>56119020000</v>
      </c>
      <c r="J138" s="17">
        <f>SUM([3]ctas!J138+'[4]estapu y ente'!J138)</f>
        <v>0</v>
      </c>
      <c r="K138" s="31">
        <f t="shared" si="22"/>
        <v>0</v>
      </c>
      <c r="L138" s="30">
        <f t="shared" si="17"/>
        <v>0</v>
      </c>
      <c r="M138" s="31">
        <f t="shared" si="23"/>
        <v>0</v>
      </c>
      <c r="N138" s="17">
        <f>SUM([3]ctas!N138+'[4]estapu y ente'!N138)</f>
        <v>0</v>
      </c>
      <c r="O138" s="31">
        <f t="shared" si="24"/>
        <v>0</v>
      </c>
      <c r="P138" s="32">
        <f t="shared" si="18"/>
        <v>56119020000</v>
      </c>
      <c r="R138" s="17">
        <f>SUM('[1]estapu y ente'!D138+[2]ctas!D138)</f>
        <v>56119020000</v>
      </c>
      <c r="S138" s="18">
        <f t="shared" si="25"/>
        <v>0</v>
      </c>
    </row>
    <row r="139" spans="1:19" x14ac:dyDescent="0.25">
      <c r="A139" s="26">
        <v>3130202</v>
      </c>
      <c r="B139" s="33" t="s">
        <v>150</v>
      </c>
      <c r="C139" s="28"/>
      <c r="D139" s="17">
        <f>SUM([3]ctas!D139+'[4]estapu y ente'!D139)</f>
        <v>50000000</v>
      </c>
      <c r="E139" s="17">
        <f>SUM([3]ctas!E139+'[4]estapu y ente'!E139)</f>
        <v>0</v>
      </c>
      <c r="F139" s="30">
        <f t="shared" si="19"/>
        <v>50000000</v>
      </c>
      <c r="G139" s="31">
        <f t="shared" si="20"/>
        <v>0</v>
      </c>
      <c r="H139" s="17"/>
      <c r="I139" s="32">
        <f t="shared" si="21"/>
        <v>50000000</v>
      </c>
      <c r="J139" s="17">
        <f>SUM([3]ctas!J139+'[4]estapu y ente'!J139)</f>
        <v>274114</v>
      </c>
      <c r="K139" s="31">
        <f t="shared" si="22"/>
        <v>0.54822800000000005</v>
      </c>
      <c r="L139" s="30">
        <f t="shared" si="17"/>
        <v>0</v>
      </c>
      <c r="M139" s="31">
        <f t="shared" si="23"/>
        <v>0</v>
      </c>
      <c r="N139" s="17">
        <f>SUM([3]ctas!N139+'[4]estapu y ente'!N139)</f>
        <v>274114</v>
      </c>
      <c r="O139" s="31">
        <f t="shared" si="24"/>
        <v>0.54822800000000005</v>
      </c>
      <c r="P139" s="32">
        <f t="shared" si="18"/>
        <v>49725886</v>
      </c>
      <c r="R139" s="17">
        <f>SUM('[1]estapu y ente'!D139+[2]ctas!D139)</f>
        <v>50000000</v>
      </c>
      <c r="S139" s="18">
        <f t="shared" si="25"/>
        <v>0</v>
      </c>
    </row>
    <row r="140" spans="1:19" x14ac:dyDescent="0.25">
      <c r="A140" s="26">
        <v>3130203</v>
      </c>
      <c r="B140" s="33" t="s">
        <v>151</v>
      </c>
      <c r="C140" s="28"/>
      <c r="D140" s="17">
        <f>SUM([3]ctas!D140+'[4]estapu y ente'!D140)</f>
        <v>100000000</v>
      </c>
      <c r="E140" s="17">
        <f>SUM([3]ctas!E140+'[4]estapu y ente'!E140)</f>
        <v>0</v>
      </c>
      <c r="F140" s="30">
        <f t="shared" si="19"/>
        <v>100000000</v>
      </c>
      <c r="G140" s="31">
        <f t="shared" si="20"/>
        <v>0</v>
      </c>
      <c r="H140" s="17"/>
      <c r="I140" s="32">
        <f t="shared" si="21"/>
        <v>100000000</v>
      </c>
      <c r="J140" s="17">
        <f>SUM([3]ctas!J140+'[4]estapu y ente'!J140)</f>
        <v>11700000</v>
      </c>
      <c r="K140" s="31">
        <f t="shared" si="22"/>
        <v>11.700000000000001</v>
      </c>
      <c r="L140" s="30">
        <f t="shared" si="17"/>
        <v>0</v>
      </c>
      <c r="M140" s="31">
        <f t="shared" si="23"/>
        <v>0</v>
      </c>
      <c r="N140" s="17">
        <f>SUM([3]ctas!N140+'[4]estapu y ente'!N140)</f>
        <v>11700000</v>
      </c>
      <c r="O140" s="31">
        <f t="shared" si="24"/>
        <v>11.700000000000001</v>
      </c>
      <c r="P140" s="32">
        <f t="shared" si="18"/>
        <v>88300000</v>
      </c>
      <c r="R140" s="17">
        <f>SUM('[1]estapu y ente'!D140+[2]ctas!D140)</f>
        <v>100000000</v>
      </c>
      <c r="S140" s="18">
        <f t="shared" si="25"/>
        <v>0</v>
      </c>
    </row>
    <row r="141" spans="1:19" x14ac:dyDescent="0.25">
      <c r="A141" s="26">
        <v>3130204</v>
      </c>
      <c r="B141" s="33" t="s">
        <v>152</v>
      </c>
      <c r="C141" s="28"/>
      <c r="D141" s="17">
        <f>SUM([3]ctas!D141+'[4]estapu y ente'!D141)</f>
        <v>0</v>
      </c>
      <c r="E141" s="17">
        <f>SUM([3]ctas!E141+'[4]estapu y ente'!E141)</f>
        <v>2300000</v>
      </c>
      <c r="F141" s="30">
        <f t="shared" si="19"/>
        <v>2300000</v>
      </c>
      <c r="G141" s="31">
        <f t="shared" si="20"/>
        <v>0</v>
      </c>
      <c r="H141" s="17"/>
      <c r="I141" s="32">
        <f t="shared" si="21"/>
        <v>2300000</v>
      </c>
      <c r="J141" s="17">
        <f>SUM([3]ctas!J141+'[4]estapu y ente'!J141)</f>
        <v>2300000</v>
      </c>
      <c r="K141" s="31">
        <f t="shared" si="22"/>
        <v>100</v>
      </c>
      <c r="L141" s="30">
        <f t="shared" si="17"/>
        <v>0</v>
      </c>
      <c r="M141" s="31">
        <f t="shared" si="23"/>
        <v>0</v>
      </c>
      <c r="N141" s="17">
        <f>SUM([3]ctas!N141+'[4]estapu y ente'!N141)</f>
        <v>2300000</v>
      </c>
      <c r="O141" s="31">
        <f t="shared" si="24"/>
        <v>100</v>
      </c>
      <c r="P141" s="32">
        <f t="shared" si="18"/>
        <v>0</v>
      </c>
      <c r="R141" s="17">
        <f>SUM('[1]estapu y ente'!D141+[2]ctas!D141)</f>
        <v>0</v>
      </c>
      <c r="S141" s="18">
        <f t="shared" si="25"/>
        <v>0</v>
      </c>
    </row>
    <row r="142" spans="1:19" x14ac:dyDescent="0.25">
      <c r="A142" s="26">
        <v>3130206</v>
      </c>
      <c r="B142" s="33" t="s">
        <v>153</v>
      </c>
      <c r="C142" s="28"/>
      <c r="D142" s="17">
        <f>SUM([3]ctas!D142+'[4]estapu y ente'!D142)</f>
        <v>298000000000</v>
      </c>
      <c r="E142" s="17">
        <f>SUM([3]ctas!E142+'[4]estapu y ente'!E142)</f>
        <v>0</v>
      </c>
      <c r="F142" s="30">
        <f t="shared" si="19"/>
        <v>298000000000</v>
      </c>
      <c r="G142" s="31">
        <f t="shared" si="20"/>
        <v>0</v>
      </c>
      <c r="H142" s="17"/>
      <c r="I142" s="32">
        <f t="shared" si="21"/>
        <v>298000000000</v>
      </c>
      <c r="J142" s="17">
        <f>SUM([3]ctas!J142+'[4]estapu y ente'!J142)</f>
        <v>148829466662</v>
      </c>
      <c r="K142" s="31">
        <f t="shared" si="22"/>
        <v>49.942774047651007</v>
      </c>
      <c r="L142" s="30">
        <f t="shared" si="17"/>
        <v>0</v>
      </c>
      <c r="M142" s="31">
        <f t="shared" si="23"/>
        <v>0</v>
      </c>
      <c r="N142" s="17">
        <f>SUM([3]ctas!N142+'[4]estapu y ente'!N142)</f>
        <v>148829466662</v>
      </c>
      <c r="O142" s="31">
        <f t="shared" si="24"/>
        <v>49.942774047651007</v>
      </c>
      <c r="P142" s="32">
        <f t="shared" si="18"/>
        <v>149170533338</v>
      </c>
      <c r="R142" s="17">
        <f>SUM('[1]estapu y ente'!D142+[2]ctas!D142)</f>
        <v>298000000000</v>
      </c>
      <c r="S142" s="18">
        <f t="shared" si="25"/>
        <v>0</v>
      </c>
    </row>
    <row r="143" spans="1:19" x14ac:dyDescent="0.25">
      <c r="A143" s="26">
        <v>3130207</v>
      </c>
      <c r="B143" s="38" t="s">
        <v>154</v>
      </c>
      <c r="C143" s="28"/>
      <c r="D143" s="17">
        <f>SUM([3]ctas!D143+'[4]estapu y ente'!D143)</f>
        <v>60148326000</v>
      </c>
      <c r="E143" s="17">
        <f>SUM([3]ctas!E143+'[4]estapu y ente'!E143)</f>
        <v>0</v>
      </c>
      <c r="F143" s="30">
        <f t="shared" si="19"/>
        <v>60148326000</v>
      </c>
      <c r="G143" s="31">
        <f t="shared" si="20"/>
        <v>0</v>
      </c>
      <c r="H143" s="17"/>
      <c r="I143" s="32">
        <f t="shared" si="21"/>
        <v>60148326000</v>
      </c>
      <c r="J143" s="17">
        <f>SUM([3]ctas!J143+'[4]estapu y ente'!J143)</f>
        <v>27542951913</v>
      </c>
      <c r="K143" s="31">
        <f t="shared" si="22"/>
        <v>45.791718148564932</v>
      </c>
      <c r="L143" s="30">
        <f t="shared" si="17"/>
        <v>2616504900</v>
      </c>
      <c r="M143" s="31">
        <f t="shared" si="23"/>
        <v>4.3500876483245774</v>
      </c>
      <c r="N143" s="17">
        <f>SUM([3]ctas!N143+'[4]estapu y ente'!N143)</f>
        <v>30159456813</v>
      </c>
      <c r="O143" s="31">
        <f t="shared" si="24"/>
        <v>50.141805796889507</v>
      </c>
      <c r="P143" s="32">
        <f t="shared" si="18"/>
        <v>29988869187</v>
      </c>
      <c r="R143" s="17">
        <f>SUM('[1]estapu y ente'!D143+[2]ctas!D143)</f>
        <v>60148326000</v>
      </c>
      <c r="S143" s="18">
        <f t="shared" si="25"/>
        <v>0</v>
      </c>
    </row>
    <row r="144" spans="1:19" x14ac:dyDescent="0.25">
      <c r="A144" s="26">
        <v>3130212</v>
      </c>
      <c r="B144" s="33" t="s">
        <v>155</v>
      </c>
      <c r="C144" s="28"/>
      <c r="D144" s="17">
        <f>SUM([3]ctas!D144+'[4]estapu y ente'!D144)</f>
        <v>183368000000</v>
      </c>
      <c r="E144" s="17">
        <f>SUM([3]ctas!E144+'[4]estapu y ente'!E144)</f>
        <v>-627300000</v>
      </c>
      <c r="F144" s="30">
        <f t="shared" si="19"/>
        <v>182740700000</v>
      </c>
      <c r="G144" s="31">
        <f t="shared" si="20"/>
        <v>0</v>
      </c>
      <c r="H144" s="17"/>
      <c r="I144" s="32">
        <f t="shared" si="21"/>
        <v>182740700000</v>
      </c>
      <c r="J144" s="17">
        <f>SUM([3]ctas!J144+'[4]estapu y ente'!J144)</f>
        <v>33065786967</v>
      </c>
      <c r="K144" s="31">
        <f t="shared" si="22"/>
        <v>18.094374688835053</v>
      </c>
      <c r="L144" s="30">
        <f t="shared" ref="L144:L209" si="26">SUM(N144-J144)</f>
        <v>0</v>
      </c>
      <c r="M144" s="31">
        <f t="shared" si="23"/>
        <v>0</v>
      </c>
      <c r="N144" s="17">
        <f>SUM([3]ctas!N144+'[4]estapu y ente'!N144)</f>
        <v>33065786967</v>
      </c>
      <c r="O144" s="31">
        <f t="shared" si="24"/>
        <v>18.094374688835053</v>
      </c>
      <c r="P144" s="32">
        <f t="shared" ref="P144:P209" si="27">SUM(F144-N144)</f>
        <v>149674913033</v>
      </c>
      <c r="R144" s="17">
        <f>SUM('[1]estapu y ente'!D144+[2]ctas!D144)</f>
        <v>183368000000</v>
      </c>
      <c r="S144" s="18">
        <f t="shared" si="25"/>
        <v>0</v>
      </c>
    </row>
    <row r="145" spans="1:19" x14ac:dyDescent="0.25">
      <c r="A145" s="26">
        <v>3130214</v>
      </c>
      <c r="B145" s="33" t="s">
        <v>156</v>
      </c>
      <c r="C145" s="28"/>
      <c r="D145" s="17">
        <f>SUM([3]ctas!D145+'[4]estapu y ente'!D145)</f>
        <v>2200000000</v>
      </c>
      <c r="E145" s="17">
        <f>SUM([3]ctas!E145+'[4]estapu y ente'!E145)</f>
        <v>0</v>
      </c>
      <c r="F145" s="30">
        <f t="shared" si="19"/>
        <v>2200000000</v>
      </c>
      <c r="G145" s="31">
        <f t="shared" si="20"/>
        <v>0</v>
      </c>
      <c r="H145" s="17"/>
      <c r="I145" s="32">
        <f t="shared" si="21"/>
        <v>2200000000</v>
      </c>
      <c r="J145" s="17">
        <f>SUM([3]ctas!J145+'[4]estapu y ente'!J145)</f>
        <v>602236900</v>
      </c>
      <c r="K145" s="31">
        <f t="shared" si="22"/>
        <v>27.374404545454546</v>
      </c>
      <c r="L145" s="30">
        <f t="shared" si="26"/>
        <v>956546202</v>
      </c>
      <c r="M145" s="31">
        <f t="shared" si="23"/>
        <v>43.479372818181815</v>
      </c>
      <c r="N145" s="17">
        <f>SUM([3]ctas!N145+'[4]estapu y ente'!N145)</f>
        <v>1558783102</v>
      </c>
      <c r="O145" s="31">
        <f t="shared" si="24"/>
        <v>70.853777363636368</v>
      </c>
      <c r="P145" s="32">
        <f t="shared" si="27"/>
        <v>641216898</v>
      </c>
      <c r="R145" s="17">
        <f>SUM('[1]estapu y ente'!D145+[2]ctas!D145)</f>
        <v>2200000000</v>
      </c>
      <c r="S145" s="18">
        <f t="shared" si="25"/>
        <v>0</v>
      </c>
    </row>
    <row r="146" spans="1:19" x14ac:dyDescent="0.25">
      <c r="A146" s="26">
        <v>3130215</v>
      </c>
      <c r="B146" s="33" t="s">
        <v>157</v>
      </c>
      <c r="C146" s="28"/>
      <c r="D146" s="17">
        <f>SUM([3]ctas!D146+'[4]estapu y ente'!D146)</f>
        <v>0</v>
      </c>
      <c r="E146" s="17">
        <f>SUM([3]ctas!E146+'[4]estapu y ente'!E146)</f>
        <v>58651331</v>
      </c>
      <c r="F146" s="30">
        <f t="shared" si="19"/>
        <v>58651331</v>
      </c>
      <c r="G146" s="31">
        <f t="shared" si="20"/>
        <v>0</v>
      </c>
      <c r="H146" s="17"/>
      <c r="I146" s="32">
        <f t="shared" si="21"/>
        <v>58651331</v>
      </c>
      <c r="J146" s="17">
        <f>SUM([3]ctas!J146+'[4]estapu y ente'!J146)</f>
        <v>0</v>
      </c>
      <c r="K146" s="31">
        <f t="shared" si="22"/>
        <v>0</v>
      </c>
      <c r="L146" s="30">
        <f t="shared" si="26"/>
        <v>0</v>
      </c>
      <c r="M146" s="31">
        <f t="shared" si="23"/>
        <v>0</v>
      </c>
      <c r="N146" s="17">
        <f>SUM([3]ctas!N146+'[4]estapu y ente'!N146)</f>
        <v>0</v>
      </c>
      <c r="O146" s="31">
        <f t="shared" si="24"/>
        <v>0</v>
      </c>
      <c r="P146" s="32">
        <f t="shared" si="27"/>
        <v>58651331</v>
      </c>
      <c r="R146" s="17">
        <f>SUM('[1]estapu y ente'!D146+[2]ctas!D146)</f>
        <v>0</v>
      </c>
      <c r="S146" s="18">
        <f t="shared" si="25"/>
        <v>0</v>
      </c>
    </row>
    <row r="147" spans="1:19" x14ac:dyDescent="0.25">
      <c r="A147" s="26">
        <v>3130219</v>
      </c>
      <c r="B147" s="33" t="s">
        <v>158</v>
      </c>
      <c r="C147" s="28"/>
      <c r="D147" s="29">
        <f>SUM(D148:D167)</f>
        <v>26502688000</v>
      </c>
      <c r="E147" s="29">
        <f>SUM(E148:E167)</f>
        <v>0</v>
      </c>
      <c r="F147" s="30">
        <f t="shared" si="19"/>
        <v>26502688000</v>
      </c>
      <c r="G147" s="31">
        <f t="shared" si="20"/>
        <v>0</v>
      </c>
      <c r="H147" s="29">
        <f>SUM(H148:H167)</f>
        <v>0</v>
      </c>
      <c r="I147" s="32">
        <f t="shared" si="21"/>
        <v>26502688000</v>
      </c>
      <c r="J147" s="29">
        <f>SUM(J148:J167)</f>
        <v>0</v>
      </c>
      <c r="K147" s="31">
        <f t="shared" si="22"/>
        <v>0</v>
      </c>
      <c r="L147" s="30">
        <f t="shared" si="26"/>
        <v>0</v>
      </c>
      <c r="M147" s="31">
        <f t="shared" si="23"/>
        <v>0</v>
      </c>
      <c r="N147" s="29">
        <f>SUM(N148:N167)</f>
        <v>0</v>
      </c>
      <c r="O147" s="31">
        <f t="shared" si="24"/>
        <v>0</v>
      </c>
      <c r="P147" s="32">
        <f t="shared" si="27"/>
        <v>26502688000</v>
      </c>
      <c r="R147" s="17">
        <f>SUM('[1]estapu y ente'!D147+[2]ctas!D147)</f>
        <v>26502688000</v>
      </c>
      <c r="S147" s="18">
        <f t="shared" si="25"/>
        <v>0</v>
      </c>
    </row>
    <row r="148" spans="1:19" x14ac:dyDescent="0.25">
      <c r="A148" s="26">
        <v>313021901</v>
      </c>
      <c r="B148" s="33" t="s">
        <v>159</v>
      </c>
      <c r="C148" s="28"/>
      <c r="D148" s="17">
        <f>SUM([3]ctas!D148+'[4]estapu y ente'!D148)</f>
        <v>1231615000</v>
      </c>
      <c r="E148" s="17">
        <f>SUM([3]ctas!E148+'[4]estapu y ente'!E148)</f>
        <v>0</v>
      </c>
      <c r="F148" s="30">
        <f t="shared" si="19"/>
        <v>1231615000</v>
      </c>
      <c r="G148" s="31">
        <f t="shared" si="20"/>
        <v>0</v>
      </c>
      <c r="H148" s="17"/>
      <c r="I148" s="32">
        <f t="shared" si="21"/>
        <v>1231615000</v>
      </c>
      <c r="J148" s="17">
        <f>SUM([3]ctas!J148+'[4]estapu y ente'!J148)</f>
        <v>0</v>
      </c>
      <c r="K148" s="31">
        <f t="shared" si="22"/>
        <v>0</v>
      </c>
      <c r="L148" s="30">
        <f t="shared" si="26"/>
        <v>0</v>
      </c>
      <c r="M148" s="31">
        <f t="shared" si="23"/>
        <v>0</v>
      </c>
      <c r="N148" s="17">
        <f>SUM([3]ctas!N148+'[4]estapu y ente'!N148)</f>
        <v>0</v>
      </c>
      <c r="O148" s="31">
        <f t="shared" si="24"/>
        <v>0</v>
      </c>
      <c r="P148" s="32">
        <f t="shared" si="27"/>
        <v>1231615000</v>
      </c>
      <c r="R148" s="17">
        <f>SUM('[1]estapu y ente'!D148+[2]ctas!D148)</f>
        <v>1231615000</v>
      </c>
      <c r="S148" s="18">
        <f t="shared" si="25"/>
        <v>0</v>
      </c>
    </row>
    <row r="149" spans="1:19" x14ac:dyDescent="0.25">
      <c r="A149" s="26">
        <v>313021902</v>
      </c>
      <c r="B149" s="33" t="s">
        <v>160</v>
      </c>
      <c r="C149" s="28"/>
      <c r="D149" s="17">
        <f>SUM([3]ctas!D149+'[4]estapu y ente'!D149)</f>
        <v>1146631000</v>
      </c>
      <c r="E149" s="17">
        <f>SUM([3]ctas!E149+'[4]estapu y ente'!E149)</f>
        <v>0</v>
      </c>
      <c r="F149" s="30">
        <f t="shared" si="19"/>
        <v>1146631000</v>
      </c>
      <c r="G149" s="31">
        <f t="shared" si="20"/>
        <v>0</v>
      </c>
      <c r="H149" s="17"/>
      <c r="I149" s="32">
        <f t="shared" si="21"/>
        <v>1146631000</v>
      </c>
      <c r="J149" s="17">
        <f>SUM([3]ctas!J149+'[4]estapu y ente'!J149)</f>
        <v>0</v>
      </c>
      <c r="K149" s="31">
        <f t="shared" si="22"/>
        <v>0</v>
      </c>
      <c r="L149" s="30">
        <f t="shared" si="26"/>
        <v>0</v>
      </c>
      <c r="M149" s="31">
        <f t="shared" si="23"/>
        <v>0</v>
      </c>
      <c r="N149" s="17">
        <f>SUM([3]ctas!N149+'[4]estapu y ente'!N149)</f>
        <v>0</v>
      </c>
      <c r="O149" s="31">
        <f t="shared" si="24"/>
        <v>0</v>
      </c>
      <c r="P149" s="32">
        <f t="shared" si="27"/>
        <v>1146631000</v>
      </c>
      <c r="R149" s="17">
        <f>SUM('[1]estapu y ente'!D149+[2]ctas!D149)</f>
        <v>1146631000</v>
      </c>
      <c r="S149" s="18">
        <f t="shared" si="25"/>
        <v>0</v>
      </c>
    </row>
    <row r="150" spans="1:19" x14ac:dyDescent="0.25">
      <c r="A150" s="26">
        <v>313021903</v>
      </c>
      <c r="B150" s="33" t="s">
        <v>161</v>
      </c>
      <c r="C150" s="28"/>
      <c r="D150" s="17">
        <f>SUM([3]ctas!D150+'[4]estapu y ente'!D150)</f>
        <v>889726000</v>
      </c>
      <c r="E150" s="17">
        <f>SUM([3]ctas!E150+'[4]estapu y ente'!E150)</f>
        <v>0</v>
      </c>
      <c r="F150" s="30">
        <f t="shared" si="19"/>
        <v>889726000</v>
      </c>
      <c r="G150" s="31">
        <f t="shared" si="20"/>
        <v>0</v>
      </c>
      <c r="H150" s="17"/>
      <c r="I150" s="32">
        <f t="shared" si="21"/>
        <v>889726000</v>
      </c>
      <c r="J150" s="17">
        <f>SUM([3]ctas!J150+'[4]estapu y ente'!J150)</f>
        <v>0</v>
      </c>
      <c r="K150" s="31">
        <f t="shared" si="22"/>
        <v>0</v>
      </c>
      <c r="L150" s="30">
        <f t="shared" si="26"/>
        <v>0</v>
      </c>
      <c r="M150" s="31">
        <f t="shared" si="23"/>
        <v>0</v>
      </c>
      <c r="N150" s="17">
        <f>SUM([3]ctas!N150+'[4]estapu y ente'!N150)</f>
        <v>0</v>
      </c>
      <c r="O150" s="31">
        <f t="shared" si="24"/>
        <v>0</v>
      </c>
      <c r="P150" s="32">
        <f t="shared" si="27"/>
        <v>889726000</v>
      </c>
      <c r="R150" s="17">
        <f>SUM('[1]estapu y ente'!D150+[2]ctas!D150)</f>
        <v>889726000</v>
      </c>
      <c r="S150" s="18">
        <f t="shared" si="25"/>
        <v>0</v>
      </c>
    </row>
    <row r="151" spans="1:19" x14ac:dyDescent="0.25">
      <c r="A151" s="26">
        <v>313021904</v>
      </c>
      <c r="B151" s="33" t="s">
        <v>162</v>
      </c>
      <c r="C151" s="28"/>
      <c r="D151" s="17">
        <f>SUM([3]ctas!D151+'[4]estapu y ente'!D151)</f>
        <v>1501256000</v>
      </c>
      <c r="E151" s="17">
        <f>SUM([3]ctas!E151+'[4]estapu y ente'!E151)</f>
        <v>0</v>
      </c>
      <c r="F151" s="30">
        <f t="shared" si="19"/>
        <v>1501256000</v>
      </c>
      <c r="G151" s="31">
        <f t="shared" si="20"/>
        <v>0</v>
      </c>
      <c r="H151" s="17"/>
      <c r="I151" s="32">
        <f t="shared" si="21"/>
        <v>1501256000</v>
      </c>
      <c r="J151" s="17">
        <f>SUM([3]ctas!J151+'[4]estapu y ente'!J151)</f>
        <v>0</v>
      </c>
      <c r="K151" s="31">
        <f t="shared" si="22"/>
        <v>0</v>
      </c>
      <c r="L151" s="30">
        <f t="shared" si="26"/>
        <v>0</v>
      </c>
      <c r="M151" s="31">
        <f t="shared" si="23"/>
        <v>0</v>
      </c>
      <c r="N151" s="17">
        <f>SUM([3]ctas!N151+'[4]estapu y ente'!N151)</f>
        <v>0</v>
      </c>
      <c r="O151" s="31">
        <f t="shared" si="24"/>
        <v>0</v>
      </c>
      <c r="P151" s="32">
        <f t="shared" si="27"/>
        <v>1501256000</v>
      </c>
      <c r="R151" s="17">
        <f>SUM('[1]estapu y ente'!D151+[2]ctas!D151)</f>
        <v>1501256000</v>
      </c>
      <c r="S151" s="18">
        <f t="shared" si="25"/>
        <v>0</v>
      </c>
    </row>
    <row r="152" spans="1:19" x14ac:dyDescent="0.25">
      <c r="A152" s="26">
        <v>313021905</v>
      </c>
      <c r="B152" s="33" t="s">
        <v>163</v>
      </c>
      <c r="C152" s="28"/>
      <c r="D152" s="17">
        <f>SUM([3]ctas!D152+'[4]estapu y ente'!D152)</f>
        <v>1463574000</v>
      </c>
      <c r="E152" s="17">
        <f>SUM([3]ctas!E152+'[4]estapu y ente'!E152)</f>
        <v>0</v>
      </c>
      <c r="F152" s="30">
        <f t="shared" si="19"/>
        <v>1463574000</v>
      </c>
      <c r="G152" s="31">
        <f t="shared" si="20"/>
        <v>0</v>
      </c>
      <c r="H152" s="17"/>
      <c r="I152" s="32">
        <f t="shared" si="21"/>
        <v>1463574000</v>
      </c>
      <c r="J152" s="17">
        <f>SUM([3]ctas!J152+'[4]estapu y ente'!J152)</f>
        <v>0</v>
      </c>
      <c r="K152" s="31">
        <f t="shared" si="22"/>
        <v>0</v>
      </c>
      <c r="L152" s="30">
        <f t="shared" si="26"/>
        <v>0</v>
      </c>
      <c r="M152" s="31">
        <f t="shared" si="23"/>
        <v>0</v>
      </c>
      <c r="N152" s="17">
        <f>SUM([3]ctas!N152+'[4]estapu y ente'!N152)</f>
        <v>0</v>
      </c>
      <c r="O152" s="31">
        <f t="shared" si="24"/>
        <v>0</v>
      </c>
      <c r="P152" s="32">
        <f t="shared" si="27"/>
        <v>1463574000</v>
      </c>
      <c r="R152" s="17">
        <f>SUM('[1]estapu y ente'!D152+[2]ctas!D152)</f>
        <v>1463574000</v>
      </c>
      <c r="S152" s="18">
        <f t="shared" si="25"/>
        <v>0</v>
      </c>
    </row>
    <row r="153" spans="1:19" x14ac:dyDescent="0.25">
      <c r="A153" s="26">
        <v>313021906</v>
      </c>
      <c r="B153" s="33" t="s">
        <v>164</v>
      </c>
      <c r="C153" s="28"/>
      <c r="D153" s="17">
        <f>SUM([3]ctas!D153+'[4]estapu y ente'!D153)</f>
        <v>1111994000</v>
      </c>
      <c r="E153" s="17">
        <f>SUM([3]ctas!E153+'[4]estapu y ente'!E153)</f>
        <v>0</v>
      </c>
      <c r="F153" s="30">
        <f t="shared" si="19"/>
        <v>1111994000</v>
      </c>
      <c r="G153" s="31">
        <f t="shared" si="20"/>
        <v>0</v>
      </c>
      <c r="H153" s="17"/>
      <c r="I153" s="32">
        <f t="shared" si="21"/>
        <v>1111994000</v>
      </c>
      <c r="J153" s="17">
        <f>SUM([3]ctas!J153+'[4]estapu y ente'!J153)</f>
        <v>0</v>
      </c>
      <c r="K153" s="31">
        <f t="shared" si="22"/>
        <v>0</v>
      </c>
      <c r="L153" s="30">
        <f t="shared" si="26"/>
        <v>0</v>
      </c>
      <c r="M153" s="31">
        <f t="shared" si="23"/>
        <v>0</v>
      </c>
      <c r="N153" s="17">
        <f>SUM([3]ctas!N153+'[4]estapu y ente'!N153)</f>
        <v>0</v>
      </c>
      <c r="O153" s="31">
        <f t="shared" si="24"/>
        <v>0</v>
      </c>
      <c r="P153" s="32">
        <f t="shared" si="27"/>
        <v>1111994000</v>
      </c>
      <c r="R153" s="17">
        <f>SUM('[1]estapu y ente'!D153+[2]ctas!D153)</f>
        <v>1111994000</v>
      </c>
      <c r="S153" s="18">
        <f t="shared" si="25"/>
        <v>0</v>
      </c>
    </row>
    <row r="154" spans="1:19" x14ac:dyDescent="0.25">
      <c r="A154" s="26">
        <v>313021907</v>
      </c>
      <c r="B154" s="33" t="s">
        <v>165</v>
      </c>
      <c r="C154" s="28"/>
      <c r="D154" s="17">
        <f>SUM([3]ctas!D154+'[4]estapu y ente'!D154)</f>
        <v>683270000</v>
      </c>
      <c r="E154" s="17">
        <f>SUM([3]ctas!E154+'[4]estapu y ente'!E154)</f>
        <v>0</v>
      </c>
      <c r="F154" s="30">
        <f t="shared" si="19"/>
        <v>683270000</v>
      </c>
      <c r="G154" s="31">
        <f t="shared" si="20"/>
        <v>0</v>
      </c>
      <c r="H154" s="17"/>
      <c r="I154" s="32">
        <f t="shared" si="21"/>
        <v>683270000</v>
      </c>
      <c r="J154" s="17">
        <f>SUM([3]ctas!J154+'[4]estapu y ente'!J154)</f>
        <v>0</v>
      </c>
      <c r="K154" s="31">
        <f t="shared" si="22"/>
        <v>0</v>
      </c>
      <c r="L154" s="30">
        <f t="shared" si="26"/>
        <v>0</v>
      </c>
      <c r="M154" s="31">
        <f t="shared" si="23"/>
        <v>0</v>
      </c>
      <c r="N154" s="17">
        <f>SUM([3]ctas!N154+'[4]estapu y ente'!N154)</f>
        <v>0</v>
      </c>
      <c r="O154" s="31">
        <f t="shared" si="24"/>
        <v>0</v>
      </c>
      <c r="P154" s="32">
        <f t="shared" si="27"/>
        <v>683270000</v>
      </c>
      <c r="R154" s="17">
        <f>SUM('[1]estapu y ente'!D154+[2]ctas!D154)</f>
        <v>683270000</v>
      </c>
      <c r="S154" s="18">
        <f t="shared" si="25"/>
        <v>0</v>
      </c>
    </row>
    <row r="155" spans="1:19" x14ac:dyDescent="0.25">
      <c r="A155" s="26">
        <v>313021908</v>
      </c>
      <c r="B155" s="33" t="s">
        <v>166</v>
      </c>
      <c r="C155" s="28"/>
      <c r="D155" s="17">
        <f>SUM([3]ctas!D155+'[4]estapu y ente'!D155)</f>
        <v>1539708000</v>
      </c>
      <c r="E155" s="17">
        <f>SUM([3]ctas!E155+'[4]estapu y ente'!E155)</f>
        <v>0</v>
      </c>
      <c r="F155" s="30">
        <f t="shared" si="19"/>
        <v>1539708000</v>
      </c>
      <c r="G155" s="31">
        <f t="shared" si="20"/>
        <v>0</v>
      </c>
      <c r="H155" s="17"/>
      <c r="I155" s="32">
        <f t="shared" si="21"/>
        <v>1539708000</v>
      </c>
      <c r="J155" s="17">
        <f>SUM([3]ctas!J155+'[4]estapu y ente'!J155)</f>
        <v>0</v>
      </c>
      <c r="K155" s="31">
        <f t="shared" si="22"/>
        <v>0</v>
      </c>
      <c r="L155" s="30">
        <f t="shared" si="26"/>
        <v>0</v>
      </c>
      <c r="M155" s="31">
        <f t="shared" si="23"/>
        <v>0</v>
      </c>
      <c r="N155" s="17">
        <f>SUM([3]ctas!N155+'[4]estapu y ente'!N155)</f>
        <v>0</v>
      </c>
      <c r="O155" s="31">
        <f t="shared" si="24"/>
        <v>0</v>
      </c>
      <c r="P155" s="32">
        <f t="shared" si="27"/>
        <v>1539708000</v>
      </c>
      <c r="R155" s="17">
        <f>SUM('[1]estapu y ente'!D155+[2]ctas!D155)</f>
        <v>1539708000</v>
      </c>
      <c r="S155" s="18">
        <f t="shared" si="25"/>
        <v>0</v>
      </c>
    </row>
    <row r="156" spans="1:19" x14ac:dyDescent="0.25">
      <c r="A156" s="26">
        <v>313021909</v>
      </c>
      <c r="B156" s="33" t="s">
        <v>167</v>
      </c>
      <c r="C156" s="28"/>
      <c r="D156" s="17">
        <f>SUM([3]ctas!D156+'[4]estapu y ente'!D156)</f>
        <v>2263555000</v>
      </c>
      <c r="E156" s="17">
        <f>SUM([3]ctas!E156+'[4]estapu y ente'!E156)</f>
        <v>0</v>
      </c>
      <c r="F156" s="30">
        <f t="shared" si="19"/>
        <v>2263555000</v>
      </c>
      <c r="G156" s="31">
        <f t="shared" si="20"/>
        <v>0</v>
      </c>
      <c r="H156" s="17"/>
      <c r="I156" s="32">
        <f t="shared" si="21"/>
        <v>2263555000</v>
      </c>
      <c r="J156" s="17">
        <f>SUM([3]ctas!J156+'[4]estapu y ente'!J156)</f>
        <v>0</v>
      </c>
      <c r="K156" s="31">
        <f t="shared" si="22"/>
        <v>0</v>
      </c>
      <c r="L156" s="30">
        <f t="shared" si="26"/>
        <v>0</v>
      </c>
      <c r="M156" s="31">
        <f t="shared" si="23"/>
        <v>0</v>
      </c>
      <c r="N156" s="17">
        <f>SUM([3]ctas!N156+'[4]estapu y ente'!N156)</f>
        <v>0</v>
      </c>
      <c r="O156" s="31">
        <f t="shared" si="24"/>
        <v>0</v>
      </c>
      <c r="P156" s="32">
        <f t="shared" si="27"/>
        <v>2263555000</v>
      </c>
      <c r="R156" s="17">
        <f>SUM('[1]estapu y ente'!D156+[2]ctas!D156)</f>
        <v>2263555000</v>
      </c>
      <c r="S156" s="18">
        <f t="shared" si="25"/>
        <v>0</v>
      </c>
    </row>
    <row r="157" spans="1:19" x14ac:dyDescent="0.25">
      <c r="A157" s="26">
        <v>313021910</v>
      </c>
      <c r="B157" s="33" t="s">
        <v>168</v>
      </c>
      <c r="C157" s="28"/>
      <c r="D157" s="17">
        <f>SUM([3]ctas!D157+'[4]estapu y ente'!D157)</f>
        <v>2070892000</v>
      </c>
      <c r="E157" s="17">
        <f>SUM([3]ctas!E157+'[4]estapu y ente'!E157)</f>
        <v>0</v>
      </c>
      <c r="F157" s="30">
        <f t="shared" si="19"/>
        <v>2070892000</v>
      </c>
      <c r="G157" s="31">
        <f t="shared" si="20"/>
        <v>0</v>
      </c>
      <c r="H157" s="17"/>
      <c r="I157" s="32">
        <f t="shared" si="21"/>
        <v>2070892000</v>
      </c>
      <c r="J157" s="17">
        <f>SUM([3]ctas!J157+'[4]estapu y ente'!J157)</f>
        <v>0</v>
      </c>
      <c r="K157" s="31">
        <f t="shared" si="22"/>
        <v>0</v>
      </c>
      <c r="L157" s="30">
        <f t="shared" si="26"/>
        <v>0</v>
      </c>
      <c r="M157" s="31">
        <f t="shared" si="23"/>
        <v>0</v>
      </c>
      <c r="N157" s="17">
        <f>SUM([3]ctas!N157+'[4]estapu y ente'!N157)</f>
        <v>0</v>
      </c>
      <c r="O157" s="31">
        <f t="shared" si="24"/>
        <v>0</v>
      </c>
      <c r="P157" s="32">
        <f t="shared" si="27"/>
        <v>2070892000</v>
      </c>
      <c r="R157" s="17">
        <f>SUM('[1]estapu y ente'!D157+[2]ctas!D157)</f>
        <v>2070892000</v>
      </c>
      <c r="S157" s="18">
        <f t="shared" si="25"/>
        <v>0</v>
      </c>
    </row>
    <row r="158" spans="1:19" x14ac:dyDescent="0.25">
      <c r="A158" s="26">
        <v>313021911</v>
      </c>
      <c r="B158" s="33" t="s">
        <v>169</v>
      </c>
      <c r="C158" s="28"/>
      <c r="D158" s="17">
        <f>SUM([3]ctas!D158+'[4]estapu y ente'!D158)</f>
        <v>2102347000</v>
      </c>
      <c r="E158" s="17">
        <f>SUM([3]ctas!E158+'[4]estapu y ente'!E158)</f>
        <v>0</v>
      </c>
      <c r="F158" s="30">
        <f t="shared" si="19"/>
        <v>2102347000</v>
      </c>
      <c r="G158" s="31">
        <f t="shared" si="20"/>
        <v>0</v>
      </c>
      <c r="H158" s="17"/>
      <c r="I158" s="32">
        <f t="shared" si="21"/>
        <v>2102347000</v>
      </c>
      <c r="J158" s="17">
        <f>SUM([3]ctas!J158+'[4]estapu y ente'!J158)</f>
        <v>0</v>
      </c>
      <c r="K158" s="31">
        <f t="shared" si="22"/>
        <v>0</v>
      </c>
      <c r="L158" s="30">
        <f t="shared" si="26"/>
        <v>0</v>
      </c>
      <c r="M158" s="31">
        <f t="shared" si="23"/>
        <v>0</v>
      </c>
      <c r="N158" s="17">
        <f>SUM([3]ctas!N158+'[4]estapu y ente'!N158)</f>
        <v>0</v>
      </c>
      <c r="O158" s="31">
        <f t="shared" si="24"/>
        <v>0</v>
      </c>
      <c r="P158" s="32">
        <f t="shared" si="27"/>
        <v>2102347000</v>
      </c>
      <c r="R158" s="17">
        <f>SUM('[1]estapu y ente'!D158+[2]ctas!D158)</f>
        <v>2102347000</v>
      </c>
      <c r="S158" s="18">
        <f t="shared" si="25"/>
        <v>0</v>
      </c>
    </row>
    <row r="159" spans="1:19" x14ac:dyDescent="0.25">
      <c r="A159" s="26">
        <v>313021912</v>
      </c>
      <c r="B159" s="33" t="s">
        <v>170</v>
      </c>
      <c r="C159" s="28"/>
      <c r="D159" s="17">
        <f>SUM([3]ctas!D159+'[4]estapu y ente'!D159)</f>
        <v>1017530000</v>
      </c>
      <c r="E159" s="17">
        <f>SUM([3]ctas!E159+'[4]estapu y ente'!E159)</f>
        <v>0</v>
      </c>
      <c r="F159" s="30">
        <f t="shared" si="19"/>
        <v>1017530000</v>
      </c>
      <c r="G159" s="31">
        <f t="shared" si="20"/>
        <v>0</v>
      </c>
      <c r="H159" s="17"/>
      <c r="I159" s="32">
        <f t="shared" si="21"/>
        <v>1017530000</v>
      </c>
      <c r="J159" s="17">
        <f>SUM([3]ctas!J159+'[4]estapu y ente'!J159)</f>
        <v>0</v>
      </c>
      <c r="K159" s="31">
        <f t="shared" si="22"/>
        <v>0</v>
      </c>
      <c r="L159" s="30">
        <f t="shared" si="26"/>
        <v>0</v>
      </c>
      <c r="M159" s="31">
        <f t="shared" si="23"/>
        <v>0</v>
      </c>
      <c r="N159" s="17">
        <f>SUM([3]ctas!N159+'[4]estapu y ente'!N159)</f>
        <v>0</v>
      </c>
      <c r="O159" s="31">
        <f t="shared" si="24"/>
        <v>0</v>
      </c>
      <c r="P159" s="32">
        <f t="shared" si="27"/>
        <v>1017530000</v>
      </c>
      <c r="R159" s="17">
        <f>SUM('[1]estapu y ente'!D159+[2]ctas!D159)</f>
        <v>1017530000</v>
      </c>
      <c r="S159" s="18">
        <f t="shared" si="25"/>
        <v>0</v>
      </c>
    </row>
    <row r="160" spans="1:19" x14ac:dyDescent="0.25">
      <c r="A160" s="26">
        <v>313021913</v>
      </c>
      <c r="B160" s="33" t="s">
        <v>171</v>
      </c>
      <c r="C160" s="28"/>
      <c r="D160" s="17">
        <f>SUM([3]ctas!D160+'[4]estapu y ente'!D160)</f>
        <v>1317522000</v>
      </c>
      <c r="E160" s="17">
        <f>SUM([3]ctas!E160+'[4]estapu y ente'!E160)</f>
        <v>0</v>
      </c>
      <c r="F160" s="30">
        <f t="shared" si="19"/>
        <v>1317522000</v>
      </c>
      <c r="G160" s="31">
        <f t="shared" si="20"/>
        <v>0</v>
      </c>
      <c r="H160" s="17"/>
      <c r="I160" s="32">
        <f t="shared" si="21"/>
        <v>1317522000</v>
      </c>
      <c r="J160" s="17">
        <f>SUM([3]ctas!J160+'[4]estapu y ente'!J160)</f>
        <v>0</v>
      </c>
      <c r="K160" s="31">
        <f t="shared" si="22"/>
        <v>0</v>
      </c>
      <c r="L160" s="30">
        <f t="shared" si="26"/>
        <v>0</v>
      </c>
      <c r="M160" s="31">
        <f t="shared" si="23"/>
        <v>0</v>
      </c>
      <c r="N160" s="17">
        <f>SUM([3]ctas!N160+'[4]estapu y ente'!N160)</f>
        <v>0</v>
      </c>
      <c r="O160" s="31">
        <f t="shared" si="24"/>
        <v>0</v>
      </c>
      <c r="P160" s="32">
        <f t="shared" si="27"/>
        <v>1317522000</v>
      </c>
      <c r="R160" s="17">
        <f>SUM('[1]estapu y ente'!D160+[2]ctas!D160)</f>
        <v>1317522000</v>
      </c>
      <c r="S160" s="18">
        <f t="shared" si="25"/>
        <v>0</v>
      </c>
    </row>
    <row r="161" spans="1:19" x14ac:dyDescent="0.25">
      <c r="A161" s="26">
        <v>313021914</v>
      </c>
      <c r="B161" s="33" t="s">
        <v>172</v>
      </c>
      <c r="C161" s="28"/>
      <c r="D161" s="17">
        <f>SUM([3]ctas!D161+'[4]estapu y ente'!D161)</f>
        <v>992053000</v>
      </c>
      <c r="E161" s="17">
        <f>SUM([3]ctas!E161+'[4]estapu y ente'!E161)</f>
        <v>0</v>
      </c>
      <c r="F161" s="30">
        <f t="shared" si="19"/>
        <v>992053000</v>
      </c>
      <c r="G161" s="31">
        <f t="shared" si="20"/>
        <v>0</v>
      </c>
      <c r="H161" s="17"/>
      <c r="I161" s="32">
        <f t="shared" si="21"/>
        <v>992053000</v>
      </c>
      <c r="J161" s="17">
        <f>SUM([3]ctas!J161+'[4]estapu y ente'!J161)</f>
        <v>0</v>
      </c>
      <c r="K161" s="31">
        <f t="shared" si="22"/>
        <v>0</v>
      </c>
      <c r="L161" s="30">
        <f t="shared" si="26"/>
        <v>0</v>
      </c>
      <c r="M161" s="31">
        <f t="shared" si="23"/>
        <v>0</v>
      </c>
      <c r="N161" s="17">
        <f>SUM([3]ctas!N161+'[4]estapu y ente'!N161)</f>
        <v>0</v>
      </c>
      <c r="O161" s="31">
        <f t="shared" si="24"/>
        <v>0</v>
      </c>
      <c r="P161" s="32">
        <f t="shared" si="27"/>
        <v>992053000</v>
      </c>
      <c r="R161" s="17">
        <f>SUM('[1]estapu y ente'!D161+[2]ctas!D161)</f>
        <v>992053000</v>
      </c>
      <c r="S161" s="18">
        <f t="shared" si="25"/>
        <v>0</v>
      </c>
    </row>
    <row r="162" spans="1:19" x14ac:dyDescent="0.25">
      <c r="A162" s="26">
        <v>313021915</v>
      </c>
      <c r="B162" s="33" t="s">
        <v>173</v>
      </c>
      <c r="C162" s="28"/>
      <c r="D162" s="17">
        <f>SUM([3]ctas!D162+'[4]estapu y ente'!D162)</f>
        <v>809161000</v>
      </c>
      <c r="E162" s="17">
        <f>SUM([3]ctas!E162+'[4]estapu y ente'!E162)</f>
        <v>0</v>
      </c>
      <c r="F162" s="30">
        <f t="shared" si="19"/>
        <v>809161000</v>
      </c>
      <c r="G162" s="31">
        <f t="shared" si="20"/>
        <v>0</v>
      </c>
      <c r="H162" s="17"/>
      <c r="I162" s="32">
        <f t="shared" si="21"/>
        <v>809161000</v>
      </c>
      <c r="J162" s="17">
        <f>SUM([3]ctas!J162+'[4]estapu y ente'!J162)</f>
        <v>0</v>
      </c>
      <c r="K162" s="31">
        <f t="shared" si="22"/>
        <v>0</v>
      </c>
      <c r="L162" s="30">
        <f t="shared" si="26"/>
        <v>0</v>
      </c>
      <c r="M162" s="31">
        <f t="shared" si="23"/>
        <v>0</v>
      </c>
      <c r="N162" s="17">
        <f>SUM([3]ctas!N162+'[4]estapu y ente'!N162)</f>
        <v>0</v>
      </c>
      <c r="O162" s="31">
        <f t="shared" si="24"/>
        <v>0</v>
      </c>
      <c r="P162" s="32">
        <f t="shared" si="27"/>
        <v>809161000</v>
      </c>
      <c r="R162" s="17">
        <f>SUM('[1]estapu y ente'!D162+[2]ctas!D162)</f>
        <v>809161000</v>
      </c>
      <c r="S162" s="18">
        <f t="shared" si="25"/>
        <v>0</v>
      </c>
    </row>
    <row r="163" spans="1:19" x14ac:dyDescent="0.25">
      <c r="A163" s="26">
        <v>313021916</v>
      </c>
      <c r="B163" s="33" t="s">
        <v>174</v>
      </c>
      <c r="C163" s="28"/>
      <c r="D163" s="17">
        <f>SUM([3]ctas!D163+'[4]estapu y ente'!D163)</f>
        <v>1080659000</v>
      </c>
      <c r="E163" s="17">
        <f>SUM([3]ctas!E163+'[4]estapu y ente'!E163)</f>
        <v>0</v>
      </c>
      <c r="F163" s="30">
        <f t="shared" si="19"/>
        <v>1080659000</v>
      </c>
      <c r="G163" s="31">
        <f t="shared" si="20"/>
        <v>0</v>
      </c>
      <c r="H163" s="17"/>
      <c r="I163" s="32">
        <f t="shared" si="21"/>
        <v>1080659000</v>
      </c>
      <c r="J163" s="17">
        <f>SUM([3]ctas!J163+'[4]estapu y ente'!J163)</f>
        <v>0</v>
      </c>
      <c r="K163" s="31">
        <f t="shared" si="22"/>
        <v>0</v>
      </c>
      <c r="L163" s="30">
        <f t="shared" si="26"/>
        <v>0</v>
      </c>
      <c r="M163" s="31">
        <f t="shared" si="23"/>
        <v>0</v>
      </c>
      <c r="N163" s="17">
        <f>SUM([3]ctas!N163+'[4]estapu y ente'!N163)</f>
        <v>0</v>
      </c>
      <c r="O163" s="31">
        <f t="shared" si="24"/>
        <v>0</v>
      </c>
      <c r="P163" s="32">
        <f t="shared" si="27"/>
        <v>1080659000</v>
      </c>
      <c r="R163" s="17">
        <f>SUM('[1]estapu y ente'!D163+[2]ctas!D163)</f>
        <v>1080659000</v>
      </c>
      <c r="S163" s="18">
        <f t="shared" si="25"/>
        <v>0</v>
      </c>
    </row>
    <row r="164" spans="1:19" x14ac:dyDescent="0.25">
      <c r="A164" s="26">
        <v>313021917</v>
      </c>
      <c r="B164" s="33" t="s">
        <v>175</v>
      </c>
      <c r="C164" s="28"/>
      <c r="D164" s="17">
        <f>SUM([3]ctas!D164+'[4]estapu y ente'!D164)</f>
        <v>1273290000</v>
      </c>
      <c r="E164" s="17">
        <f>SUM([3]ctas!E164+'[4]estapu y ente'!E164)</f>
        <v>0</v>
      </c>
      <c r="F164" s="30">
        <f t="shared" si="19"/>
        <v>1273290000</v>
      </c>
      <c r="G164" s="31">
        <f t="shared" si="20"/>
        <v>0</v>
      </c>
      <c r="H164" s="17"/>
      <c r="I164" s="32">
        <f t="shared" si="21"/>
        <v>1273290000</v>
      </c>
      <c r="J164" s="17">
        <f>SUM([3]ctas!J164+'[4]estapu y ente'!J164)</f>
        <v>0</v>
      </c>
      <c r="K164" s="31">
        <f t="shared" si="22"/>
        <v>0</v>
      </c>
      <c r="L164" s="30">
        <f t="shared" si="26"/>
        <v>0</v>
      </c>
      <c r="M164" s="31">
        <f t="shared" si="23"/>
        <v>0</v>
      </c>
      <c r="N164" s="17">
        <f>SUM([3]ctas!N164+'[4]estapu y ente'!N164)</f>
        <v>0</v>
      </c>
      <c r="O164" s="31">
        <f t="shared" si="24"/>
        <v>0</v>
      </c>
      <c r="P164" s="32">
        <f t="shared" si="27"/>
        <v>1273290000</v>
      </c>
      <c r="R164" s="17">
        <f>SUM('[1]estapu y ente'!D164+[2]ctas!D164)</f>
        <v>1273290000</v>
      </c>
      <c r="S164" s="18">
        <f t="shared" si="25"/>
        <v>0</v>
      </c>
    </row>
    <row r="165" spans="1:19" x14ac:dyDescent="0.25">
      <c r="A165" s="26">
        <v>313021918</v>
      </c>
      <c r="B165" s="33" t="s">
        <v>176</v>
      </c>
      <c r="C165" s="28"/>
      <c r="D165" s="17">
        <f>SUM([3]ctas!D165+'[4]estapu y ente'!D165)</f>
        <v>1122298000</v>
      </c>
      <c r="E165" s="17">
        <f>SUM([3]ctas!E165+'[4]estapu y ente'!E165)</f>
        <v>0</v>
      </c>
      <c r="F165" s="30">
        <f t="shared" si="19"/>
        <v>1122298000</v>
      </c>
      <c r="G165" s="31">
        <f t="shared" si="20"/>
        <v>0</v>
      </c>
      <c r="H165" s="17"/>
      <c r="I165" s="32">
        <f t="shared" si="21"/>
        <v>1122298000</v>
      </c>
      <c r="J165" s="17">
        <f>SUM([3]ctas!J165+'[4]estapu y ente'!J165)</f>
        <v>0</v>
      </c>
      <c r="K165" s="31">
        <f t="shared" si="22"/>
        <v>0</v>
      </c>
      <c r="L165" s="30">
        <f t="shared" si="26"/>
        <v>0</v>
      </c>
      <c r="M165" s="31">
        <f t="shared" si="23"/>
        <v>0</v>
      </c>
      <c r="N165" s="17">
        <f>SUM([3]ctas!N165+'[4]estapu y ente'!N165)</f>
        <v>0</v>
      </c>
      <c r="O165" s="31">
        <f t="shared" si="24"/>
        <v>0</v>
      </c>
      <c r="P165" s="32">
        <f t="shared" si="27"/>
        <v>1122298000</v>
      </c>
      <c r="R165" s="17">
        <f>SUM('[1]estapu y ente'!D165+[2]ctas!D165)</f>
        <v>1122298000</v>
      </c>
      <c r="S165" s="18">
        <f t="shared" si="25"/>
        <v>0</v>
      </c>
    </row>
    <row r="166" spans="1:19" x14ac:dyDescent="0.25">
      <c r="A166" s="26">
        <v>313021919</v>
      </c>
      <c r="B166" s="33" t="s">
        <v>177</v>
      </c>
      <c r="C166" s="28"/>
      <c r="D166" s="17">
        <f>SUM([3]ctas!D166+'[4]estapu y ente'!D166)</f>
        <v>1483159000</v>
      </c>
      <c r="E166" s="17">
        <f>SUM([3]ctas!E166+'[4]estapu y ente'!E166)</f>
        <v>0</v>
      </c>
      <c r="F166" s="30">
        <f t="shared" si="19"/>
        <v>1483159000</v>
      </c>
      <c r="G166" s="31">
        <f t="shared" si="20"/>
        <v>0</v>
      </c>
      <c r="H166" s="17"/>
      <c r="I166" s="32">
        <f t="shared" si="21"/>
        <v>1483159000</v>
      </c>
      <c r="J166" s="17">
        <f>SUM([3]ctas!J166+'[4]estapu y ente'!J166)</f>
        <v>0</v>
      </c>
      <c r="K166" s="31">
        <f t="shared" si="22"/>
        <v>0</v>
      </c>
      <c r="L166" s="30">
        <f t="shared" si="26"/>
        <v>0</v>
      </c>
      <c r="M166" s="31">
        <f t="shared" si="23"/>
        <v>0</v>
      </c>
      <c r="N166" s="17">
        <f>SUM([3]ctas!N166+'[4]estapu y ente'!N166)</f>
        <v>0</v>
      </c>
      <c r="O166" s="31">
        <f t="shared" si="24"/>
        <v>0</v>
      </c>
      <c r="P166" s="32">
        <f t="shared" si="27"/>
        <v>1483159000</v>
      </c>
      <c r="R166" s="17">
        <f>SUM('[1]estapu y ente'!D166+[2]ctas!D166)</f>
        <v>1483159000</v>
      </c>
      <c r="S166" s="18">
        <f t="shared" si="25"/>
        <v>0</v>
      </c>
    </row>
    <row r="167" spans="1:19" x14ac:dyDescent="0.25">
      <c r="A167" s="26">
        <v>313021920</v>
      </c>
      <c r="B167" s="33" t="s">
        <v>178</v>
      </c>
      <c r="C167" s="28"/>
      <c r="D167" s="17">
        <f>SUM([3]ctas!D167+'[4]estapu y ente'!D167)</f>
        <v>1402448000</v>
      </c>
      <c r="E167" s="17">
        <f>SUM([3]ctas!E167+'[4]estapu y ente'!E167)</f>
        <v>0</v>
      </c>
      <c r="F167" s="30">
        <f t="shared" si="19"/>
        <v>1402448000</v>
      </c>
      <c r="G167" s="31">
        <f t="shared" si="20"/>
        <v>0</v>
      </c>
      <c r="H167" s="17"/>
      <c r="I167" s="32">
        <f t="shared" si="21"/>
        <v>1402448000</v>
      </c>
      <c r="J167" s="17">
        <f>SUM([3]ctas!J167+'[4]estapu y ente'!J167)</f>
        <v>0</v>
      </c>
      <c r="K167" s="31">
        <f t="shared" si="22"/>
        <v>0</v>
      </c>
      <c r="L167" s="30">
        <f t="shared" si="26"/>
        <v>0</v>
      </c>
      <c r="M167" s="31">
        <f t="shared" si="23"/>
        <v>0</v>
      </c>
      <c r="N167" s="17">
        <f>SUM([3]ctas!N167+'[4]estapu y ente'!N167)</f>
        <v>0</v>
      </c>
      <c r="O167" s="31">
        <f t="shared" si="24"/>
        <v>0</v>
      </c>
      <c r="P167" s="32">
        <f t="shared" si="27"/>
        <v>1402448000</v>
      </c>
      <c r="R167" s="17">
        <f>SUM('[1]estapu y ente'!D167+[2]ctas!D167)</f>
        <v>1402448000</v>
      </c>
      <c r="S167" s="18">
        <f t="shared" si="25"/>
        <v>0</v>
      </c>
    </row>
    <row r="168" spans="1:19" x14ac:dyDescent="0.25">
      <c r="A168" s="26">
        <v>3130221</v>
      </c>
      <c r="B168" s="33" t="s">
        <v>179</v>
      </c>
      <c r="C168" s="28"/>
      <c r="D168" s="17">
        <f>SUM([3]ctas!D168+'[4]estapu y ente'!D168)</f>
        <v>50000000000</v>
      </c>
      <c r="E168" s="17">
        <f>SUM([3]ctas!E168+'[4]estapu y ente'!E168)</f>
        <v>0</v>
      </c>
      <c r="F168" s="30">
        <f t="shared" si="19"/>
        <v>50000000000</v>
      </c>
      <c r="G168" s="31">
        <f t="shared" si="20"/>
        <v>0</v>
      </c>
      <c r="H168" s="17"/>
      <c r="I168" s="32">
        <f t="shared" si="21"/>
        <v>50000000000</v>
      </c>
      <c r="J168" s="17">
        <f>SUM([3]ctas!J168+'[4]estapu y ente'!J168)</f>
        <v>1262773620</v>
      </c>
      <c r="K168" s="31">
        <f t="shared" si="22"/>
        <v>2.5255472399999999</v>
      </c>
      <c r="L168" s="30">
        <f t="shared" si="26"/>
        <v>0</v>
      </c>
      <c r="M168" s="31">
        <f t="shared" si="23"/>
        <v>0</v>
      </c>
      <c r="N168" s="17">
        <f>SUM([3]ctas!N168+'[4]estapu y ente'!N168)</f>
        <v>1262773620</v>
      </c>
      <c r="O168" s="31">
        <f t="shared" si="24"/>
        <v>2.5255472399999999</v>
      </c>
      <c r="P168" s="32">
        <f t="shared" si="27"/>
        <v>48737226380</v>
      </c>
      <c r="R168" s="17">
        <f>SUM('[1]estapu y ente'!D168+[2]ctas!D168)</f>
        <v>50000000000</v>
      </c>
      <c r="S168" s="18">
        <f t="shared" si="25"/>
        <v>0</v>
      </c>
    </row>
    <row r="169" spans="1:19" ht="25.5" x14ac:dyDescent="0.25">
      <c r="A169" s="26">
        <v>3130222</v>
      </c>
      <c r="B169" s="33" t="s">
        <v>180</v>
      </c>
      <c r="C169" s="28"/>
      <c r="D169" s="17">
        <f>SUM([3]ctas!D169+'[4]estapu y ente'!D169)</f>
        <v>2088540000</v>
      </c>
      <c r="E169" s="17">
        <f>SUM([3]ctas!E169+'[4]estapu y ente'!E169)</f>
        <v>0</v>
      </c>
      <c r="F169" s="30">
        <f t="shared" ref="F169" si="28">SUM(D169+E169)</f>
        <v>2088540000</v>
      </c>
      <c r="G169" s="31">
        <f t="shared" si="20"/>
        <v>0</v>
      </c>
      <c r="H169" s="17"/>
      <c r="I169" s="32">
        <f t="shared" si="21"/>
        <v>2088540000</v>
      </c>
      <c r="J169" s="17">
        <f>SUM([3]ctas!J169+'[4]estapu y ente'!J169)</f>
        <v>1044270000</v>
      </c>
      <c r="K169" s="31">
        <f t="shared" si="22"/>
        <v>50</v>
      </c>
      <c r="L169" s="30">
        <f t="shared" ref="L169" si="29">SUM(N169-J169)</f>
        <v>0</v>
      </c>
      <c r="M169" s="31">
        <f t="shared" si="23"/>
        <v>0</v>
      </c>
      <c r="N169" s="17">
        <f>SUM([3]ctas!N169+'[4]estapu y ente'!N169)</f>
        <v>1044270000</v>
      </c>
      <c r="O169" s="31">
        <f t="shared" si="24"/>
        <v>50</v>
      </c>
      <c r="P169" s="32">
        <f t="shared" si="27"/>
        <v>1044270000</v>
      </c>
      <c r="R169" s="17">
        <f>SUM('[1]estapu y ente'!D169+[2]ctas!D169)</f>
        <v>2088540000</v>
      </c>
      <c r="S169" s="18">
        <f t="shared" si="25"/>
        <v>0</v>
      </c>
    </row>
    <row r="170" spans="1:19" x14ac:dyDescent="0.25">
      <c r="A170" s="26">
        <v>3130299</v>
      </c>
      <c r="B170" s="33" t="s">
        <v>181</v>
      </c>
      <c r="C170" s="28"/>
      <c r="D170" s="17">
        <f>SUM([3]ctas!D170+'[4]estapu y ente'!D170)</f>
        <v>0</v>
      </c>
      <c r="E170" s="17">
        <f>SUM([3]ctas!E170+'[4]estapu y ente'!E170)</f>
        <v>0</v>
      </c>
      <c r="F170" s="30">
        <f t="shared" si="19"/>
        <v>0</v>
      </c>
      <c r="G170" s="31">
        <f t="shared" si="20"/>
        <v>0</v>
      </c>
      <c r="H170" s="17"/>
      <c r="I170" s="32">
        <f t="shared" si="21"/>
        <v>0</v>
      </c>
      <c r="J170" s="17">
        <f>SUM([3]ctas!J170+'[4]estapu y ente'!J170)</f>
        <v>0</v>
      </c>
      <c r="K170" s="31">
        <f t="shared" si="22"/>
        <v>0</v>
      </c>
      <c r="L170" s="30">
        <f t="shared" si="26"/>
        <v>0</v>
      </c>
      <c r="M170" s="31">
        <f t="shared" si="23"/>
        <v>0</v>
      </c>
      <c r="N170" s="17">
        <f>SUM([3]ctas!N170+'[4]estapu y ente'!N170)</f>
        <v>0</v>
      </c>
      <c r="O170" s="31">
        <f t="shared" si="24"/>
        <v>0</v>
      </c>
      <c r="P170" s="32">
        <f t="shared" si="27"/>
        <v>0</v>
      </c>
      <c r="R170" s="17">
        <f>SUM('[1]estapu y ente'!D170+[2]ctas!D170)</f>
        <v>0</v>
      </c>
      <c r="S170" s="18">
        <f t="shared" si="25"/>
        <v>0</v>
      </c>
    </row>
    <row r="171" spans="1:19" x14ac:dyDescent="0.25">
      <c r="A171" s="26">
        <v>31303</v>
      </c>
      <c r="B171" s="33" t="s">
        <v>182</v>
      </c>
      <c r="C171" s="28"/>
      <c r="D171" s="17">
        <f>SUM(D172)</f>
        <v>0</v>
      </c>
      <c r="E171" s="17">
        <f>SUM(E172)</f>
        <v>0</v>
      </c>
      <c r="F171" s="30">
        <f t="shared" si="19"/>
        <v>0</v>
      </c>
      <c r="G171" s="31">
        <f t="shared" si="20"/>
        <v>0</v>
      </c>
      <c r="H171" s="17">
        <f>SUM(H172)</f>
        <v>0</v>
      </c>
      <c r="I171" s="32">
        <f t="shared" si="21"/>
        <v>0</v>
      </c>
      <c r="J171" s="17">
        <f>SUM(J172)</f>
        <v>0</v>
      </c>
      <c r="K171" s="31">
        <f t="shared" si="22"/>
        <v>0</v>
      </c>
      <c r="L171" s="30">
        <f t="shared" si="26"/>
        <v>0</v>
      </c>
      <c r="M171" s="31">
        <f t="shared" si="23"/>
        <v>0</v>
      </c>
      <c r="N171" s="17">
        <f>SUM(N172)</f>
        <v>0</v>
      </c>
      <c r="O171" s="31">
        <f t="shared" si="24"/>
        <v>0</v>
      </c>
      <c r="P171" s="32">
        <f t="shared" si="27"/>
        <v>0</v>
      </c>
      <c r="R171" s="17">
        <f>SUM('[1]estapu y ente'!D171+[2]ctas!D171)</f>
        <v>0</v>
      </c>
      <c r="S171" s="18">
        <f t="shared" si="25"/>
        <v>0</v>
      </c>
    </row>
    <row r="172" spans="1:19" x14ac:dyDescent="0.25">
      <c r="A172" s="26">
        <v>3130301</v>
      </c>
      <c r="B172" s="33" t="s">
        <v>183</v>
      </c>
      <c r="C172" s="28"/>
      <c r="D172" s="17">
        <f>SUM([3]ctas!D172+'[4]estapu y ente'!D172)</f>
        <v>0</v>
      </c>
      <c r="E172" s="17">
        <f>SUM([3]ctas!E172+'[4]estapu y ente'!E172)</f>
        <v>0</v>
      </c>
      <c r="F172" s="30">
        <f t="shared" si="19"/>
        <v>0</v>
      </c>
      <c r="G172" s="31">
        <f t="shared" si="20"/>
        <v>0</v>
      </c>
      <c r="H172" s="17"/>
      <c r="I172" s="32">
        <f t="shared" si="21"/>
        <v>0</v>
      </c>
      <c r="J172" s="17">
        <f>SUM([3]ctas!J172+'[4]estapu y ente'!J172)</f>
        <v>0</v>
      </c>
      <c r="K172" s="31">
        <f t="shared" si="22"/>
        <v>0</v>
      </c>
      <c r="L172" s="30">
        <f t="shared" si="26"/>
        <v>0</v>
      </c>
      <c r="M172" s="31">
        <f t="shared" si="23"/>
        <v>0</v>
      </c>
      <c r="N172" s="17">
        <f>SUM([3]ctas!N172+'[4]estapu y ente'!N172)</f>
        <v>0</v>
      </c>
      <c r="O172" s="31">
        <f t="shared" si="24"/>
        <v>0</v>
      </c>
      <c r="P172" s="32">
        <f t="shared" si="27"/>
        <v>0</v>
      </c>
      <c r="R172" s="17">
        <f>SUM('[1]estapu y ente'!D172+[2]ctas!D172)</f>
        <v>0</v>
      </c>
      <c r="S172" s="18">
        <f t="shared" si="25"/>
        <v>0</v>
      </c>
    </row>
    <row r="173" spans="1:19" x14ac:dyDescent="0.25">
      <c r="A173" s="26">
        <v>31304</v>
      </c>
      <c r="B173" s="33" t="s">
        <v>184</v>
      </c>
      <c r="C173" s="28"/>
      <c r="D173" s="17">
        <f>SUM(D174)</f>
        <v>0</v>
      </c>
      <c r="E173" s="17">
        <f>SUM(E174)</f>
        <v>0</v>
      </c>
      <c r="F173" s="30">
        <f t="shared" si="19"/>
        <v>0</v>
      </c>
      <c r="G173" s="31">
        <f t="shared" si="20"/>
        <v>0</v>
      </c>
      <c r="H173" s="17">
        <f>SUM(H174)</f>
        <v>0</v>
      </c>
      <c r="I173" s="32">
        <f t="shared" si="21"/>
        <v>0</v>
      </c>
      <c r="J173" s="17">
        <f>SUM(J174)</f>
        <v>0</v>
      </c>
      <c r="K173" s="31">
        <f t="shared" si="22"/>
        <v>0</v>
      </c>
      <c r="L173" s="30">
        <f t="shared" si="26"/>
        <v>0</v>
      </c>
      <c r="M173" s="31">
        <f t="shared" si="23"/>
        <v>0</v>
      </c>
      <c r="N173" s="17">
        <f>SUM(N174)</f>
        <v>0</v>
      </c>
      <c r="O173" s="31">
        <f t="shared" si="24"/>
        <v>0</v>
      </c>
      <c r="P173" s="32">
        <f t="shared" si="27"/>
        <v>0</v>
      </c>
      <c r="R173" s="17">
        <f>SUM('[1]estapu y ente'!D173+[2]ctas!D173)</f>
        <v>0</v>
      </c>
      <c r="S173" s="18">
        <f t="shared" si="25"/>
        <v>0</v>
      </c>
    </row>
    <row r="174" spans="1:19" x14ac:dyDescent="0.25">
      <c r="A174" s="39">
        <v>3130401</v>
      </c>
      <c r="B174" s="33" t="s">
        <v>185</v>
      </c>
      <c r="C174" s="28"/>
      <c r="D174" s="17">
        <f>SUM([3]ctas!D174+'[4]estapu y ente'!D174)</f>
        <v>0</v>
      </c>
      <c r="E174" s="17">
        <f>SUM([3]ctas!E174+'[4]estapu y ente'!E174)</f>
        <v>0</v>
      </c>
      <c r="F174" s="30">
        <f t="shared" si="19"/>
        <v>0</v>
      </c>
      <c r="G174" s="31">
        <f t="shared" si="20"/>
        <v>0</v>
      </c>
      <c r="H174" s="17"/>
      <c r="I174" s="32">
        <f t="shared" si="21"/>
        <v>0</v>
      </c>
      <c r="J174" s="17">
        <f>SUM([3]ctas!J174+'[4]estapu y ente'!J174)</f>
        <v>0</v>
      </c>
      <c r="K174" s="31">
        <f t="shared" si="22"/>
        <v>0</v>
      </c>
      <c r="L174" s="30">
        <f t="shared" si="26"/>
        <v>0</v>
      </c>
      <c r="M174" s="31">
        <f t="shared" si="23"/>
        <v>0</v>
      </c>
      <c r="N174" s="17">
        <f>SUM([3]ctas!N174+'[4]estapu y ente'!N174)</f>
        <v>0</v>
      </c>
      <c r="O174" s="31">
        <f t="shared" si="24"/>
        <v>0</v>
      </c>
      <c r="P174" s="32">
        <f t="shared" si="27"/>
        <v>0</v>
      </c>
      <c r="R174" s="17">
        <f>SUM('[1]estapu y ente'!D174+[2]ctas!D174)</f>
        <v>0</v>
      </c>
      <c r="S174" s="18">
        <f t="shared" si="25"/>
        <v>0</v>
      </c>
    </row>
    <row r="175" spans="1:19" x14ac:dyDescent="0.25">
      <c r="A175" s="26">
        <v>313040101</v>
      </c>
      <c r="B175" s="33" t="s">
        <v>186</v>
      </c>
      <c r="C175" s="28"/>
      <c r="D175" s="17">
        <f>SUM([3]ctas!D175+'[4]estapu y ente'!D175)</f>
        <v>0</v>
      </c>
      <c r="E175" s="17">
        <f>SUM([3]ctas!E175+'[4]estapu y ente'!E175)</f>
        <v>0</v>
      </c>
      <c r="F175" s="30">
        <f t="shared" si="19"/>
        <v>0</v>
      </c>
      <c r="G175" s="31">
        <f t="shared" si="20"/>
        <v>0</v>
      </c>
      <c r="H175" s="17"/>
      <c r="I175" s="32">
        <f t="shared" si="21"/>
        <v>0</v>
      </c>
      <c r="J175" s="17">
        <f>SUM([3]ctas!J175+'[4]estapu y ente'!J175)</f>
        <v>0</v>
      </c>
      <c r="K175" s="31">
        <f t="shared" si="22"/>
        <v>0</v>
      </c>
      <c r="L175" s="30">
        <f t="shared" si="26"/>
        <v>0</v>
      </c>
      <c r="M175" s="31">
        <f t="shared" si="23"/>
        <v>0</v>
      </c>
      <c r="N175" s="17">
        <f>SUM([3]ctas!N175+'[4]estapu y ente'!N175)</f>
        <v>0</v>
      </c>
      <c r="O175" s="31">
        <f t="shared" si="24"/>
        <v>0</v>
      </c>
      <c r="P175" s="32">
        <f t="shared" si="27"/>
        <v>0</v>
      </c>
      <c r="R175" s="17">
        <f>SUM('[1]estapu y ente'!D175+[2]ctas!D175)</f>
        <v>0</v>
      </c>
      <c r="S175" s="18">
        <f t="shared" si="25"/>
        <v>0</v>
      </c>
    </row>
    <row r="176" spans="1:19" x14ac:dyDescent="0.25">
      <c r="A176" s="40">
        <v>31305</v>
      </c>
      <c r="B176" s="33" t="s">
        <v>187</v>
      </c>
      <c r="C176" s="28"/>
      <c r="D176" s="17">
        <f>SUM(D177:D179)</f>
        <v>0</v>
      </c>
      <c r="E176" s="17">
        <f>SUM(E177:E179)</f>
        <v>0</v>
      </c>
      <c r="F176" s="30">
        <f t="shared" si="19"/>
        <v>0</v>
      </c>
      <c r="G176" s="31">
        <f t="shared" si="20"/>
        <v>0</v>
      </c>
      <c r="H176" s="17">
        <f>SUM(H177:H179)</f>
        <v>0</v>
      </c>
      <c r="I176" s="32">
        <f t="shared" si="21"/>
        <v>0</v>
      </c>
      <c r="J176" s="17">
        <f>SUM(J177:J179)</f>
        <v>0</v>
      </c>
      <c r="K176" s="31">
        <f t="shared" si="22"/>
        <v>0</v>
      </c>
      <c r="L176" s="30">
        <f t="shared" si="26"/>
        <v>0</v>
      </c>
      <c r="M176" s="31">
        <f t="shared" si="23"/>
        <v>0</v>
      </c>
      <c r="N176" s="17">
        <f>SUM(N177:N179)</f>
        <v>0</v>
      </c>
      <c r="O176" s="31">
        <f t="shared" si="24"/>
        <v>0</v>
      </c>
      <c r="P176" s="32">
        <f t="shared" si="27"/>
        <v>0</v>
      </c>
      <c r="R176" s="17">
        <f>SUM('[1]estapu y ente'!D176+[2]ctas!D176)</f>
        <v>0</v>
      </c>
      <c r="S176" s="18">
        <f t="shared" si="25"/>
        <v>0</v>
      </c>
    </row>
    <row r="177" spans="1:19" x14ac:dyDescent="0.25">
      <c r="A177" s="40">
        <v>3130501</v>
      </c>
      <c r="B177" s="33" t="s">
        <v>188</v>
      </c>
      <c r="C177" s="28"/>
      <c r="D177" s="17">
        <f>SUM([3]ctas!D177+'[4]estapu y ente'!D177)</f>
        <v>0</v>
      </c>
      <c r="E177" s="17">
        <f>SUM([3]ctas!E177+'[4]estapu y ente'!E177)</f>
        <v>0</v>
      </c>
      <c r="F177" s="30">
        <f t="shared" si="19"/>
        <v>0</v>
      </c>
      <c r="G177" s="31">
        <f t="shared" si="20"/>
        <v>0</v>
      </c>
      <c r="H177" s="17"/>
      <c r="I177" s="32">
        <f t="shared" si="21"/>
        <v>0</v>
      </c>
      <c r="J177" s="17">
        <f>SUM([3]ctas!J177+'[4]estapu y ente'!J177)</f>
        <v>0</v>
      </c>
      <c r="K177" s="31">
        <f t="shared" si="22"/>
        <v>0</v>
      </c>
      <c r="L177" s="30">
        <f t="shared" si="26"/>
        <v>0</v>
      </c>
      <c r="M177" s="31">
        <f t="shared" si="23"/>
        <v>0</v>
      </c>
      <c r="N177" s="17">
        <f>SUM([3]ctas!N177+'[4]estapu y ente'!N177)</f>
        <v>0</v>
      </c>
      <c r="O177" s="31">
        <f t="shared" si="24"/>
        <v>0</v>
      </c>
      <c r="P177" s="32">
        <f t="shared" si="27"/>
        <v>0</v>
      </c>
      <c r="R177" s="17">
        <f>SUM('[1]estapu y ente'!D177+[2]ctas!D177)</f>
        <v>0</v>
      </c>
      <c r="S177" s="18">
        <f t="shared" si="25"/>
        <v>0</v>
      </c>
    </row>
    <row r="178" spans="1:19" x14ac:dyDescent="0.25">
      <c r="A178" s="40">
        <v>3130502</v>
      </c>
      <c r="B178" s="33" t="s">
        <v>189</v>
      </c>
      <c r="C178" s="28"/>
      <c r="D178" s="17">
        <f>SUM([3]ctas!D178+'[4]estapu y ente'!D178)</f>
        <v>0</v>
      </c>
      <c r="E178" s="17">
        <f>SUM([3]ctas!E178+'[4]estapu y ente'!E178)</f>
        <v>0</v>
      </c>
      <c r="F178" s="30">
        <f t="shared" si="19"/>
        <v>0</v>
      </c>
      <c r="G178" s="31">
        <f t="shared" si="20"/>
        <v>0</v>
      </c>
      <c r="H178" s="17"/>
      <c r="I178" s="32">
        <f t="shared" si="21"/>
        <v>0</v>
      </c>
      <c r="J178" s="17">
        <f>SUM([3]ctas!J178+'[4]estapu y ente'!J178)</f>
        <v>0</v>
      </c>
      <c r="K178" s="31">
        <f t="shared" si="22"/>
        <v>0</v>
      </c>
      <c r="L178" s="30">
        <f t="shared" si="26"/>
        <v>0</v>
      </c>
      <c r="M178" s="31">
        <f t="shared" si="23"/>
        <v>0</v>
      </c>
      <c r="N178" s="17">
        <f>SUM([3]ctas!N178+'[4]estapu y ente'!N178)</f>
        <v>0</v>
      </c>
      <c r="O178" s="31">
        <f t="shared" si="24"/>
        <v>0</v>
      </c>
      <c r="P178" s="32">
        <f t="shared" si="27"/>
        <v>0</v>
      </c>
      <c r="R178" s="17">
        <f>SUM('[1]estapu y ente'!D178+[2]ctas!D178)</f>
        <v>0</v>
      </c>
      <c r="S178" s="18">
        <f t="shared" si="25"/>
        <v>0</v>
      </c>
    </row>
    <row r="179" spans="1:19" x14ac:dyDescent="0.25">
      <c r="A179" s="40">
        <v>3130503</v>
      </c>
      <c r="B179" s="33" t="s">
        <v>190</v>
      </c>
      <c r="C179" s="28"/>
      <c r="D179" s="17">
        <f>SUM([3]ctas!D179+'[4]estapu y ente'!D179)</f>
        <v>0</v>
      </c>
      <c r="E179" s="17">
        <f>SUM([3]ctas!E179+'[4]estapu y ente'!E179)</f>
        <v>0</v>
      </c>
      <c r="F179" s="30">
        <f t="shared" si="19"/>
        <v>0</v>
      </c>
      <c r="G179" s="31">
        <f t="shared" si="20"/>
        <v>0</v>
      </c>
      <c r="H179" s="17"/>
      <c r="I179" s="32">
        <f t="shared" si="21"/>
        <v>0</v>
      </c>
      <c r="J179" s="17">
        <f>SUM([3]ctas!J179+'[4]estapu y ente'!J179)</f>
        <v>0</v>
      </c>
      <c r="K179" s="31">
        <f t="shared" si="22"/>
        <v>0</v>
      </c>
      <c r="L179" s="30">
        <f t="shared" si="26"/>
        <v>0</v>
      </c>
      <c r="M179" s="31">
        <f t="shared" si="23"/>
        <v>0</v>
      </c>
      <c r="N179" s="17">
        <f>SUM([3]ctas!N179+'[4]estapu y ente'!N179)</f>
        <v>0</v>
      </c>
      <c r="O179" s="31">
        <f t="shared" si="24"/>
        <v>0</v>
      </c>
      <c r="P179" s="32">
        <f t="shared" si="27"/>
        <v>0</v>
      </c>
      <c r="R179" s="17">
        <f>SUM('[1]estapu y ente'!D179+[2]ctas!D179)</f>
        <v>0</v>
      </c>
      <c r="S179" s="18">
        <f t="shared" si="25"/>
        <v>0</v>
      </c>
    </row>
    <row r="180" spans="1:19" x14ac:dyDescent="0.25">
      <c r="A180" s="40">
        <v>31306</v>
      </c>
      <c r="B180" s="33" t="s">
        <v>148</v>
      </c>
      <c r="C180" s="28"/>
      <c r="D180" s="17">
        <f>SUM(D181:D184)</f>
        <v>0</v>
      </c>
      <c r="E180" s="17">
        <f>SUM(E181:E184)</f>
        <v>0</v>
      </c>
      <c r="F180" s="30">
        <f t="shared" si="19"/>
        <v>0</v>
      </c>
      <c r="G180" s="31">
        <f t="shared" si="20"/>
        <v>0</v>
      </c>
      <c r="H180" s="17">
        <f>SUM(H181:H184)</f>
        <v>0</v>
      </c>
      <c r="I180" s="32">
        <f t="shared" si="21"/>
        <v>0</v>
      </c>
      <c r="J180" s="17">
        <f>SUM(J181:J184)</f>
        <v>0</v>
      </c>
      <c r="K180" s="31">
        <f t="shared" si="22"/>
        <v>0</v>
      </c>
      <c r="L180" s="30">
        <f t="shared" si="26"/>
        <v>0</v>
      </c>
      <c r="M180" s="31">
        <f t="shared" si="23"/>
        <v>0</v>
      </c>
      <c r="N180" s="17">
        <f>SUM(N181:N184)</f>
        <v>0</v>
      </c>
      <c r="O180" s="31">
        <f t="shared" si="24"/>
        <v>0</v>
      </c>
      <c r="P180" s="32">
        <f t="shared" si="27"/>
        <v>0</v>
      </c>
      <c r="R180" s="17">
        <f>SUM('[1]estapu y ente'!D180+[2]ctas!D180)</f>
        <v>0</v>
      </c>
      <c r="S180" s="18">
        <f t="shared" si="25"/>
        <v>0</v>
      </c>
    </row>
    <row r="181" spans="1:19" x14ac:dyDescent="0.25">
      <c r="A181" s="40">
        <v>3130601</v>
      </c>
      <c r="B181" s="33" t="s">
        <v>191</v>
      </c>
      <c r="C181" s="28"/>
      <c r="D181" s="17">
        <f>SUM([3]ctas!D181+'[4]estapu y ente'!D181)</f>
        <v>0</v>
      </c>
      <c r="E181" s="17">
        <f>SUM([3]ctas!E181+'[4]estapu y ente'!E181)</f>
        <v>0</v>
      </c>
      <c r="F181" s="30">
        <f t="shared" si="19"/>
        <v>0</v>
      </c>
      <c r="G181" s="31">
        <f t="shared" si="20"/>
        <v>0</v>
      </c>
      <c r="H181" s="17"/>
      <c r="I181" s="32">
        <f t="shared" si="21"/>
        <v>0</v>
      </c>
      <c r="J181" s="17">
        <f>SUM([3]ctas!J181+'[4]estapu y ente'!J181)</f>
        <v>0</v>
      </c>
      <c r="K181" s="31">
        <f t="shared" si="22"/>
        <v>0</v>
      </c>
      <c r="L181" s="30">
        <f t="shared" si="26"/>
        <v>0</v>
      </c>
      <c r="M181" s="31">
        <f t="shared" si="23"/>
        <v>0</v>
      </c>
      <c r="N181" s="17">
        <f>SUM([3]ctas!N181+'[4]estapu y ente'!N181)</f>
        <v>0</v>
      </c>
      <c r="O181" s="31">
        <f t="shared" si="24"/>
        <v>0</v>
      </c>
      <c r="P181" s="32">
        <f t="shared" si="27"/>
        <v>0</v>
      </c>
      <c r="R181" s="17">
        <f>SUM('[1]estapu y ente'!D181+[2]ctas!D181)</f>
        <v>0</v>
      </c>
      <c r="S181" s="18">
        <f t="shared" si="25"/>
        <v>0</v>
      </c>
    </row>
    <row r="182" spans="1:19" x14ac:dyDescent="0.25">
      <c r="A182" s="40">
        <v>3130602</v>
      </c>
      <c r="B182" s="33" t="s">
        <v>192</v>
      </c>
      <c r="C182" s="28"/>
      <c r="D182" s="17">
        <f>SUM([3]ctas!D182+'[4]estapu y ente'!D182)</f>
        <v>0</v>
      </c>
      <c r="E182" s="17">
        <f>SUM([3]ctas!E182+'[4]estapu y ente'!E182)</f>
        <v>0</v>
      </c>
      <c r="F182" s="30">
        <f t="shared" si="19"/>
        <v>0</v>
      </c>
      <c r="G182" s="31">
        <f t="shared" si="20"/>
        <v>0</v>
      </c>
      <c r="H182" s="17"/>
      <c r="I182" s="32">
        <f t="shared" si="21"/>
        <v>0</v>
      </c>
      <c r="J182" s="17">
        <f>SUM([3]ctas!J182+'[4]estapu y ente'!J182)</f>
        <v>0</v>
      </c>
      <c r="K182" s="31">
        <f t="shared" si="22"/>
        <v>0</v>
      </c>
      <c r="L182" s="30">
        <f t="shared" si="26"/>
        <v>0</v>
      </c>
      <c r="M182" s="31">
        <f t="shared" si="23"/>
        <v>0</v>
      </c>
      <c r="N182" s="17">
        <f>SUM([3]ctas!N182+'[4]estapu y ente'!N182)</f>
        <v>0</v>
      </c>
      <c r="O182" s="31">
        <f t="shared" si="24"/>
        <v>0</v>
      </c>
      <c r="P182" s="32">
        <f t="shared" si="27"/>
        <v>0</v>
      </c>
      <c r="R182" s="17">
        <f>SUM('[1]estapu y ente'!D182+[2]ctas!D182)</f>
        <v>0</v>
      </c>
      <c r="S182" s="18">
        <f t="shared" si="25"/>
        <v>0</v>
      </c>
    </row>
    <row r="183" spans="1:19" x14ac:dyDescent="0.25">
      <c r="A183" s="40">
        <v>3130603</v>
      </c>
      <c r="B183" s="33" t="s">
        <v>193</v>
      </c>
      <c r="C183" s="28"/>
      <c r="D183" s="17">
        <f>SUM([3]ctas!D183+'[4]estapu y ente'!D183)</f>
        <v>0</v>
      </c>
      <c r="E183" s="17">
        <f>SUM([3]ctas!E183+'[4]estapu y ente'!E183)</f>
        <v>0</v>
      </c>
      <c r="F183" s="30">
        <f t="shared" si="19"/>
        <v>0</v>
      </c>
      <c r="G183" s="31">
        <f t="shared" si="20"/>
        <v>0</v>
      </c>
      <c r="H183" s="17"/>
      <c r="I183" s="32">
        <f t="shared" si="21"/>
        <v>0</v>
      </c>
      <c r="J183" s="17">
        <f>SUM([3]ctas!J183+'[4]estapu y ente'!J183)</f>
        <v>0</v>
      </c>
      <c r="K183" s="31">
        <f t="shared" si="22"/>
        <v>0</v>
      </c>
      <c r="L183" s="30">
        <f t="shared" si="26"/>
        <v>0</v>
      </c>
      <c r="M183" s="31">
        <f t="shared" si="23"/>
        <v>0</v>
      </c>
      <c r="N183" s="17">
        <f>SUM([3]ctas!N183+'[4]estapu y ente'!N183)</f>
        <v>0</v>
      </c>
      <c r="O183" s="31">
        <f t="shared" si="24"/>
        <v>0</v>
      </c>
      <c r="P183" s="32">
        <f t="shared" si="27"/>
        <v>0</v>
      </c>
      <c r="R183" s="17">
        <f>SUM('[1]estapu y ente'!D183+[2]ctas!D183)</f>
        <v>0</v>
      </c>
      <c r="S183" s="18">
        <f t="shared" si="25"/>
        <v>0</v>
      </c>
    </row>
    <row r="184" spans="1:19" x14ac:dyDescent="0.25">
      <c r="A184" s="40">
        <v>3130604</v>
      </c>
      <c r="B184" s="41" t="s">
        <v>194</v>
      </c>
      <c r="C184" s="28"/>
      <c r="D184" s="17">
        <f>SUM([3]ctas!D184+'[4]estapu y ente'!D184)</f>
        <v>0</v>
      </c>
      <c r="E184" s="17">
        <f>SUM([3]ctas!E184+'[4]estapu y ente'!E184)</f>
        <v>0</v>
      </c>
      <c r="F184" s="30">
        <f t="shared" si="19"/>
        <v>0</v>
      </c>
      <c r="G184" s="31">
        <f t="shared" si="20"/>
        <v>0</v>
      </c>
      <c r="H184" s="17"/>
      <c r="I184" s="32">
        <f t="shared" si="21"/>
        <v>0</v>
      </c>
      <c r="J184" s="17">
        <f>SUM([3]ctas!J184+'[4]estapu y ente'!J184)</f>
        <v>0</v>
      </c>
      <c r="K184" s="31">
        <f t="shared" si="22"/>
        <v>0</v>
      </c>
      <c r="L184" s="30">
        <f t="shared" si="26"/>
        <v>0</v>
      </c>
      <c r="M184" s="31">
        <f t="shared" si="23"/>
        <v>0</v>
      </c>
      <c r="N184" s="17">
        <f>SUM([3]ctas!N184+'[4]estapu y ente'!N184)</f>
        <v>0</v>
      </c>
      <c r="O184" s="31">
        <f t="shared" si="24"/>
        <v>0</v>
      </c>
      <c r="P184" s="32">
        <f t="shared" si="27"/>
        <v>0</v>
      </c>
      <c r="R184" s="17">
        <f>SUM('[1]estapu y ente'!D184+[2]ctas!D184)</f>
        <v>0</v>
      </c>
      <c r="S184" s="18">
        <f t="shared" si="25"/>
        <v>0</v>
      </c>
    </row>
    <row r="185" spans="1:19" x14ac:dyDescent="0.25">
      <c r="A185" s="19">
        <v>314</v>
      </c>
      <c r="B185" s="42" t="s">
        <v>195</v>
      </c>
      <c r="C185" s="21"/>
      <c r="D185" s="17">
        <f>SUM([3]ctas!D185+'[4]estapu y ente'!D185)</f>
        <v>0</v>
      </c>
      <c r="E185" s="17">
        <f>SUM([3]ctas!E185+'[4]estapu y ente'!E185)</f>
        <v>0</v>
      </c>
      <c r="F185" s="30">
        <f t="shared" si="19"/>
        <v>0</v>
      </c>
      <c r="G185" s="24">
        <f t="shared" si="20"/>
        <v>0</v>
      </c>
      <c r="H185" s="17"/>
      <c r="I185" s="32">
        <f t="shared" si="21"/>
        <v>0</v>
      </c>
      <c r="J185" s="17">
        <f>SUM([3]ctas!J185+'[4]estapu y ente'!J185)</f>
        <v>0</v>
      </c>
      <c r="K185" s="31">
        <f t="shared" si="22"/>
        <v>0</v>
      </c>
      <c r="L185" s="30">
        <f t="shared" si="26"/>
        <v>0</v>
      </c>
      <c r="M185" s="31">
        <f t="shared" si="23"/>
        <v>0</v>
      </c>
      <c r="N185" s="17">
        <f>SUM([3]ctas!N185+'[4]estapu y ente'!N185)</f>
        <v>0</v>
      </c>
      <c r="O185" s="31">
        <f t="shared" si="24"/>
        <v>0</v>
      </c>
      <c r="P185" s="32">
        <f t="shared" si="27"/>
        <v>0</v>
      </c>
      <c r="R185" s="17">
        <f>SUM('[1]estapu y ente'!D185+[2]ctas!D185)</f>
        <v>0</v>
      </c>
      <c r="S185" s="18">
        <f t="shared" si="25"/>
        <v>0</v>
      </c>
    </row>
    <row r="186" spans="1:19" x14ac:dyDescent="0.25">
      <c r="A186" s="26">
        <v>315</v>
      </c>
      <c r="B186" s="33" t="s">
        <v>196</v>
      </c>
      <c r="C186" s="28"/>
      <c r="D186" s="17">
        <f>SUM([3]ctas!D186+'[4]estapu y ente'!D186)</f>
        <v>0</v>
      </c>
      <c r="E186" s="17">
        <f>SUM([3]ctas!E186+'[4]estapu y ente'!E186)</f>
        <v>526982038</v>
      </c>
      <c r="F186" s="30">
        <f t="shared" si="19"/>
        <v>526982038</v>
      </c>
      <c r="G186" s="31">
        <f t="shared" si="20"/>
        <v>0</v>
      </c>
      <c r="H186" s="17"/>
      <c r="I186" s="32">
        <f t="shared" si="21"/>
        <v>526982038</v>
      </c>
      <c r="J186" s="17">
        <f>SUM([3]ctas!J186+'[4]estapu y ente'!J186)</f>
        <v>448373468</v>
      </c>
      <c r="K186" s="31">
        <f t="shared" si="22"/>
        <v>85.083254393577647</v>
      </c>
      <c r="L186" s="30">
        <f>SUM(N186-J186)</f>
        <v>0</v>
      </c>
      <c r="M186" s="31">
        <f t="shared" si="23"/>
        <v>0</v>
      </c>
      <c r="N186" s="17">
        <f>SUM([3]ctas!N186+'[4]estapu y ente'!N186)</f>
        <v>448373468</v>
      </c>
      <c r="O186" s="31">
        <f t="shared" si="24"/>
        <v>85.083254393577647</v>
      </c>
      <c r="P186" s="32">
        <f>SUM(F186-N186)</f>
        <v>78608570</v>
      </c>
      <c r="R186" s="17">
        <f>SUM('[1]estapu y ente'!D186+[2]ctas!D186)</f>
        <v>0</v>
      </c>
      <c r="S186" s="18">
        <f t="shared" si="25"/>
        <v>0</v>
      </c>
    </row>
    <row r="187" spans="1:19" x14ac:dyDescent="0.25">
      <c r="A187" s="26">
        <v>317</v>
      </c>
      <c r="B187" s="33" t="s">
        <v>197</v>
      </c>
      <c r="C187" s="28"/>
      <c r="D187" s="29">
        <f>SUM(D188:D189)</f>
        <v>51427511000</v>
      </c>
      <c r="E187" s="29">
        <f>SUM(E188:E189)</f>
        <v>0</v>
      </c>
      <c r="F187" s="30">
        <f t="shared" si="19"/>
        <v>51427511000</v>
      </c>
      <c r="G187" s="31">
        <f t="shared" si="20"/>
        <v>0</v>
      </c>
      <c r="H187" s="29">
        <f>SUM(H188:H189)</f>
        <v>0</v>
      </c>
      <c r="I187" s="32">
        <f t="shared" si="21"/>
        <v>51427511000</v>
      </c>
      <c r="J187" s="29">
        <f>SUM(J188:J189)</f>
        <v>47193698563</v>
      </c>
      <c r="K187" s="31">
        <f t="shared" si="22"/>
        <v>91.767417176771389</v>
      </c>
      <c r="L187" s="30">
        <f t="shared" si="26"/>
        <v>0</v>
      </c>
      <c r="M187" s="31">
        <f t="shared" si="23"/>
        <v>0</v>
      </c>
      <c r="N187" s="29">
        <f>SUM(N188:N189)</f>
        <v>47193698563</v>
      </c>
      <c r="O187" s="31">
        <f t="shared" si="24"/>
        <v>91.767417176771389</v>
      </c>
      <c r="P187" s="32">
        <f t="shared" si="27"/>
        <v>4233812437</v>
      </c>
      <c r="R187" s="17">
        <f>SUM('[1]estapu y ente'!D187+[2]ctas!D187)</f>
        <v>51427511000</v>
      </c>
      <c r="S187" s="18">
        <f t="shared" si="25"/>
        <v>0</v>
      </c>
    </row>
    <row r="188" spans="1:19" s="47" customFormat="1" x14ac:dyDescent="0.25">
      <c r="A188" s="26">
        <v>31701</v>
      </c>
      <c r="B188" s="33" t="s">
        <v>198</v>
      </c>
      <c r="C188" s="28"/>
      <c r="D188" s="17">
        <f>SUM([3]ctas!D188+'[4]estapu y ente'!D188)</f>
        <v>13427511000</v>
      </c>
      <c r="E188" s="17">
        <f>SUM([3]ctas!E188+'[4]estapu y ente'!E188)</f>
        <v>0</v>
      </c>
      <c r="F188" s="30">
        <f t="shared" si="19"/>
        <v>13427511000</v>
      </c>
      <c r="G188" s="31">
        <f t="shared" si="20"/>
        <v>0</v>
      </c>
      <c r="H188" s="17"/>
      <c r="I188" s="32">
        <f t="shared" si="21"/>
        <v>13427511000</v>
      </c>
      <c r="J188" s="17">
        <f>SUM([3]ctas!J188+'[4]estapu y ente'!J188)</f>
        <v>9193698563</v>
      </c>
      <c r="K188" s="31">
        <f t="shared" si="22"/>
        <v>68.469119578453515</v>
      </c>
      <c r="L188" s="30">
        <f t="shared" si="26"/>
        <v>0</v>
      </c>
      <c r="M188" s="31">
        <f t="shared" si="23"/>
        <v>0</v>
      </c>
      <c r="N188" s="17">
        <f>SUM([3]ctas!N188+'[4]estapu y ente'!N188)</f>
        <v>9193698563</v>
      </c>
      <c r="O188" s="31">
        <f t="shared" si="24"/>
        <v>68.469119578453515</v>
      </c>
      <c r="P188" s="32">
        <f t="shared" si="27"/>
        <v>4233812437</v>
      </c>
      <c r="R188" s="17">
        <f>SUM('[1]estapu y ente'!D188+[2]ctas!D188)</f>
        <v>13427511000</v>
      </c>
      <c r="S188" s="18">
        <f t="shared" si="25"/>
        <v>0</v>
      </c>
    </row>
    <row r="189" spans="1:19" x14ac:dyDescent="0.25">
      <c r="A189" s="26">
        <v>31702</v>
      </c>
      <c r="B189" s="33" t="s">
        <v>199</v>
      </c>
      <c r="C189" s="43"/>
      <c r="D189" s="17">
        <f>SUM([3]ctas!D189+'[4]estapu y ente'!D189)</f>
        <v>38000000000</v>
      </c>
      <c r="E189" s="17">
        <f>SUM([3]ctas!E189+'[4]estapu y ente'!E189)</f>
        <v>0</v>
      </c>
      <c r="F189" s="30">
        <f>SUM(D189+E189)</f>
        <v>38000000000</v>
      </c>
      <c r="G189" s="31">
        <f t="shared" si="20"/>
        <v>0</v>
      </c>
      <c r="H189" s="17"/>
      <c r="I189" s="32">
        <f t="shared" si="21"/>
        <v>38000000000</v>
      </c>
      <c r="J189" s="17">
        <f>SUM([3]ctas!J189+'[4]estapu y ente'!J189)</f>
        <v>38000000000</v>
      </c>
      <c r="K189" s="31">
        <f t="shared" si="22"/>
        <v>100</v>
      </c>
      <c r="L189" s="30">
        <f>SUM(N189-J189)</f>
        <v>0</v>
      </c>
      <c r="M189" s="31">
        <f t="shared" si="23"/>
        <v>0</v>
      </c>
      <c r="N189" s="17">
        <f>SUM([3]ctas!N189+'[4]estapu y ente'!N189)</f>
        <v>38000000000</v>
      </c>
      <c r="O189" s="31">
        <f t="shared" si="24"/>
        <v>100</v>
      </c>
      <c r="P189" s="32">
        <f>SUM(F189-N189)</f>
        <v>0</v>
      </c>
      <c r="R189" s="17">
        <f>SUM('[1]estapu y ente'!D189+[2]ctas!D189)</f>
        <v>38000000000</v>
      </c>
      <c r="S189" s="18">
        <f t="shared" si="25"/>
        <v>0</v>
      </c>
    </row>
    <row r="190" spans="1:19" x14ac:dyDescent="0.25">
      <c r="A190" s="44">
        <v>319</v>
      </c>
      <c r="B190" s="20" t="s">
        <v>200</v>
      </c>
      <c r="C190" s="45"/>
      <c r="D190" s="46">
        <f>SUM(D191+D279+D376)</f>
        <v>0</v>
      </c>
      <c r="E190" s="46">
        <f>SUM(E191+E279+E376)</f>
        <v>0</v>
      </c>
      <c r="F190" s="23">
        <f t="shared" si="19"/>
        <v>0</v>
      </c>
      <c r="G190" s="24">
        <f t="shared" si="20"/>
        <v>0</v>
      </c>
      <c r="H190" s="46">
        <f>SUM(H191+H279+H376)</f>
        <v>0</v>
      </c>
      <c r="I190" s="25">
        <f t="shared" si="21"/>
        <v>0</v>
      </c>
      <c r="J190" s="46">
        <f>SUM(J191+J279+J376)</f>
        <v>0</v>
      </c>
      <c r="K190" s="24">
        <f t="shared" si="22"/>
        <v>0</v>
      </c>
      <c r="L190" s="23">
        <f t="shared" si="26"/>
        <v>0</v>
      </c>
      <c r="M190" s="24">
        <f t="shared" si="23"/>
        <v>0</v>
      </c>
      <c r="N190" s="46">
        <f>SUM(N191+N279+N376)</f>
        <v>0</v>
      </c>
      <c r="O190" s="24">
        <f t="shared" si="24"/>
        <v>0</v>
      </c>
      <c r="P190" s="25">
        <f t="shared" si="27"/>
        <v>0</v>
      </c>
      <c r="R190" s="17">
        <f>SUM('[1]estapu y ente'!D190+[2]ctas!D190)</f>
        <v>0</v>
      </c>
      <c r="S190" s="18">
        <f t="shared" si="25"/>
        <v>0</v>
      </c>
    </row>
    <row r="191" spans="1:19" x14ac:dyDescent="0.25">
      <c r="A191" s="48">
        <v>3191</v>
      </c>
      <c r="B191" s="27" t="s">
        <v>201</v>
      </c>
      <c r="C191" s="49"/>
      <c r="D191" s="50">
        <f>SUM(D192+D234+D240+D247+D249+D255)</f>
        <v>0</v>
      </c>
      <c r="E191" s="50">
        <f>SUM(E192+E234+E240+E247+E249+E255)</f>
        <v>0</v>
      </c>
      <c r="F191" s="30">
        <f t="shared" si="19"/>
        <v>0</v>
      </c>
      <c r="G191" s="31">
        <f t="shared" si="20"/>
        <v>0</v>
      </c>
      <c r="H191" s="50">
        <f>SUM(H192+H234+H240+H247+H249+H255)</f>
        <v>0</v>
      </c>
      <c r="I191" s="32">
        <f t="shared" si="21"/>
        <v>0</v>
      </c>
      <c r="J191" s="50">
        <f>SUM(J192+J234+J240+J247+J249+J255)</f>
        <v>0</v>
      </c>
      <c r="K191" s="31">
        <f t="shared" si="22"/>
        <v>0</v>
      </c>
      <c r="L191" s="30">
        <f t="shared" si="26"/>
        <v>0</v>
      </c>
      <c r="M191" s="31">
        <f t="shared" si="23"/>
        <v>0</v>
      </c>
      <c r="N191" s="50">
        <f>SUM(N192+N234+N240+N247+N249+N255)</f>
        <v>0</v>
      </c>
      <c r="O191" s="31">
        <f t="shared" si="24"/>
        <v>0</v>
      </c>
      <c r="P191" s="32">
        <f t="shared" si="27"/>
        <v>0</v>
      </c>
      <c r="R191" s="17">
        <f>SUM('[1]estapu y ente'!D191+[2]ctas!D191)</f>
        <v>0</v>
      </c>
      <c r="S191" s="18">
        <f t="shared" si="25"/>
        <v>0</v>
      </c>
    </row>
    <row r="192" spans="1:19" x14ac:dyDescent="0.25">
      <c r="A192" s="48">
        <v>319101</v>
      </c>
      <c r="B192" s="27" t="s">
        <v>24</v>
      </c>
      <c r="C192" s="49"/>
      <c r="D192" s="50">
        <f>SUM(D193+D216+D218)</f>
        <v>0</v>
      </c>
      <c r="E192" s="50">
        <f>SUM(E193+E216+E218)</f>
        <v>0</v>
      </c>
      <c r="F192" s="30">
        <f t="shared" si="19"/>
        <v>0</v>
      </c>
      <c r="G192" s="31">
        <f t="shared" si="20"/>
        <v>0</v>
      </c>
      <c r="H192" s="50">
        <f>SUM(H193+H216+H218)</f>
        <v>0</v>
      </c>
      <c r="I192" s="32">
        <f t="shared" si="21"/>
        <v>0</v>
      </c>
      <c r="J192" s="50">
        <f>SUM(J193+J216+J218)</f>
        <v>0</v>
      </c>
      <c r="K192" s="31">
        <f t="shared" si="22"/>
        <v>0</v>
      </c>
      <c r="L192" s="30">
        <f t="shared" si="26"/>
        <v>0</v>
      </c>
      <c r="M192" s="31">
        <f t="shared" si="23"/>
        <v>0</v>
      </c>
      <c r="N192" s="50">
        <f>SUM(N193+N216+N218)</f>
        <v>0</v>
      </c>
      <c r="O192" s="31">
        <f t="shared" si="24"/>
        <v>0</v>
      </c>
      <c r="P192" s="32">
        <f t="shared" si="27"/>
        <v>0</v>
      </c>
      <c r="R192" s="17">
        <f>SUM('[1]estapu y ente'!D192+[2]ctas!D192)</f>
        <v>0</v>
      </c>
      <c r="S192" s="18">
        <f t="shared" si="25"/>
        <v>0</v>
      </c>
    </row>
    <row r="193" spans="1:19" x14ac:dyDescent="0.25">
      <c r="A193" s="48">
        <v>31910101</v>
      </c>
      <c r="B193" s="27" t="s">
        <v>25</v>
      </c>
      <c r="C193" s="49"/>
      <c r="D193" s="50">
        <f>SUM(D194:D215)-D211</f>
        <v>0</v>
      </c>
      <c r="E193" s="50">
        <f>SUM(E194:E215)-E211</f>
        <v>0</v>
      </c>
      <c r="F193" s="30">
        <f t="shared" si="19"/>
        <v>0</v>
      </c>
      <c r="G193" s="31">
        <f t="shared" si="20"/>
        <v>0</v>
      </c>
      <c r="H193" s="50">
        <f>SUM(H194:H215)-H211</f>
        <v>0</v>
      </c>
      <c r="I193" s="32">
        <f t="shared" si="21"/>
        <v>0</v>
      </c>
      <c r="J193" s="50">
        <f>SUM(J194:J215)-J211</f>
        <v>0</v>
      </c>
      <c r="K193" s="31">
        <f t="shared" si="22"/>
        <v>0</v>
      </c>
      <c r="L193" s="30">
        <f t="shared" si="26"/>
        <v>0</v>
      </c>
      <c r="M193" s="31">
        <f t="shared" si="23"/>
        <v>0</v>
      </c>
      <c r="N193" s="50">
        <f>SUM(N194:N215)-N211</f>
        <v>0</v>
      </c>
      <c r="O193" s="31">
        <f t="shared" si="24"/>
        <v>0</v>
      </c>
      <c r="P193" s="32">
        <f t="shared" si="27"/>
        <v>0</v>
      </c>
      <c r="R193" s="17">
        <f>SUM('[1]estapu y ente'!D193+[2]ctas!D193)</f>
        <v>0</v>
      </c>
      <c r="S193" s="18">
        <f t="shared" si="25"/>
        <v>0</v>
      </c>
    </row>
    <row r="194" spans="1:19" x14ac:dyDescent="0.25">
      <c r="A194" s="48">
        <v>3191010101</v>
      </c>
      <c r="B194" s="27" t="s">
        <v>26</v>
      </c>
      <c r="C194" s="49"/>
      <c r="D194" s="17">
        <f>SUM([3]ctas!D194+'[4]estapu y ente'!D194)</f>
        <v>0</v>
      </c>
      <c r="E194" s="17">
        <f>SUM([3]ctas!E194+'[4]estapu y ente'!E194)</f>
        <v>0</v>
      </c>
      <c r="F194" s="30">
        <f t="shared" si="19"/>
        <v>0</v>
      </c>
      <c r="G194" s="31">
        <f t="shared" si="20"/>
        <v>0</v>
      </c>
      <c r="H194" s="17"/>
      <c r="I194" s="32">
        <f t="shared" si="21"/>
        <v>0</v>
      </c>
      <c r="J194" s="17">
        <f>SUM([3]ctas!J194+'[4]estapu y ente'!J194)</f>
        <v>0</v>
      </c>
      <c r="K194" s="31">
        <f t="shared" si="22"/>
        <v>0</v>
      </c>
      <c r="L194" s="30">
        <f t="shared" si="26"/>
        <v>0</v>
      </c>
      <c r="M194" s="31">
        <f t="shared" si="23"/>
        <v>0</v>
      </c>
      <c r="N194" s="17">
        <f>SUM([3]ctas!N194+'[4]estapu y ente'!N194)</f>
        <v>0</v>
      </c>
      <c r="O194" s="31">
        <f t="shared" si="24"/>
        <v>0</v>
      </c>
      <c r="P194" s="32">
        <f t="shared" si="27"/>
        <v>0</v>
      </c>
      <c r="R194" s="17">
        <f>SUM('[1]estapu y ente'!D194+[2]ctas!D194)</f>
        <v>0</v>
      </c>
      <c r="S194" s="18">
        <f t="shared" si="25"/>
        <v>0</v>
      </c>
    </row>
    <row r="195" spans="1:19" x14ac:dyDescent="0.25">
      <c r="A195" s="48">
        <v>3191010102</v>
      </c>
      <c r="B195" s="27" t="s">
        <v>27</v>
      </c>
      <c r="C195" s="49"/>
      <c r="D195" s="17">
        <f>SUM([3]ctas!D195+'[4]estapu y ente'!D195)</f>
        <v>0</v>
      </c>
      <c r="E195" s="17">
        <f>SUM([3]ctas!E195+'[4]estapu y ente'!E195)</f>
        <v>0</v>
      </c>
      <c r="F195" s="30">
        <f t="shared" si="19"/>
        <v>0</v>
      </c>
      <c r="G195" s="31">
        <f t="shared" si="20"/>
        <v>0</v>
      </c>
      <c r="H195" s="17"/>
      <c r="I195" s="32">
        <f t="shared" si="21"/>
        <v>0</v>
      </c>
      <c r="J195" s="17">
        <f>SUM([3]ctas!J195+'[4]estapu y ente'!J195)</f>
        <v>0</v>
      </c>
      <c r="K195" s="31">
        <f t="shared" si="22"/>
        <v>0</v>
      </c>
      <c r="L195" s="30">
        <f t="shared" si="26"/>
        <v>0</v>
      </c>
      <c r="M195" s="31">
        <f t="shared" si="23"/>
        <v>0</v>
      </c>
      <c r="N195" s="17">
        <f>SUM([3]ctas!N195+'[4]estapu y ente'!N195)</f>
        <v>0</v>
      </c>
      <c r="O195" s="31">
        <f t="shared" si="24"/>
        <v>0</v>
      </c>
      <c r="P195" s="32">
        <f t="shared" si="27"/>
        <v>0</v>
      </c>
      <c r="R195" s="17">
        <f>SUM('[1]estapu y ente'!D195+[2]ctas!D195)</f>
        <v>0</v>
      </c>
      <c r="S195" s="18">
        <f t="shared" si="25"/>
        <v>0</v>
      </c>
    </row>
    <row r="196" spans="1:19" ht="26.25" x14ac:dyDescent="0.25">
      <c r="A196" s="48">
        <v>3191010103</v>
      </c>
      <c r="B196" s="27" t="s">
        <v>202</v>
      </c>
      <c r="C196" s="49"/>
      <c r="D196" s="17">
        <f>SUM([3]ctas!D196+'[4]estapu y ente'!D196)</f>
        <v>0</v>
      </c>
      <c r="E196" s="17">
        <f>SUM([3]ctas!E196+'[4]estapu y ente'!E196)</f>
        <v>0</v>
      </c>
      <c r="F196" s="30">
        <f t="shared" si="19"/>
        <v>0</v>
      </c>
      <c r="G196" s="31">
        <f t="shared" si="20"/>
        <v>0</v>
      </c>
      <c r="H196" s="17"/>
      <c r="I196" s="32">
        <f t="shared" si="21"/>
        <v>0</v>
      </c>
      <c r="J196" s="17">
        <f>SUM([3]ctas!J196+'[4]estapu y ente'!J196)</f>
        <v>0</v>
      </c>
      <c r="K196" s="31">
        <f t="shared" si="22"/>
        <v>0</v>
      </c>
      <c r="L196" s="30">
        <f t="shared" si="26"/>
        <v>0</v>
      </c>
      <c r="M196" s="31">
        <f t="shared" si="23"/>
        <v>0</v>
      </c>
      <c r="N196" s="17">
        <f>SUM([3]ctas!N196+'[4]estapu y ente'!N196)</f>
        <v>0</v>
      </c>
      <c r="O196" s="31">
        <f t="shared" si="24"/>
        <v>0</v>
      </c>
      <c r="P196" s="32">
        <f t="shared" si="27"/>
        <v>0</v>
      </c>
      <c r="R196" s="17">
        <f>SUM('[1]estapu y ente'!D196+[2]ctas!D196)</f>
        <v>0</v>
      </c>
      <c r="S196" s="18">
        <f t="shared" si="25"/>
        <v>0</v>
      </c>
    </row>
    <row r="197" spans="1:19" x14ac:dyDescent="0.25">
      <c r="A197" s="48">
        <v>3191010104</v>
      </c>
      <c r="B197" s="27" t="s">
        <v>29</v>
      </c>
      <c r="C197" s="49"/>
      <c r="D197" s="17">
        <f>SUM([3]ctas!D197+'[4]estapu y ente'!D197)</f>
        <v>0</v>
      </c>
      <c r="E197" s="17">
        <f>SUM([3]ctas!E197+'[4]estapu y ente'!E197)</f>
        <v>0</v>
      </c>
      <c r="F197" s="30">
        <f t="shared" si="19"/>
        <v>0</v>
      </c>
      <c r="G197" s="31">
        <f t="shared" si="20"/>
        <v>0</v>
      </c>
      <c r="H197" s="17"/>
      <c r="I197" s="32">
        <f t="shared" si="21"/>
        <v>0</v>
      </c>
      <c r="J197" s="17">
        <f>SUM([3]ctas!J197+'[4]estapu y ente'!J197)</f>
        <v>0</v>
      </c>
      <c r="K197" s="31">
        <f t="shared" si="22"/>
        <v>0</v>
      </c>
      <c r="L197" s="30">
        <f t="shared" si="26"/>
        <v>0</v>
      </c>
      <c r="M197" s="31">
        <f t="shared" si="23"/>
        <v>0</v>
      </c>
      <c r="N197" s="17">
        <f>SUM([3]ctas!N197+'[4]estapu y ente'!N197)</f>
        <v>0</v>
      </c>
      <c r="O197" s="31">
        <f t="shared" si="24"/>
        <v>0</v>
      </c>
      <c r="P197" s="32">
        <f t="shared" si="27"/>
        <v>0</v>
      </c>
      <c r="R197" s="17">
        <f>SUM('[1]estapu y ente'!D197+[2]ctas!D197)</f>
        <v>0</v>
      </c>
      <c r="S197" s="18">
        <f t="shared" si="25"/>
        <v>0</v>
      </c>
    </row>
    <row r="198" spans="1:19" x14ac:dyDescent="0.25">
      <c r="A198" s="48">
        <v>3191010105</v>
      </c>
      <c r="B198" s="27" t="s">
        <v>30</v>
      </c>
      <c r="C198" s="49"/>
      <c r="D198" s="17">
        <f>SUM([3]ctas!D198+'[4]estapu y ente'!D198)</f>
        <v>0</v>
      </c>
      <c r="E198" s="17">
        <f>SUM([3]ctas!E198+'[4]estapu y ente'!E198)</f>
        <v>0</v>
      </c>
      <c r="F198" s="30">
        <f t="shared" si="19"/>
        <v>0</v>
      </c>
      <c r="G198" s="31">
        <f t="shared" si="20"/>
        <v>0</v>
      </c>
      <c r="H198" s="17"/>
      <c r="I198" s="32">
        <f t="shared" si="21"/>
        <v>0</v>
      </c>
      <c r="J198" s="17">
        <f>SUM([3]ctas!J198+'[4]estapu y ente'!J198)</f>
        <v>0</v>
      </c>
      <c r="K198" s="31">
        <f t="shared" si="22"/>
        <v>0</v>
      </c>
      <c r="L198" s="30">
        <f t="shared" si="26"/>
        <v>0</v>
      </c>
      <c r="M198" s="31">
        <f t="shared" si="23"/>
        <v>0</v>
      </c>
      <c r="N198" s="17">
        <f>SUM([3]ctas!N198+'[4]estapu y ente'!N198)</f>
        <v>0</v>
      </c>
      <c r="O198" s="31">
        <f t="shared" si="24"/>
        <v>0</v>
      </c>
      <c r="P198" s="32">
        <f t="shared" si="27"/>
        <v>0</v>
      </c>
      <c r="R198" s="17">
        <f>SUM('[1]estapu y ente'!D198+[2]ctas!D198)</f>
        <v>0</v>
      </c>
      <c r="S198" s="18">
        <f t="shared" si="25"/>
        <v>0</v>
      </c>
    </row>
    <row r="199" spans="1:19" x14ac:dyDescent="0.25">
      <c r="A199" s="48">
        <v>3191010106</v>
      </c>
      <c r="B199" s="27" t="s">
        <v>31</v>
      </c>
      <c r="C199" s="49"/>
      <c r="D199" s="17">
        <f>SUM([3]ctas!D199+'[4]estapu y ente'!D199)</f>
        <v>0</v>
      </c>
      <c r="E199" s="17">
        <f>SUM([3]ctas!E199+'[4]estapu y ente'!E199)</f>
        <v>0</v>
      </c>
      <c r="F199" s="30">
        <f t="shared" si="19"/>
        <v>0</v>
      </c>
      <c r="G199" s="31">
        <f t="shared" si="20"/>
        <v>0</v>
      </c>
      <c r="H199" s="17"/>
      <c r="I199" s="32">
        <f t="shared" si="21"/>
        <v>0</v>
      </c>
      <c r="J199" s="17">
        <f>SUM([3]ctas!J199+'[4]estapu y ente'!J199)</f>
        <v>0</v>
      </c>
      <c r="K199" s="31">
        <f t="shared" si="22"/>
        <v>0</v>
      </c>
      <c r="L199" s="30">
        <f t="shared" si="26"/>
        <v>0</v>
      </c>
      <c r="M199" s="31">
        <f t="shared" si="23"/>
        <v>0</v>
      </c>
      <c r="N199" s="17">
        <f>SUM([3]ctas!N199+'[4]estapu y ente'!N199)</f>
        <v>0</v>
      </c>
      <c r="O199" s="31">
        <f t="shared" si="24"/>
        <v>0</v>
      </c>
      <c r="P199" s="32">
        <f t="shared" si="27"/>
        <v>0</v>
      </c>
      <c r="R199" s="17">
        <f>SUM('[1]estapu y ente'!D199+[2]ctas!D199)</f>
        <v>0</v>
      </c>
      <c r="S199" s="18">
        <f t="shared" si="25"/>
        <v>0</v>
      </c>
    </row>
    <row r="200" spans="1:19" x14ac:dyDescent="0.25">
      <c r="A200" s="48">
        <v>3191010107</v>
      </c>
      <c r="B200" s="27" t="s">
        <v>32</v>
      </c>
      <c r="C200" s="49"/>
      <c r="D200" s="17">
        <f>SUM([3]ctas!D200+'[4]estapu y ente'!D200)</f>
        <v>0</v>
      </c>
      <c r="E200" s="17">
        <f>SUM([3]ctas!E200+'[4]estapu y ente'!E200)</f>
        <v>0</v>
      </c>
      <c r="F200" s="30">
        <f t="shared" si="19"/>
        <v>0</v>
      </c>
      <c r="G200" s="31">
        <f t="shared" si="20"/>
        <v>0</v>
      </c>
      <c r="H200" s="17"/>
      <c r="I200" s="32">
        <f t="shared" si="21"/>
        <v>0</v>
      </c>
      <c r="J200" s="17">
        <f>SUM([3]ctas!J200+'[4]estapu y ente'!J200)</f>
        <v>0</v>
      </c>
      <c r="K200" s="31">
        <f t="shared" si="22"/>
        <v>0</v>
      </c>
      <c r="L200" s="30">
        <f t="shared" si="26"/>
        <v>0</v>
      </c>
      <c r="M200" s="31">
        <f t="shared" si="23"/>
        <v>0</v>
      </c>
      <c r="N200" s="17">
        <f>SUM([3]ctas!N200+'[4]estapu y ente'!N200)</f>
        <v>0</v>
      </c>
      <c r="O200" s="31">
        <f t="shared" si="24"/>
        <v>0</v>
      </c>
      <c r="P200" s="32">
        <f t="shared" si="27"/>
        <v>0</v>
      </c>
      <c r="R200" s="17">
        <f>SUM('[1]estapu y ente'!D200+[2]ctas!D200)</f>
        <v>0</v>
      </c>
      <c r="S200" s="18">
        <f t="shared" ref="S200:S263" si="30">+D200-R200</f>
        <v>0</v>
      </c>
    </row>
    <row r="201" spans="1:19" x14ac:dyDescent="0.25">
      <c r="A201" s="48">
        <v>3191010108</v>
      </c>
      <c r="B201" s="27" t="s">
        <v>33</v>
      </c>
      <c r="C201" s="49"/>
      <c r="D201" s="17">
        <f>SUM([3]ctas!D201+'[4]estapu y ente'!D201)</f>
        <v>0</v>
      </c>
      <c r="E201" s="17">
        <f>SUM([3]ctas!E201+'[4]estapu y ente'!E201)</f>
        <v>0</v>
      </c>
      <c r="F201" s="30">
        <f t="shared" si="19"/>
        <v>0</v>
      </c>
      <c r="G201" s="31">
        <f t="shared" si="20"/>
        <v>0</v>
      </c>
      <c r="H201" s="17"/>
      <c r="I201" s="32">
        <f t="shared" si="21"/>
        <v>0</v>
      </c>
      <c r="J201" s="17">
        <f>SUM([3]ctas!J201+'[4]estapu y ente'!J201)</f>
        <v>0</v>
      </c>
      <c r="K201" s="31">
        <f t="shared" si="22"/>
        <v>0</v>
      </c>
      <c r="L201" s="30">
        <f t="shared" si="26"/>
        <v>0</v>
      </c>
      <c r="M201" s="31">
        <f t="shared" si="23"/>
        <v>0</v>
      </c>
      <c r="N201" s="17">
        <f>SUM([3]ctas!N201+'[4]estapu y ente'!N201)</f>
        <v>0</v>
      </c>
      <c r="O201" s="31">
        <f t="shared" si="24"/>
        <v>0</v>
      </c>
      <c r="P201" s="32">
        <f t="shared" si="27"/>
        <v>0</v>
      </c>
      <c r="R201" s="17">
        <f>SUM('[1]estapu y ente'!D201+[2]ctas!D201)</f>
        <v>0</v>
      </c>
      <c r="S201" s="18">
        <f t="shared" si="30"/>
        <v>0</v>
      </c>
    </row>
    <row r="202" spans="1:19" x14ac:dyDescent="0.25">
      <c r="A202" s="48">
        <v>3191010109</v>
      </c>
      <c r="B202" s="27" t="s">
        <v>34</v>
      </c>
      <c r="C202" s="49"/>
      <c r="D202" s="17">
        <f>SUM([3]ctas!D202+'[4]estapu y ente'!D202)</f>
        <v>0</v>
      </c>
      <c r="E202" s="17">
        <f>SUM([3]ctas!E202+'[4]estapu y ente'!E202)</f>
        <v>0</v>
      </c>
      <c r="F202" s="30">
        <f t="shared" ref="F202:F266" si="31">SUM(D202+E202)</f>
        <v>0</v>
      </c>
      <c r="G202" s="31">
        <f t="shared" si="20"/>
        <v>0</v>
      </c>
      <c r="H202" s="17"/>
      <c r="I202" s="32">
        <f t="shared" si="21"/>
        <v>0</v>
      </c>
      <c r="J202" s="17">
        <f>SUM([3]ctas!J202+'[4]estapu y ente'!J202)</f>
        <v>0</v>
      </c>
      <c r="K202" s="31">
        <f t="shared" ref="K202:K266" si="32">IF(OR(J202=0,F202=0),0,J202/F202)*100</f>
        <v>0</v>
      </c>
      <c r="L202" s="30">
        <f t="shared" si="26"/>
        <v>0</v>
      </c>
      <c r="M202" s="31">
        <f t="shared" ref="M202:M266" si="33">IF(OR(L202=0,F202=0),0,L202/F202)*100</f>
        <v>0</v>
      </c>
      <c r="N202" s="17">
        <f>SUM([3]ctas!N202+'[4]estapu y ente'!N202)</f>
        <v>0</v>
      </c>
      <c r="O202" s="31">
        <f t="shared" ref="O202:O266" si="34">IF(OR(N202=0,F202=0),0,N202/F202)*100</f>
        <v>0</v>
      </c>
      <c r="P202" s="32">
        <f t="shared" si="27"/>
        <v>0</v>
      </c>
      <c r="R202" s="17">
        <f>SUM('[1]estapu y ente'!D202+[2]ctas!D202)</f>
        <v>0</v>
      </c>
      <c r="S202" s="18">
        <f t="shared" si="30"/>
        <v>0</v>
      </c>
    </row>
    <row r="203" spans="1:19" x14ac:dyDescent="0.25">
      <c r="A203" s="48">
        <v>3191010110</v>
      </c>
      <c r="B203" s="27" t="s">
        <v>35</v>
      </c>
      <c r="C203" s="49"/>
      <c r="D203" s="17">
        <f>SUM([3]ctas!D203+'[4]estapu y ente'!D203)</f>
        <v>0</v>
      </c>
      <c r="E203" s="17">
        <f>SUM([3]ctas!E203+'[4]estapu y ente'!E203)</f>
        <v>0</v>
      </c>
      <c r="F203" s="30">
        <f t="shared" si="31"/>
        <v>0</v>
      </c>
      <c r="G203" s="31">
        <f t="shared" ref="G203:G279" si="35">IF(OR(F203=0,F$5=0),0,F203/F$5)*100</f>
        <v>0</v>
      </c>
      <c r="H203" s="17"/>
      <c r="I203" s="32">
        <f t="shared" ref="I203:I279" si="36">SUM(F203-H203)</f>
        <v>0</v>
      </c>
      <c r="J203" s="17">
        <f>SUM([3]ctas!J203+'[4]estapu y ente'!J203)</f>
        <v>0</v>
      </c>
      <c r="K203" s="31">
        <f t="shared" si="32"/>
        <v>0</v>
      </c>
      <c r="L203" s="30">
        <f t="shared" si="26"/>
        <v>0</v>
      </c>
      <c r="M203" s="31">
        <f t="shared" si="33"/>
        <v>0</v>
      </c>
      <c r="N203" s="17">
        <f>SUM([3]ctas!N203+'[4]estapu y ente'!N203)</f>
        <v>0</v>
      </c>
      <c r="O203" s="31">
        <f t="shared" si="34"/>
        <v>0</v>
      </c>
      <c r="P203" s="32">
        <f t="shared" si="27"/>
        <v>0</v>
      </c>
      <c r="R203" s="17">
        <f>SUM('[1]estapu y ente'!D203+[2]ctas!D203)</f>
        <v>0</v>
      </c>
      <c r="S203" s="18">
        <f t="shared" si="30"/>
        <v>0</v>
      </c>
    </row>
    <row r="204" spans="1:19" x14ac:dyDescent="0.25">
      <c r="A204" s="48">
        <v>3191010111</v>
      </c>
      <c r="B204" s="27" t="s">
        <v>36</v>
      </c>
      <c r="C204" s="49"/>
      <c r="D204" s="17">
        <f>SUM([3]ctas!D204+'[4]estapu y ente'!D204)</f>
        <v>0</v>
      </c>
      <c r="E204" s="17">
        <f>SUM([3]ctas!E204+'[4]estapu y ente'!E204)</f>
        <v>0</v>
      </c>
      <c r="F204" s="30">
        <f t="shared" si="31"/>
        <v>0</v>
      </c>
      <c r="G204" s="31">
        <f t="shared" si="35"/>
        <v>0</v>
      </c>
      <c r="H204" s="17"/>
      <c r="I204" s="32">
        <f t="shared" si="36"/>
        <v>0</v>
      </c>
      <c r="J204" s="17">
        <f>SUM([3]ctas!J204+'[4]estapu y ente'!J204)</f>
        <v>0</v>
      </c>
      <c r="K204" s="31">
        <f t="shared" si="32"/>
        <v>0</v>
      </c>
      <c r="L204" s="30">
        <f t="shared" si="26"/>
        <v>0</v>
      </c>
      <c r="M204" s="31">
        <f t="shared" si="33"/>
        <v>0</v>
      </c>
      <c r="N204" s="17">
        <f>SUM([3]ctas!N204+'[4]estapu y ente'!N204)</f>
        <v>0</v>
      </c>
      <c r="O204" s="31">
        <f t="shared" si="34"/>
        <v>0</v>
      </c>
      <c r="P204" s="32">
        <f t="shared" si="27"/>
        <v>0</v>
      </c>
      <c r="R204" s="17">
        <f>SUM('[1]estapu y ente'!D204+[2]ctas!D204)</f>
        <v>0</v>
      </c>
      <c r="S204" s="18">
        <f t="shared" si="30"/>
        <v>0</v>
      </c>
    </row>
    <row r="205" spans="1:19" x14ac:dyDescent="0.25">
      <c r="A205" s="48">
        <v>3191010112</v>
      </c>
      <c r="B205" s="27" t="s">
        <v>37</v>
      </c>
      <c r="C205" s="49"/>
      <c r="D205" s="17">
        <f>SUM([3]ctas!D205+'[4]estapu y ente'!D205)</f>
        <v>0</v>
      </c>
      <c r="E205" s="17">
        <f>SUM([3]ctas!E205+'[4]estapu y ente'!E205)</f>
        <v>0</v>
      </c>
      <c r="F205" s="30">
        <f t="shared" si="31"/>
        <v>0</v>
      </c>
      <c r="G205" s="31">
        <f t="shared" si="35"/>
        <v>0</v>
      </c>
      <c r="H205" s="17"/>
      <c r="I205" s="32">
        <f t="shared" si="36"/>
        <v>0</v>
      </c>
      <c r="J205" s="17">
        <f>SUM([3]ctas!J205+'[4]estapu y ente'!J205)</f>
        <v>0</v>
      </c>
      <c r="K205" s="31">
        <f t="shared" si="32"/>
        <v>0</v>
      </c>
      <c r="L205" s="30">
        <f t="shared" si="26"/>
        <v>0</v>
      </c>
      <c r="M205" s="31">
        <f t="shared" si="33"/>
        <v>0</v>
      </c>
      <c r="N205" s="17">
        <f>SUM([3]ctas!N205+'[4]estapu y ente'!N205)</f>
        <v>0</v>
      </c>
      <c r="O205" s="31">
        <f t="shared" si="34"/>
        <v>0</v>
      </c>
      <c r="P205" s="32">
        <f t="shared" si="27"/>
        <v>0</v>
      </c>
      <c r="R205" s="17">
        <f>SUM('[1]estapu y ente'!D205+[2]ctas!D205)</f>
        <v>0</v>
      </c>
      <c r="S205" s="18">
        <f t="shared" si="30"/>
        <v>0</v>
      </c>
    </row>
    <row r="206" spans="1:19" x14ac:dyDescent="0.25">
      <c r="A206" s="48">
        <v>3191010114</v>
      </c>
      <c r="B206" s="27" t="s">
        <v>39</v>
      </c>
      <c r="C206" s="49"/>
      <c r="D206" s="17">
        <f>SUM([3]ctas!D206+'[4]estapu y ente'!D206)</f>
        <v>0</v>
      </c>
      <c r="E206" s="17">
        <f>SUM([3]ctas!E206+'[4]estapu y ente'!E206)</f>
        <v>0</v>
      </c>
      <c r="F206" s="30">
        <f t="shared" si="31"/>
        <v>0</v>
      </c>
      <c r="G206" s="31">
        <f t="shared" si="35"/>
        <v>0</v>
      </c>
      <c r="H206" s="17"/>
      <c r="I206" s="32">
        <f t="shared" si="36"/>
        <v>0</v>
      </c>
      <c r="J206" s="17">
        <f>SUM([3]ctas!J206+'[4]estapu y ente'!J206)</f>
        <v>0</v>
      </c>
      <c r="K206" s="31">
        <f t="shared" si="32"/>
        <v>0</v>
      </c>
      <c r="L206" s="30">
        <f t="shared" si="26"/>
        <v>0</v>
      </c>
      <c r="M206" s="31">
        <f t="shared" si="33"/>
        <v>0</v>
      </c>
      <c r="N206" s="17">
        <f>SUM([3]ctas!N206+'[4]estapu y ente'!N206)</f>
        <v>0</v>
      </c>
      <c r="O206" s="31">
        <f t="shared" si="34"/>
        <v>0</v>
      </c>
      <c r="P206" s="32">
        <f t="shared" si="27"/>
        <v>0</v>
      </c>
      <c r="R206" s="17">
        <f>SUM('[1]estapu y ente'!D206+[2]ctas!D206)</f>
        <v>0</v>
      </c>
      <c r="S206" s="18">
        <f t="shared" si="30"/>
        <v>0</v>
      </c>
    </row>
    <row r="207" spans="1:19" x14ac:dyDescent="0.25">
      <c r="A207" s="48">
        <v>3191010115</v>
      </c>
      <c r="B207" s="27" t="s">
        <v>40</v>
      </c>
      <c r="C207" s="49"/>
      <c r="D207" s="17">
        <f>SUM([3]ctas!D207+'[4]estapu y ente'!D207)</f>
        <v>0</v>
      </c>
      <c r="E207" s="17">
        <f>SUM([3]ctas!E207+'[4]estapu y ente'!E207)</f>
        <v>0</v>
      </c>
      <c r="F207" s="30">
        <f t="shared" si="31"/>
        <v>0</v>
      </c>
      <c r="G207" s="31">
        <f t="shared" si="35"/>
        <v>0</v>
      </c>
      <c r="H207" s="17"/>
      <c r="I207" s="32">
        <f t="shared" si="36"/>
        <v>0</v>
      </c>
      <c r="J207" s="17">
        <f>SUM([3]ctas!J207+'[4]estapu y ente'!J207)</f>
        <v>0</v>
      </c>
      <c r="K207" s="31">
        <f t="shared" si="32"/>
        <v>0</v>
      </c>
      <c r="L207" s="30">
        <f t="shared" si="26"/>
        <v>0</v>
      </c>
      <c r="M207" s="31">
        <f t="shared" si="33"/>
        <v>0</v>
      </c>
      <c r="N207" s="17">
        <f>SUM([3]ctas!N207+'[4]estapu y ente'!N207)</f>
        <v>0</v>
      </c>
      <c r="O207" s="31">
        <f t="shared" si="34"/>
        <v>0</v>
      </c>
      <c r="P207" s="32">
        <f t="shared" si="27"/>
        <v>0</v>
      </c>
      <c r="R207" s="17">
        <f>SUM('[1]estapu y ente'!D207+[2]ctas!D207)</f>
        <v>0</v>
      </c>
      <c r="S207" s="18">
        <f t="shared" si="30"/>
        <v>0</v>
      </c>
    </row>
    <row r="208" spans="1:19" x14ac:dyDescent="0.25">
      <c r="A208" s="48">
        <v>3191010116</v>
      </c>
      <c r="B208" s="27" t="s">
        <v>41</v>
      </c>
      <c r="C208" s="49"/>
      <c r="D208" s="17">
        <f>SUM([3]ctas!D208+'[4]estapu y ente'!D208)</f>
        <v>0</v>
      </c>
      <c r="E208" s="17">
        <f>SUM([3]ctas!E208+'[4]estapu y ente'!E208)</f>
        <v>0</v>
      </c>
      <c r="F208" s="30">
        <f t="shared" si="31"/>
        <v>0</v>
      </c>
      <c r="G208" s="31">
        <f t="shared" si="35"/>
        <v>0</v>
      </c>
      <c r="H208" s="17"/>
      <c r="I208" s="32">
        <f t="shared" si="36"/>
        <v>0</v>
      </c>
      <c r="J208" s="17">
        <f>SUM([3]ctas!J208+'[4]estapu y ente'!J208)</f>
        <v>0</v>
      </c>
      <c r="K208" s="31">
        <f t="shared" si="32"/>
        <v>0</v>
      </c>
      <c r="L208" s="30">
        <f t="shared" si="26"/>
        <v>0</v>
      </c>
      <c r="M208" s="31">
        <f t="shared" si="33"/>
        <v>0</v>
      </c>
      <c r="N208" s="17">
        <f>SUM([3]ctas!N208+'[4]estapu y ente'!N208)</f>
        <v>0</v>
      </c>
      <c r="O208" s="31">
        <f t="shared" si="34"/>
        <v>0</v>
      </c>
      <c r="P208" s="32">
        <f t="shared" si="27"/>
        <v>0</v>
      </c>
      <c r="R208" s="17">
        <f>SUM('[1]estapu y ente'!D208+[2]ctas!D208)</f>
        <v>0</v>
      </c>
      <c r="S208" s="18">
        <f t="shared" si="30"/>
        <v>0</v>
      </c>
    </row>
    <row r="209" spans="1:19" x14ac:dyDescent="0.25">
      <c r="A209" s="48">
        <v>3191010117</v>
      </c>
      <c r="B209" s="27" t="s">
        <v>42</v>
      </c>
      <c r="C209" s="49"/>
      <c r="D209" s="17">
        <f>SUM([3]ctas!D209+'[4]estapu y ente'!D209)</f>
        <v>0</v>
      </c>
      <c r="E209" s="17">
        <f>SUM([3]ctas!E209+'[4]estapu y ente'!E209)</f>
        <v>0</v>
      </c>
      <c r="F209" s="30">
        <f t="shared" si="31"/>
        <v>0</v>
      </c>
      <c r="G209" s="31">
        <f t="shared" si="35"/>
        <v>0</v>
      </c>
      <c r="H209" s="17"/>
      <c r="I209" s="32">
        <f t="shared" si="36"/>
        <v>0</v>
      </c>
      <c r="J209" s="17">
        <f>SUM([3]ctas!J209+'[4]estapu y ente'!J209)</f>
        <v>0</v>
      </c>
      <c r="K209" s="31">
        <f t="shared" si="32"/>
        <v>0</v>
      </c>
      <c r="L209" s="30">
        <f t="shared" si="26"/>
        <v>0</v>
      </c>
      <c r="M209" s="31">
        <f t="shared" si="33"/>
        <v>0</v>
      </c>
      <c r="N209" s="17">
        <f>SUM([3]ctas!N209+'[4]estapu y ente'!N209)</f>
        <v>0</v>
      </c>
      <c r="O209" s="31">
        <f t="shared" si="34"/>
        <v>0</v>
      </c>
      <c r="P209" s="32">
        <f t="shared" si="27"/>
        <v>0</v>
      </c>
      <c r="R209" s="17">
        <f>SUM('[1]estapu y ente'!D209+[2]ctas!D209)</f>
        <v>0</v>
      </c>
      <c r="S209" s="18">
        <f t="shared" si="30"/>
        <v>0</v>
      </c>
    </row>
    <row r="210" spans="1:19" x14ac:dyDescent="0.25">
      <c r="A210" s="48">
        <v>3191010118</v>
      </c>
      <c r="B210" s="27" t="s">
        <v>203</v>
      </c>
      <c r="C210" s="49"/>
      <c r="D210" s="17">
        <f>SUM([3]ctas!D210+'[4]estapu y ente'!D210)</f>
        <v>0</v>
      </c>
      <c r="E210" s="17">
        <f>SUM([3]ctas!E210+'[4]estapu y ente'!E210)</f>
        <v>0</v>
      </c>
      <c r="F210" s="30">
        <f t="shared" si="31"/>
        <v>0</v>
      </c>
      <c r="G210" s="31">
        <f t="shared" si="35"/>
        <v>0</v>
      </c>
      <c r="H210" s="17"/>
      <c r="I210" s="32">
        <f t="shared" si="36"/>
        <v>0</v>
      </c>
      <c r="J210" s="17">
        <f>SUM([3]ctas!J210+'[4]estapu y ente'!J210)</f>
        <v>0</v>
      </c>
      <c r="K210" s="31">
        <f t="shared" si="32"/>
        <v>0</v>
      </c>
      <c r="L210" s="30">
        <f t="shared" ref="L210:L286" si="37">SUM(N210-J210)</f>
        <v>0</v>
      </c>
      <c r="M210" s="31">
        <f t="shared" si="33"/>
        <v>0</v>
      </c>
      <c r="N210" s="17">
        <f>SUM([3]ctas!N210+'[4]estapu y ente'!N210)</f>
        <v>0</v>
      </c>
      <c r="O210" s="31">
        <f t="shared" si="34"/>
        <v>0</v>
      </c>
      <c r="P210" s="32">
        <f t="shared" ref="P210:P286" si="38">SUM(F210-N210)</f>
        <v>0</v>
      </c>
      <c r="R210" s="17">
        <f>SUM('[1]estapu y ente'!D210+[2]ctas!D210)</f>
        <v>0</v>
      </c>
      <c r="S210" s="18">
        <f t="shared" si="30"/>
        <v>0</v>
      </c>
    </row>
    <row r="211" spans="1:19" x14ac:dyDescent="0.25">
      <c r="A211" s="48">
        <v>3191010119</v>
      </c>
      <c r="B211" s="27" t="s">
        <v>204</v>
      </c>
      <c r="C211" s="49"/>
      <c r="D211" s="50">
        <f>SUM(D212:D213)</f>
        <v>0</v>
      </c>
      <c r="E211" s="50">
        <f>SUM(E212:E213)</f>
        <v>0</v>
      </c>
      <c r="F211" s="30">
        <f t="shared" si="31"/>
        <v>0</v>
      </c>
      <c r="G211" s="31">
        <f t="shared" si="35"/>
        <v>0</v>
      </c>
      <c r="H211" s="50">
        <f>SUM(H212:H213)</f>
        <v>0</v>
      </c>
      <c r="I211" s="32">
        <f t="shared" si="36"/>
        <v>0</v>
      </c>
      <c r="J211" s="50">
        <f>SUM(J212:J213)</f>
        <v>0</v>
      </c>
      <c r="K211" s="31">
        <f t="shared" si="32"/>
        <v>0</v>
      </c>
      <c r="L211" s="30">
        <f t="shared" si="37"/>
        <v>0</v>
      </c>
      <c r="M211" s="31">
        <f t="shared" si="33"/>
        <v>0</v>
      </c>
      <c r="N211" s="50">
        <f>SUM(N212:N213)</f>
        <v>0</v>
      </c>
      <c r="O211" s="31">
        <f t="shared" si="34"/>
        <v>0</v>
      </c>
      <c r="P211" s="32">
        <f t="shared" si="38"/>
        <v>0</v>
      </c>
      <c r="R211" s="17">
        <f>SUM('[1]estapu y ente'!D211+[2]ctas!D211)</f>
        <v>0</v>
      </c>
      <c r="S211" s="18">
        <f t="shared" si="30"/>
        <v>0</v>
      </c>
    </row>
    <row r="212" spans="1:19" x14ac:dyDescent="0.25">
      <c r="A212" s="48">
        <v>319101011901</v>
      </c>
      <c r="B212" s="27" t="s">
        <v>45</v>
      </c>
      <c r="C212" s="49"/>
      <c r="D212" s="17">
        <f>SUM([3]ctas!D212+'[4]estapu y ente'!D212)</f>
        <v>0</v>
      </c>
      <c r="E212" s="17">
        <f>SUM([3]ctas!E212+'[4]estapu y ente'!E212)</f>
        <v>0</v>
      </c>
      <c r="F212" s="30">
        <f t="shared" si="31"/>
        <v>0</v>
      </c>
      <c r="G212" s="31">
        <f t="shared" si="35"/>
        <v>0</v>
      </c>
      <c r="H212" s="17"/>
      <c r="I212" s="32">
        <f t="shared" si="36"/>
        <v>0</v>
      </c>
      <c r="J212" s="17">
        <f>SUM([3]ctas!J212+'[4]estapu y ente'!J212)</f>
        <v>0</v>
      </c>
      <c r="K212" s="31">
        <f t="shared" si="32"/>
        <v>0</v>
      </c>
      <c r="L212" s="30">
        <f t="shared" si="37"/>
        <v>0</v>
      </c>
      <c r="M212" s="31">
        <f t="shared" si="33"/>
        <v>0</v>
      </c>
      <c r="N212" s="17">
        <f>SUM([3]ctas!N212+'[4]estapu y ente'!N212)</f>
        <v>0</v>
      </c>
      <c r="O212" s="31">
        <f t="shared" si="34"/>
        <v>0</v>
      </c>
      <c r="P212" s="32">
        <f t="shared" si="38"/>
        <v>0</v>
      </c>
      <c r="R212" s="17">
        <f>SUM('[1]estapu y ente'!D212+[2]ctas!D212)</f>
        <v>0</v>
      </c>
      <c r="S212" s="18">
        <f t="shared" si="30"/>
        <v>0</v>
      </c>
    </row>
    <row r="213" spans="1:19" x14ac:dyDescent="0.25">
      <c r="A213" s="48">
        <v>319101011903</v>
      </c>
      <c r="B213" s="27" t="s">
        <v>47</v>
      </c>
      <c r="C213" s="49"/>
      <c r="D213" s="17">
        <f>SUM([3]ctas!D213+'[4]estapu y ente'!D213)</f>
        <v>0</v>
      </c>
      <c r="E213" s="17">
        <f>SUM([3]ctas!E213+'[4]estapu y ente'!E213)</f>
        <v>0</v>
      </c>
      <c r="F213" s="30">
        <f t="shared" si="31"/>
        <v>0</v>
      </c>
      <c r="G213" s="31">
        <f t="shared" si="35"/>
        <v>0</v>
      </c>
      <c r="H213" s="17"/>
      <c r="I213" s="32">
        <f t="shared" si="36"/>
        <v>0</v>
      </c>
      <c r="J213" s="17">
        <f>SUM([3]ctas!J213+'[4]estapu y ente'!J213)</f>
        <v>0</v>
      </c>
      <c r="K213" s="31">
        <f t="shared" si="32"/>
        <v>0</v>
      </c>
      <c r="L213" s="30">
        <f t="shared" si="37"/>
        <v>0</v>
      </c>
      <c r="M213" s="31">
        <f t="shared" si="33"/>
        <v>0</v>
      </c>
      <c r="N213" s="17">
        <f>SUM([3]ctas!N213+'[4]estapu y ente'!N213)</f>
        <v>0</v>
      </c>
      <c r="O213" s="31">
        <f t="shared" si="34"/>
        <v>0</v>
      </c>
      <c r="P213" s="32">
        <f t="shared" si="38"/>
        <v>0</v>
      </c>
      <c r="R213" s="17">
        <f>SUM('[1]estapu y ente'!D213+[2]ctas!D213)</f>
        <v>0</v>
      </c>
      <c r="S213" s="18">
        <f t="shared" si="30"/>
        <v>0</v>
      </c>
    </row>
    <row r="214" spans="1:19" x14ac:dyDescent="0.25">
      <c r="A214" s="48">
        <v>3191010120</v>
      </c>
      <c r="B214" s="27" t="s">
        <v>48</v>
      </c>
      <c r="C214" s="49"/>
      <c r="D214" s="17">
        <f>SUM([3]ctas!D214+'[4]estapu y ente'!D214)</f>
        <v>0</v>
      </c>
      <c r="E214" s="17">
        <f>SUM([3]ctas!E214+'[4]estapu y ente'!E214)</f>
        <v>0</v>
      </c>
      <c r="F214" s="30">
        <f t="shared" si="31"/>
        <v>0</v>
      </c>
      <c r="G214" s="31">
        <f t="shared" si="35"/>
        <v>0</v>
      </c>
      <c r="H214" s="17"/>
      <c r="I214" s="32">
        <f t="shared" si="36"/>
        <v>0</v>
      </c>
      <c r="J214" s="17">
        <f>SUM([3]ctas!J214+'[4]estapu y ente'!J214)</f>
        <v>0</v>
      </c>
      <c r="K214" s="31">
        <f t="shared" si="32"/>
        <v>0</v>
      </c>
      <c r="L214" s="30">
        <f t="shared" si="37"/>
        <v>0</v>
      </c>
      <c r="M214" s="31">
        <f t="shared" si="33"/>
        <v>0</v>
      </c>
      <c r="N214" s="17">
        <f>SUM([3]ctas!N214+'[4]estapu y ente'!N214)</f>
        <v>0</v>
      </c>
      <c r="O214" s="31">
        <f t="shared" si="34"/>
        <v>0</v>
      </c>
      <c r="P214" s="32">
        <f t="shared" si="38"/>
        <v>0</v>
      </c>
      <c r="R214" s="17">
        <f>SUM('[1]estapu y ente'!D214+[2]ctas!D214)</f>
        <v>0</v>
      </c>
      <c r="S214" s="18">
        <f t="shared" si="30"/>
        <v>0</v>
      </c>
    </row>
    <row r="215" spans="1:19" ht="26.25" x14ac:dyDescent="0.25">
      <c r="A215" s="48">
        <v>3191010122</v>
      </c>
      <c r="B215" s="27" t="s">
        <v>50</v>
      </c>
      <c r="C215" s="49"/>
      <c r="D215" s="17">
        <f>SUM([3]ctas!D215+'[4]estapu y ente'!D215)</f>
        <v>0</v>
      </c>
      <c r="E215" s="17">
        <f>SUM([3]ctas!E215+'[4]estapu y ente'!E215)</f>
        <v>0</v>
      </c>
      <c r="F215" s="30">
        <f t="shared" si="31"/>
        <v>0</v>
      </c>
      <c r="G215" s="31">
        <f t="shared" si="35"/>
        <v>0</v>
      </c>
      <c r="H215" s="17"/>
      <c r="I215" s="32">
        <f t="shared" si="36"/>
        <v>0</v>
      </c>
      <c r="J215" s="17">
        <f>SUM([3]ctas!J215+'[4]estapu y ente'!J215)</f>
        <v>0</v>
      </c>
      <c r="K215" s="31">
        <f t="shared" si="32"/>
        <v>0</v>
      </c>
      <c r="L215" s="30">
        <f t="shared" si="37"/>
        <v>0</v>
      </c>
      <c r="M215" s="31">
        <f t="shared" si="33"/>
        <v>0</v>
      </c>
      <c r="N215" s="17">
        <f>SUM([3]ctas!N215+'[4]estapu y ente'!N215)</f>
        <v>0</v>
      </c>
      <c r="O215" s="31">
        <f t="shared" si="34"/>
        <v>0</v>
      </c>
      <c r="P215" s="32">
        <f t="shared" si="38"/>
        <v>0</v>
      </c>
      <c r="R215" s="17">
        <f>SUM('[1]estapu y ente'!D215+[2]ctas!D215)</f>
        <v>0</v>
      </c>
      <c r="S215" s="18">
        <f t="shared" si="30"/>
        <v>0</v>
      </c>
    </row>
    <row r="216" spans="1:19" x14ac:dyDescent="0.25">
      <c r="A216" s="48">
        <v>31910102</v>
      </c>
      <c r="B216" s="27" t="s">
        <v>51</v>
      </c>
      <c r="C216" s="49"/>
      <c r="D216" s="50">
        <f>SUM(D217)</f>
        <v>0</v>
      </c>
      <c r="E216" s="50">
        <f>SUM(E217)</f>
        <v>0</v>
      </c>
      <c r="F216" s="30">
        <f t="shared" si="31"/>
        <v>0</v>
      </c>
      <c r="G216" s="31">
        <f t="shared" si="35"/>
        <v>0</v>
      </c>
      <c r="H216" s="50">
        <f>SUM(H217)</f>
        <v>0</v>
      </c>
      <c r="I216" s="32">
        <f t="shared" si="36"/>
        <v>0</v>
      </c>
      <c r="J216" s="50">
        <f>SUM(J217)</f>
        <v>0</v>
      </c>
      <c r="K216" s="31">
        <f t="shared" si="32"/>
        <v>0</v>
      </c>
      <c r="L216" s="30">
        <f t="shared" si="37"/>
        <v>0</v>
      </c>
      <c r="M216" s="31">
        <f t="shared" si="33"/>
        <v>0</v>
      </c>
      <c r="N216" s="50">
        <f>SUM(N217)</f>
        <v>0</v>
      </c>
      <c r="O216" s="31">
        <f t="shared" si="34"/>
        <v>0</v>
      </c>
      <c r="P216" s="32">
        <f t="shared" si="38"/>
        <v>0</v>
      </c>
      <c r="R216" s="17">
        <f>SUM('[1]estapu y ente'!D216+[2]ctas!D216)</f>
        <v>0</v>
      </c>
      <c r="S216" s="18">
        <f t="shared" si="30"/>
        <v>0</v>
      </c>
    </row>
    <row r="217" spans="1:19" x14ac:dyDescent="0.25">
      <c r="A217" s="48">
        <v>3191010299</v>
      </c>
      <c r="B217" s="27" t="s">
        <v>59</v>
      </c>
      <c r="C217" s="49"/>
      <c r="D217" s="17">
        <f>SUM([3]ctas!D217+'[4]estapu y ente'!D217)</f>
        <v>0</v>
      </c>
      <c r="E217" s="17">
        <f>SUM([3]ctas!E217+'[4]estapu y ente'!E217)</f>
        <v>0</v>
      </c>
      <c r="F217" s="30">
        <f t="shared" si="31"/>
        <v>0</v>
      </c>
      <c r="G217" s="31">
        <f t="shared" si="35"/>
        <v>0</v>
      </c>
      <c r="H217" s="17"/>
      <c r="I217" s="32">
        <f t="shared" si="36"/>
        <v>0</v>
      </c>
      <c r="J217" s="17">
        <f>SUM([3]ctas!J217+'[4]estapu y ente'!J217)</f>
        <v>0</v>
      </c>
      <c r="K217" s="31">
        <f t="shared" si="32"/>
        <v>0</v>
      </c>
      <c r="L217" s="30">
        <f t="shared" si="37"/>
        <v>0</v>
      </c>
      <c r="M217" s="31">
        <f t="shared" si="33"/>
        <v>0</v>
      </c>
      <c r="N217" s="17">
        <f>SUM([3]ctas!N217+'[4]estapu y ente'!N217)</f>
        <v>0</v>
      </c>
      <c r="O217" s="31">
        <f t="shared" si="34"/>
        <v>0</v>
      </c>
      <c r="P217" s="32">
        <f t="shared" si="38"/>
        <v>0</v>
      </c>
      <c r="R217" s="17">
        <f>SUM('[1]estapu y ente'!D217+[2]ctas!D217)</f>
        <v>0</v>
      </c>
      <c r="S217" s="18">
        <f t="shared" si="30"/>
        <v>0</v>
      </c>
    </row>
    <row r="218" spans="1:19" x14ac:dyDescent="0.25">
      <c r="A218" s="48">
        <v>31910103</v>
      </c>
      <c r="B218" s="27" t="s">
        <v>205</v>
      </c>
      <c r="C218" s="49"/>
      <c r="D218" s="50">
        <f>SUM(D219+D225)</f>
        <v>0</v>
      </c>
      <c r="E218" s="50">
        <f>SUM(E219+E225)</f>
        <v>0</v>
      </c>
      <c r="F218" s="30">
        <f t="shared" si="31"/>
        <v>0</v>
      </c>
      <c r="G218" s="31">
        <f t="shared" si="35"/>
        <v>0</v>
      </c>
      <c r="H218" s="50">
        <f>SUM(H219+H225)</f>
        <v>0</v>
      </c>
      <c r="I218" s="32">
        <f t="shared" si="36"/>
        <v>0</v>
      </c>
      <c r="J218" s="50">
        <f>SUM(J219+J225)</f>
        <v>0</v>
      </c>
      <c r="K218" s="31">
        <f t="shared" si="32"/>
        <v>0</v>
      </c>
      <c r="L218" s="30">
        <f t="shared" si="37"/>
        <v>0</v>
      </c>
      <c r="M218" s="31">
        <f t="shared" si="33"/>
        <v>0</v>
      </c>
      <c r="N218" s="50">
        <f>SUM(N219+N225)</f>
        <v>0</v>
      </c>
      <c r="O218" s="31">
        <f t="shared" si="34"/>
        <v>0</v>
      </c>
      <c r="P218" s="32">
        <f t="shared" si="38"/>
        <v>0</v>
      </c>
      <c r="R218" s="17">
        <f>SUM('[1]estapu y ente'!D218+[2]ctas!D218)</f>
        <v>0</v>
      </c>
      <c r="S218" s="18">
        <f t="shared" si="30"/>
        <v>0</v>
      </c>
    </row>
    <row r="219" spans="1:19" x14ac:dyDescent="0.25">
      <c r="A219" s="48">
        <v>3191010301</v>
      </c>
      <c r="B219" s="27" t="s">
        <v>61</v>
      </c>
      <c r="C219" s="49"/>
      <c r="D219" s="50">
        <f>SUM(D220:D224)</f>
        <v>0</v>
      </c>
      <c r="E219" s="50">
        <f>SUM(E220:E224)</f>
        <v>0</v>
      </c>
      <c r="F219" s="30">
        <f t="shared" si="31"/>
        <v>0</v>
      </c>
      <c r="G219" s="31">
        <f t="shared" si="35"/>
        <v>0</v>
      </c>
      <c r="H219" s="50">
        <f>SUM(H220:H224)</f>
        <v>0</v>
      </c>
      <c r="I219" s="32">
        <f t="shared" si="36"/>
        <v>0</v>
      </c>
      <c r="J219" s="50">
        <f>SUM(J220:J224)</f>
        <v>0</v>
      </c>
      <c r="K219" s="31">
        <f t="shared" si="32"/>
        <v>0</v>
      </c>
      <c r="L219" s="30">
        <f t="shared" si="37"/>
        <v>0</v>
      </c>
      <c r="M219" s="31">
        <f t="shared" si="33"/>
        <v>0</v>
      </c>
      <c r="N219" s="50">
        <f>SUM(N220:N224)</f>
        <v>0</v>
      </c>
      <c r="O219" s="31">
        <f t="shared" si="34"/>
        <v>0</v>
      </c>
      <c r="P219" s="32">
        <f t="shared" si="38"/>
        <v>0</v>
      </c>
      <c r="R219" s="17">
        <f>SUM('[1]estapu y ente'!D219+[2]ctas!D219)</f>
        <v>0</v>
      </c>
      <c r="S219" s="18">
        <f t="shared" si="30"/>
        <v>0</v>
      </c>
    </row>
    <row r="220" spans="1:19" x14ac:dyDescent="0.25">
      <c r="A220" s="48">
        <v>319101030101</v>
      </c>
      <c r="B220" s="27" t="s">
        <v>62</v>
      </c>
      <c r="C220" s="49"/>
      <c r="D220" s="17">
        <f>SUM([3]ctas!D220+'[4]estapu y ente'!D220)</f>
        <v>0</v>
      </c>
      <c r="E220" s="17">
        <f>SUM([3]ctas!E220+'[4]estapu y ente'!E220)</f>
        <v>0</v>
      </c>
      <c r="F220" s="30">
        <f t="shared" si="31"/>
        <v>0</v>
      </c>
      <c r="G220" s="31">
        <f t="shared" si="35"/>
        <v>0</v>
      </c>
      <c r="H220" s="17"/>
      <c r="I220" s="32">
        <f t="shared" si="36"/>
        <v>0</v>
      </c>
      <c r="J220" s="17">
        <f>SUM([3]ctas!J220+'[4]estapu y ente'!J220)</f>
        <v>0</v>
      </c>
      <c r="K220" s="31">
        <f t="shared" si="32"/>
        <v>0</v>
      </c>
      <c r="L220" s="30">
        <f t="shared" si="37"/>
        <v>0</v>
      </c>
      <c r="M220" s="31">
        <f t="shared" si="33"/>
        <v>0</v>
      </c>
      <c r="N220" s="17">
        <f>SUM([3]ctas!N220+'[4]estapu y ente'!N220)</f>
        <v>0</v>
      </c>
      <c r="O220" s="31">
        <f t="shared" si="34"/>
        <v>0</v>
      </c>
      <c r="P220" s="32">
        <f t="shared" si="38"/>
        <v>0</v>
      </c>
      <c r="R220" s="17">
        <f>SUM('[1]estapu y ente'!D220+[2]ctas!D220)</f>
        <v>0</v>
      </c>
      <c r="S220" s="18">
        <f t="shared" si="30"/>
        <v>0</v>
      </c>
    </row>
    <row r="221" spans="1:19" x14ac:dyDescent="0.25">
      <c r="A221" s="48">
        <v>319101030102</v>
      </c>
      <c r="B221" s="27" t="s">
        <v>63</v>
      </c>
      <c r="C221" s="49"/>
      <c r="D221" s="17">
        <f>SUM([3]ctas!D221+'[4]estapu y ente'!D221)</f>
        <v>0</v>
      </c>
      <c r="E221" s="17">
        <f>SUM([3]ctas!E221+'[4]estapu y ente'!E221)</f>
        <v>0</v>
      </c>
      <c r="F221" s="30">
        <f t="shared" si="31"/>
        <v>0</v>
      </c>
      <c r="G221" s="31">
        <f t="shared" si="35"/>
        <v>0</v>
      </c>
      <c r="H221" s="17"/>
      <c r="I221" s="32">
        <f t="shared" si="36"/>
        <v>0</v>
      </c>
      <c r="J221" s="17">
        <f>SUM([3]ctas!J221+'[4]estapu y ente'!J221)</f>
        <v>0</v>
      </c>
      <c r="K221" s="31">
        <f t="shared" si="32"/>
        <v>0</v>
      </c>
      <c r="L221" s="30">
        <f t="shared" si="37"/>
        <v>0</v>
      </c>
      <c r="M221" s="31">
        <f t="shared" si="33"/>
        <v>0</v>
      </c>
      <c r="N221" s="17">
        <f>SUM([3]ctas!N221+'[4]estapu y ente'!N221)</f>
        <v>0</v>
      </c>
      <c r="O221" s="31">
        <f t="shared" si="34"/>
        <v>0</v>
      </c>
      <c r="P221" s="32">
        <f t="shared" si="38"/>
        <v>0</v>
      </c>
      <c r="R221" s="17">
        <f>SUM('[1]estapu y ente'!D221+[2]ctas!D221)</f>
        <v>0</v>
      </c>
      <c r="S221" s="18">
        <f t="shared" si="30"/>
        <v>0</v>
      </c>
    </row>
    <row r="222" spans="1:19" x14ac:dyDescent="0.25">
      <c r="A222" s="48">
        <v>319101030103</v>
      </c>
      <c r="B222" s="27" t="s">
        <v>64</v>
      </c>
      <c r="C222" s="49"/>
      <c r="D222" s="17">
        <f>SUM([3]ctas!D222+'[4]estapu y ente'!D222)</f>
        <v>0</v>
      </c>
      <c r="E222" s="17">
        <f>SUM([3]ctas!E222+'[4]estapu y ente'!E222)</f>
        <v>0</v>
      </c>
      <c r="F222" s="30">
        <f t="shared" si="31"/>
        <v>0</v>
      </c>
      <c r="G222" s="31">
        <f t="shared" si="35"/>
        <v>0</v>
      </c>
      <c r="H222" s="17"/>
      <c r="I222" s="32">
        <f t="shared" si="36"/>
        <v>0</v>
      </c>
      <c r="J222" s="17">
        <f>SUM([3]ctas!J222+'[4]estapu y ente'!J222)</f>
        <v>0</v>
      </c>
      <c r="K222" s="31">
        <f t="shared" si="32"/>
        <v>0</v>
      </c>
      <c r="L222" s="30">
        <f t="shared" si="37"/>
        <v>0</v>
      </c>
      <c r="M222" s="31">
        <f t="shared" si="33"/>
        <v>0</v>
      </c>
      <c r="N222" s="17">
        <f>SUM([3]ctas!N222+'[4]estapu y ente'!N222)</f>
        <v>0</v>
      </c>
      <c r="O222" s="31">
        <f t="shared" si="34"/>
        <v>0</v>
      </c>
      <c r="P222" s="32">
        <f t="shared" si="38"/>
        <v>0</v>
      </c>
      <c r="R222" s="17">
        <f>SUM('[1]estapu y ente'!D222+[2]ctas!D222)</f>
        <v>0</v>
      </c>
      <c r="S222" s="18">
        <f t="shared" si="30"/>
        <v>0</v>
      </c>
    </row>
    <row r="223" spans="1:19" x14ac:dyDescent="0.25">
      <c r="A223" s="48">
        <v>319101030104</v>
      </c>
      <c r="B223" s="27" t="s">
        <v>65</v>
      </c>
      <c r="C223" s="49"/>
      <c r="D223" s="17">
        <f>SUM([3]ctas!D223+'[4]estapu y ente'!D223)</f>
        <v>0</v>
      </c>
      <c r="E223" s="17">
        <f>SUM([3]ctas!E223+'[4]estapu y ente'!E223)</f>
        <v>0</v>
      </c>
      <c r="F223" s="30">
        <f t="shared" si="31"/>
        <v>0</v>
      </c>
      <c r="G223" s="31">
        <f t="shared" si="35"/>
        <v>0</v>
      </c>
      <c r="H223" s="17"/>
      <c r="I223" s="32">
        <f t="shared" si="36"/>
        <v>0</v>
      </c>
      <c r="J223" s="17">
        <f>SUM([3]ctas!J223+'[4]estapu y ente'!J223)</f>
        <v>0</v>
      </c>
      <c r="K223" s="31">
        <f t="shared" si="32"/>
        <v>0</v>
      </c>
      <c r="L223" s="30">
        <f t="shared" si="37"/>
        <v>0</v>
      </c>
      <c r="M223" s="31">
        <f t="shared" si="33"/>
        <v>0</v>
      </c>
      <c r="N223" s="17">
        <f>SUM([3]ctas!N223+'[4]estapu y ente'!N223)</f>
        <v>0</v>
      </c>
      <c r="O223" s="31">
        <f t="shared" si="34"/>
        <v>0</v>
      </c>
      <c r="P223" s="32">
        <f t="shared" si="38"/>
        <v>0</v>
      </c>
      <c r="R223" s="17">
        <f>SUM('[1]estapu y ente'!D223+[2]ctas!D223)</f>
        <v>0</v>
      </c>
      <c r="S223" s="18">
        <f t="shared" si="30"/>
        <v>0</v>
      </c>
    </row>
    <row r="224" spans="1:19" x14ac:dyDescent="0.25">
      <c r="A224" s="48">
        <v>319101030105</v>
      </c>
      <c r="B224" s="27" t="s">
        <v>66</v>
      </c>
      <c r="C224" s="49"/>
      <c r="D224" s="17">
        <f>SUM([3]ctas!D224+'[4]estapu y ente'!D224)</f>
        <v>0</v>
      </c>
      <c r="E224" s="17">
        <f>SUM([3]ctas!E224+'[4]estapu y ente'!E224)</f>
        <v>0</v>
      </c>
      <c r="F224" s="30">
        <f t="shared" si="31"/>
        <v>0</v>
      </c>
      <c r="G224" s="31">
        <f t="shared" si="35"/>
        <v>0</v>
      </c>
      <c r="H224" s="17"/>
      <c r="I224" s="32">
        <f t="shared" si="36"/>
        <v>0</v>
      </c>
      <c r="J224" s="17">
        <f>SUM([3]ctas!J224+'[4]estapu y ente'!J224)</f>
        <v>0</v>
      </c>
      <c r="K224" s="31">
        <f t="shared" si="32"/>
        <v>0</v>
      </c>
      <c r="L224" s="30">
        <f t="shared" si="37"/>
        <v>0</v>
      </c>
      <c r="M224" s="31">
        <f t="shared" si="33"/>
        <v>0</v>
      </c>
      <c r="N224" s="17">
        <f>SUM([3]ctas!N224+'[4]estapu y ente'!N224)</f>
        <v>0</v>
      </c>
      <c r="O224" s="31">
        <f t="shared" si="34"/>
        <v>0</v>
      </c>
      <c r="P224" s="32">
        <f t="shared" si="38"/>
        <v>0</v>
      </c>
      <c r="R224" s="17">
        <f>SUM('[1]estapu y ente'!D224+[2]ctas!D224)</f>
        <v>0</v>
      </c>
      <c r="S224" s="18">
        <f t="shared" si="30"/>
        <v>0</v>
      </c>
    </row>
    <row r="225" spans="1:19" x14ac:dyDescent="0.25">
      <c r="A225" s="48">
        <v>3191010302</v>
      </c>
      <c r="B225" s="27" t="s">
        <v>67</v>
      </c>
      <c r="C225" s="49"/>
      <c r="D225" s="50">
        <f>SUM(D226:D233)</f>
        <v>0</v>
      </c>
      <c r="E225" s="50">
        <f>SUM(E226:E233)</f>
        <v>0</v>
      </c>
      <c r="F225" s="30">
        <f t="shared" si="31"/>
        <v>0</v>
      </c>
      <c r="G225" s="31">
        <f t="shared" si="35"/>
        <v>0</v>
      </c>
      <c r="H225" s="50">
        <f>SUM(H226:H233)</f>
        <v>0</v>
      </c>
      <c r="I225" s="32">
        <f t="shared" si="36"/>
        <v>0</v>
      </c>
      <c r="J225" s="50">
        <f>SUM(J226:J233)</f>
        <v>0</v>
      </c>
      <c r="K225" s="31">
        <f t="shared" si="32"/>
        <v>0</v>
      </c>
      <c r="L225" s="30">
        <f t="shared" si="37"/>
        <v>0</v>
      </c>
      <c r="M225" s="31">
        <f t="shared" si="33"/>
        <v>0</v>
      </c>
      <c r="N225" s="50">
        <f>SUM(N226:N233)</f>
        <v>0</v>
      </c>
      <c r="O225" s="31">
        <f t="shared" si="34"/>
        <v>0</v>
      </c>
      <c r="P225" s="32">
        <f t="shared" si="38"/>
        <v>0</v>
      </c>
      <c r="R225" s="17">
        <f>SUM('[1]estapu y ente'!D225+[2]ctas!D225)</f>
        <v>0</v>
      </c>
      <c r="S225" s="18">
        <f t="shared" si="30"/>
        <v>0</v>
      </c>
    </row>
    <row r="226" spans="1:19" x14ac:dyDescent="0.25">
      <c r="A226" s="48">
        <v>319101030201</v>
      </c>
      <c r="B226" s="27" t="s">
        <v>68</v>
      </c>
      <c r="C226" s="49"/>
      <c r="D226" s="17">
        <f>SUM([3]ctas!D226+'[4]estapu y ente'!D226)</f>
        <v>0</v>
      </c>
      <c r="E226" s="17">
        <f>SUM([3]ctas!E226+'[4]estapu y ente'!E226)</f>
        <v>0</v>
      </c>
      <c r="F226" s="30">
        <f t="shared" si="31"/>
        <v>0</v>
      </c>
      <c r="G226" s="31">
        <f t="shared" si="35"/>
        <v>0</v>
      </c>
      <c r="H226" s="17"/>
      <c r="I226" s="32">
        <f t="shared" si="36"/>
        <v>0</v>
      </c>
      <c r="J226" s="17">
        <f>SUM([3]ctas!J226+'[4]estapu y ente'!J226)</f>
        <v>0</v>
      </c>
      <c r="K226" s="31">
        <f t="shared" si="32"/>
        <v>0</v>
      </c>
      <c r="L226" s="30">
        <f t="shared" si="37"/>
        <v>0</v>
      </c>
      <c r="M226" s="31">
        <f t="shared" si="33"/>
        <v>0</v>
      </c>
      <c r="N226" s="17">
        <f>SUM([3]ctas!N226+'[4]estapu y ente'!N226)</f>
        <v>0</v>
      </c>
      <c r="O226" s="31">
        <f t="shared" si="34"/>
        <v>0</v>
      </c>
      <c r="P226" s="32">
        <f t="shared" si="38"/>
        <v>0</v>
      </c>
      <c r="R226" s="17">
        <f>SUM('[1]estapu y ente'!D226+[2]ctas!D226)</f>
        <v>0</v>
      </c>
      <c r="S226" s="18">
        <f t="shared" si="30"/>
        <v>0</v>
      </c>
    </row>
    <row r="227" spans="1:19" x14ac:dyDescent="0.25">
      <c r="A227" s="48">
        <v>319101030202</v>
      </c>
      <c r="B227" s="27" t="s">
        <v>69</v>
      </c>
      <c r="C227" s="49"/>
      <c r="D227" s="17">
        <f>SUM([3]ctas!D227+'[4]estapu y ente'!D227)</f>
        <v>0</v>
      </c>
      <c r="E227" s="17">
        <f>SUM([3]ctas!E227+'[4]estapu y ente'!E227)</f>
        <v>0</v>
      </c>
      <c r="F227" s="30">
        <f t="shared" si="31"/>
        <v>0</v>
      </c>
      <c r="G227" s="31">
        <f t="shared" si="35"/>
        <v>0</v>
      </c>
      <c r="H227" s="17"/>
      <c r="I227" s="32">
        <f t="shared" si="36"/>
        <v>0</v>
      </c>
      <c r="J227" s="17">
        <f>SUM([3]ctas!J227+'[4]estapu y ente'!J227)</f>
        <v>0</v>
      </c>
      <c r="K227" s="31">
        <f t="shared" si="32"/>
        <v>0</v>
      </c>
      <c r="L227" s="30">
        <f t="shared" si="37"/>
        <v>0</v>
      </c>
      <c r="M227" s="31">
        <f t="shared" si="33"/>
        <v>0</v>
      </c>
      <c r="N227" s="17">
        <f>SUM([3]ctas!N227+'[4]estapu y ente'!N227)</f>
        <v>0</v>
      </c>
      <c r="O227" s="31">
        <f t="shared" si="34"/>
        <v>0</v>
      </c>
      <c r="P227" s="32">
        <f t="shared" si="38"/>
        <v>0</v>
      </c>
      <c r="R227" s="17">
        <f>SUM('[1]estapu y ente'!D227+[2]ctas!D227)</f>
        <v>0</v>
      </c>
      <c r="S227" s="18">
        <f t="shared" si="30"/>
        <v>0</v>
      </c>
    </row>
    <row r="228" spans="1:19" x14ac:dyDescent="0.25">
      <c r="A228" s="48">
        <v>319101030203</v>
      </c>
      <c r="B228" s="27" t="s">
        <v>206</v>
      </c>
      <c r="C228" s="49"/>
      <c r="D228" s="17">
        <f>SUM([3]ctas!D228+'[4]estapu y ente'!D228)</f>
        <v>0</v>
      </c>
      <c r="E228" s="17">
        <f>SUM([3]ctas!E228+'[4]estapu y ente'!E228)</f>
        <v>0</v>
      </c>
      <c r="F228" s="30">
        <f t="shared" si="31"/>
        <v>0</v>
      </c>
      <c r="G228" s="31">
        <f t="shared" si="35"/>
        <v>0</v>
      </c>
      <c r="H228" s="17"/>
      <c r="I228" s="32">
        <f t="shared" si="36"/>
        <v>0</v>
      </c>
      <c r="J228" s="17">
        <f>SUM([3]ctas!J228+'[4]estapu y ente'!J228)</f>
        <v>0</v>
      </c>
      <c r="K228" s="31">
        <f t="shared" si="32"/>
        <v>0</v>
      </c>
      <c r="L228" s="30">
        <f t="shared" si="37"/>
        <v>0</v>
      </c>
      <c r="M228" s="31">
        <f t="shared" si="33"/>
        <v>0</v>
      </c>
      <c r="N228" s="17">
        <f>SUM([3]ctas!N228+'[4]estapu y ente'!N228)</f>
        <v>0</v>
      </c>
      <c r="O228" s="31">
        <f t="shared" si="34"/>
        <v>0</v>
      </c>
      <c r="P228" s="32">
        <f t="shared" si="38"/>
        <v>0</v>
      </c>
      <c r="R228" s="17">
        <f>SUM('[1]estapu y ente'!D228+[2]ctas!D228)</f>
        <v>0</v>
      </c>
      <c r="S228" s="18">
        <f t="shared" si="30"/>
        <v>0</v>
      </c>
    </row>
    <row r="229" spans="1:19" x14ac:dyDescent="0.25">
      <c r="A229" s="48">
        <v>319101030204</v>
      </c>
      <c r="B229" s="27" t="s">
        <v>71</v>
      </c>
      <c r="C229" s="49"/>
      <c r="D229" s="17">
        <f>SUM([3]ctas!D229+'[4]estapu y ente'!D229)</f>
        <v>0</v>
      </c>
      <c r="E229" s="17">
        <f>SUM([3]ctas!E229+'[4]estapu y ente'!E229)</f>
        <v>0</v>
      </c>
      <c r="F229" s="30">
        <f t="shared" si="31"/>
        <v>0</v>
      </c>
      <c r="G229" s="31">
        <f t="shared" si="35"/>
        <v>0</v>
      </c>
      <c r="H229" s="17"/>
      <c r="I229" s="32">
        <f t="shared" si="36"/>
        <v>0</v>
      </c>
      <c r="J229" s="17">
        <f>SUM([3]ctas!J229+'[4]estapu y ente'!J229)</f>
        <v>0</v>
      </c>
      <c r="K229" s="31">
        <f t="shared" si="32"/>
        <v>0</v>
      </c>
      <c r="L229" s="30">
        <f t="shared" si="37"/>
        <v>0</v>
      </c>
      <c r="M229" s="31">
        <f t="shared" si="33"/>
        <v>0</v>
      </c>
      <c r="N229" s="17">
        <f>SUM([3]ctas!N229+'[4]estapu y ente'!N229)</f>
        <v>0</v>
      </c>
      <c r="O229" s="31">
        <f t="shared" si="34"/>
        <v>0</v>
      </c>
      <c r="P229" s="32">
        <f t="shared" si="38"/>
        <v>0</v>
      </c>
      <c r="R229" s="17">
        <f>SUM('[1]estapu y ente'!D229+[2]ctas!D229)</f>
        <v>0</v>
      </c>
      <c r="S229" s="18">
        <f t="shared" si="30"/>
        <v>0</v>
      </c>
    </row>
    <row r="230" spans="1:19" x14ac:dyDescent="0.25">
      <c r="A230" s="48">
        <v>319101030206</v>
      </c>
      <c r="B230" s="27" t="s">
        <v>207</v>
      </c>
      <c r="C230" s="49"/>
      <c r="D230" s="17">
        <f>SUM([3]ctas!D230+'[4]estapu y ente'!D230)</f>
        <v>0</v>
      </c>
      <c r="E230" s="17">
        <f>SUM([3]ctas!E230+'[4]estapu y ente'!E230)</f>
        <v>0</v>
      </c>
      <c r="F230" s="30">
        <f t="shared" si="31"/>
        <v>0</v>
      </c>
      <c r="G230" s="31">
        <f t="shared" si="35"/>
        <v>0</v>
      </c>
      <c r="H230" s="17"/>
      <c r="I230" s="32">
        <f t="shared" si="36"/>
        <v>0</v>
      </c>
      <c r="J230" s="17">
        <f>SUM([3]ctas!J230+'[4]estapu y ente'!J230)</f>
        <v>0</v>
      </c>
      <c r="K230" s="31">
        <f t="shared" si="32"/>
        <v>0</v>
      </c>
      <c r="L230" s="30">
        <f t="shared" si="37"/>
        <v>0</v>
      </c>
      <c r="M230" s="31">
        <f t="shared" si="33"/>
        <v>0</v>
      </c>
      <c r="N230" s="17">
        <f>SUM([3]ctas!N230+'[4]estapu y ente'!N230)</f>
        <v>0</v>
      </c>
      <c r="O230" s="31">
        <f t="shared" si="34"/>
        <v>0</v>
      </c>
      <c r="P230" s="32">
        <f t="shared" si="38"/>
        <v>0</v>
      </c>
      <c r="R230" s="17">
        <f>SUM('[1]estapu y ente'!D230+[2]ctas!D230)</f>
        <v>0</v>
      </c>
      <c r="S230" s="18">
        <f t="shared" si="30"/>
        <v>0</v>
      </c>
    </row>
    <row r="231" spans="1:19" x14ac:dyDescent="0.25">
      <c r="A231" s="48">
        <v>319101030207</v>
      </c>
      <c r="B231" s="27" t="s">
        <v>208</v>
      </c>
      <c r="C231" s="49"/>
      <c r="D231" s="17">
        <f>SUM([3]ctas!D231+'[4]estapu y ente'!D231)</f>
        <v>0</v>
      </c>
      <c r="E231" s="17">
        <f>SUM([3]ctas!E231+'[4]estapu y ente'!E231)</f>
        <v>0</v>
      </c>
      <c r="F231" s="30">
        <f t="shared" si="31"/>
        <v>0</v>
      </c>
      <c r="G231" s="31">
        <f t="shared" si="35"/>
        <v>0</v>
      </c>
      <c r="H231" s="17"/>
      <c r="I231" s="32">
        <f t="shared" si="36"/>
        <v>0</v>
      </c>
      <c r="J231" s="17">
        <f>SUM([3]ctas!J231+'[4]estapu y ente'!J231)</f>
        <v>0</v>
      </c>
      <c r="K231" s="31">
        <f t="shared" si="32"/>
        <v>0</v>
      </c>
      <c r="L231" s="30">
        <f t="shared" si="37"/>
        <v>0</v>
      </c>
      <c r="M231" s="31">
        <f t="shared" si="33"/>
        <v>0</v>
      </c>
      <c r="N231" s="17">
        <f>SUM([3]ctas!N231+'[4]estapu y ente'!N231)</f>
        <v>0</v>
      </c>
      <c r="O231" s="31">
        <f t="shared" si="34"/>
        <v>0</v>
      </c>
      <c r="P231" s="32">
        <f t="shared" si="38"/>
        <v>0</v>
      </c>
      <c r="R231" s="17">
        <f>SUM('[1]estapu y ente'!D231+[2]ctas!D231)</f>
        <v>0</v>
      </c>
      <c r="S231" s="18">
        <f t="shared" si="30"/>
        <v>0</v>
      </c>
    </row>
    <row r="232" spans="1:19" x14ac:dyDescent="0.25">
      <c r="A232" s="48">
        <v>319101030208</v>
      </c>
      <c r="B232" s="27" t="s">
        <v>76</v>
      </c>
      <c r="C232" s="49"/>
      <c r="D232" s="17">
        <f>SUM([3]ctas!D232+'[4]estapu y ente'!D232)</f>
        <v>0</v>
      </c>
      <c r="E232" s="17">
        <f>SUM([3]ctas!E232+'[4]estapu y ente'!E232)</f>
        <v>0</v>
      </c>
      <c r="F232" s="30">
        <f t="shared" si="31"/>
        <v>0</v>
      </c>
      <c r="G232" s="31">
        <f t="shared" si="35"/>
        <v>0</v>
      </c>
      <c r="H232" s="17"/>
      <c r="I232" s="32">
        <f t="shared" si="36"/>
        <v>0</v>
      </c>
      <c r="J232" s="17">
        <f>SUM([3]ctas!J232+'[4]estapu y ente'!J232)</f>
        <v>0</v>
      </c>
      <c r="K232" s="31">
        <f t="shared" si="32"/>
        <v>0</v>
      </c>
      <c r="L232" s="30">
        <f t="shared" si="37"/>
        <v>0</v>
      </c>
      <c r="M232" s="31">
        <f t="shared" si="33"/>
        <v>0</v>
      </c>
      <c r="N232" s="17">
        <f>SUM([3]ctas!N232+'[4]estapu y ente'!N232)</f>
        <v>0</v>
      </c>
      <c r="O232" s="31">
        <f t="shared" si="34"/>
        <v>0</v>
      </c>
      <c r="P232" s="32">
        <f t="shared" si="38"/>
        <v>0</v>
      </c>
      <c r="R232" s="17">
        <f>SUM('[1]estapu y ente'!D232+[2]ctas!D232)</f>
        <v>0</v>
      </c>
      <c r="S232" s="18">
        <f t="shared" si="30"/>
        <v>0</v>
      </c>
    </row>
    <row r="233" spans="1:19" x14ac:dyDescent="0.25">
      <c r="A233" s="48">
        <v>319101030299</v>
      </c>
      <c r="B233" s="27" t="s">
        <v>77</v>
      </c>
      <c r="C233" s="49"/>
      <c r="D233" s="17">
        <f>SUM([3]ctas!D233+'[4]estapu y ente'!D233)</f>
        <v>0</v>
      </c>
      <c r="E233" s="17">
        <f>SUM([3]ctas!E233+'[4]estapu y ente'!E233)</f>
        <v>0</v>
      </c>
      <c r="F233" s="30">
        <f t="shared" si="31"/>
        <v>0</v>
      </c>
      <c r="G233" s="31">
        <f t="shared" si="35"/>
        <v>0</v>
      </c>
      <c r="H233" s="17"/>
      <c r="I233" s="32">
        <f t="shared" si="36"/>
        <v>0</v>
      </c>
      <c r="J233" s="17">
        <f>SUM([3]ctas!J233+'[4]estapu y ente'!J233)</f>
        <v>0</v>
      </c>
      <c r="K233" s="31">
        <f t="shared" si="32"/>
        <v>0</v>
      </c>
      <c r="L233" s="30">
        <f t="shared" si="37"/>
        <v>0</v>
      </c>
      <c r="M233" s="31">
        <f t="shared" si="33"/>
        <v>0</v>
      </c>
      <c r="N233" s="17">
        <f>SUM([3]ctas!N233+'[4]estapu y ente'!N233)</f>
        <v>0</v>
      </c>
      <c r="O233" s="31">
        <f t="shared" si="34"/>
        <v>0</v>
      </c>
      <c r="P233" s="32">
        <f t="shared" si="38"/>
        <v>0</v>
      </c>
      <c r="R233" s="17">
        <f>SUM('[1]estapu y ente'!D233+[2]ctas!D233)</f>
        <v>0</v>
      </c>
      <c r="S233" s="18">
        <f t="shared" si="30"/>
        <v>0</v>
      </c>
    </row>
    <row r="234" spans="1:19" x14ac:dyDescent="0.25">
      <c r="A234" s="51">
        <v>319102</v>
      </c>
      <c r="B234" s="27" t="s">
        <v>209</v>
      </c>
      <c r="C234" s="49"/>
      <c r="D234" s="50">
        <f>SUM(D235:D238)</f>
        <v>0</v>
      </c>
      <c r="E234" s="50">
        <f>SUM(E235:E238)</f>
        <v>0</v>
      </c>
      <c r="F234" s="30">
        <f t="shared" si="31"/>
        <v>0</v>
      </c>
      <c r="G234" s="31">
        <f t="shared" si="35"/>
        <v>0</v>
      </c>
      <c r="H234" s="50">
        <f>SUM(H235:H238)</f>
        <v>0</v>
      </c>
      <c r="I234" s="32">
        <f t="shared" si="36"/>
        <v>0</v>
      </c>
      <c r="J234" s="50">
        <f>SUM(J235:J238)</f>
        <v>0</v>
      </c>
      <c r="K234" s="31">
        <f t="shared" si="32"/>
        <v>0</v>
      </c>
      <c r="L234" s="30">
        <f t="shared" si="37"/>
        <v>0</v>
      </c>
      <c r="M234" s="31">
        <f t="shared" si="33"/>
        <v>0</v>
      </c>
      <c r="N234" s="50">
        <f>SUM(N235:N238)</f>
        <v>0</v>
      </c>
      <c r="O234" s="31">
        <f t="shared" si="34"/>
        <v>0</v>
      </c>
      <c r="P234" s="32">
        <f t="shared" si="38"/>
        <v>0</v>
      </c>
      <c r="R234" s="17">
        <f>SUM('[1]estapu y ente'!D234+[2]ctas!D234)</f>
        <v>0</v>
      </c>
      <c r="S234" s="18">
        <f t="shared" si="30"/>
        <v>0</v>
      </c>
    </row>
    <row r="235" spans="1:19" x14ac:dyDescent="0.25">
      <c r="A235" s="51">
        <v>31910201</v>
      </c>
      <c r="B235" s="27" t="s">
        <v>210</v>
      </c>
      <c r="C235" s="49"/>
      <c r="D235" s="17">
        <f>SUM([3]ctas!D235+'[4]estapu y ente'!D235)</f>
        <v>0</v>
      </c>
      <c r="E235" s="17">
        <f>SUM([3]ctas!E235+'[4]estapu y ente'!E235)</f>
        <v>0</v>
      </c>
      <c r="F235" s="30">
        <f t="shared" si="31"/>
        <v>0</v>
      </c>
      <c r="G235" s="31">
        <f t="shared" si="35"/>
        <v>0</v>
      </c>
      <c r="H235" s="17"/>
      <c r="I235" s="32">
        <f t="shared" si="36"/>
        <v>0</v>
      </c>
      <c r="J235" s="17">
        <f>SUM([3]ctas!J235+'[4]estapu y ente'!J235)</f>
        <v>0</v>
      </c>
      <c r="K235" s="31">
        <f t="shared" si="32"/>
        <v>0</v>
      </c>
      <c r="L235" s="30">
        <f t="shared" si="37"/>
        <v>0</v>
      </c>
      <c r="M235" s="31">
        <f t="shared" si="33"/>
        <v>0</v>
      </c>
      <c r="N235" s="17">
        <f>SUM([3]ctas!N235+'[4]estapu y ente'!N235)</f>
        <v>0</v>
      </c>
      <c r="O235" s="31">
        <f t="shared" si="34"/>
        <v>0</v>
      </c>
      <c r="P235" s="32">
        <f t="shared" si="38"/>
        <v>0</v>
      </c>
      <c r="R235" s="17">
        <f>SUM('[1]estapu y ente'!D235+[2]ctas!D235)</f>
        <v>0</v>
      </c>
      <c r="S235" s="18">
        <f t="shared" si="30"/>
        <v>0</v>
      </c>
    </row>
    <row r="236" spans="1:19" x14ac:dyDescent="0.25">
      <c r="A236" s="51">
        <v>31910202</v>
      </c>
      <c r="B236" s="27" t="s">
        <v>211</v>
      </c>
      <c r="C236" s="49"/>
      <c r="D236" s="17">
        <f>SUM([3]ctas!D236+'[4]estapu y ente'!D236)</f>
        <v>0</v>
      </c>
      <c r="E236" s="17">
        <f>SUM([3]ctas!E236+'[4]estapu y ente'!E236)</f>
        <v>0</v>
      </c>
      <c r="F236" s="30">
        <f t="shared" si="31"/>
        <v>0</v>
      </c>
      <c r="G236" s="31">
        <f t="shared" si="35"/>
        <v>0</v>
      </c>
      <c r="H236" s="17"/>
      <c r="I236" s="32">
        <f t="shared" si="36"/>
        <v>0</v>
      </c>
      <c r="J236" s="17">
        <f>SUM([3]ctas!J236+'[4]estapu y ente'!J236)</f>
        <v>0</v>
      </c>
      <c r="K236" s="31">
        <f t="shared" si="32"/>
        <v>0</v>
      </c>
      <c r="L236" s="30">
        <f t="shared" si="37"/>
        <v>0</v>
      </c>
      <c r="M236" s="31">
        <f t="shared" si="33"/>
        <v>0</v>
      </c>
      <c r="N236" s="17">
        <f>SUM([3]ctas!N236+'[4]estapu y ente'!N236)</f>
        <v>0</v>
      </c>
      <c r="O236" s="31">
        <f t="shared" si="34"/>
        <v>0</v>
      </c>
      <c r="P236" s="32">
        <f t="shared" si="38"/>
        <v>0</v>
      </c>
      <c r="R236" s="17">
        <f>SUM('[1]estapu y ente'!D236+[2]ctas!D236)</f>
        <v>0</v>
      </c>
      <c r="S236" s="18">
        <f t="shared" si="30"/>
        <v>0</v>
      </c>
    </row>
    <row r="237" spans="1:19" x14ac:dyDescent="0.25">
      <c r="A237" s="51">
        <v>31910203</v>
      </c>
      <c r="B237" s="27" t="s">
        <v>212</v>
      </c>
      <c r="C237" s="49"/>
      <c r="D237" s="17">
        <f>SUM([3]ctas!D237+'[4]estapu y ente'!D237)</f>
        <v>0</v>
      </c>
      <c r="E237" s="17">
        <f>SUM([3]ctas!E237+'[4]estapu y ente'!E237)</f>
        <v>0</v>
      </c>
      <c r="F237" s="30">
        <f t="shared" si="31"/>
        <v>0</v>
      </c>
      <c r="G237" s="31">
        <f t="shared" si="35"/>
        <v>0</v>
      </c>
      <c r="H237" s="17"/>
      <c r="I237" s="32">
        <f t="shared" si="36"/>
        <v>0</v>
      </c>
      <c r="J237" s="17">
        <f>SUM([3]ctas!J237+'[4]estapu y ente'!J237)</f>
        <v>0</v>
      </c>
      <c r="K237" s="31">
        <f t="shared" si="32"/>
        <v>0</v>
      </c>
      <c r="L237" s="30">
        <f t="shared" si="37"/>
        <v>0</v>
      </c>
      <c r="M237" s="31">
        <f t="shared" si="33"/>
        <v>0</v>
      </c>
      <c r="N237" s="17">
        <f>SUM([3]ctas!N237+'[4]estapu y ente'!N237)</f>
        <v>0</v>
      </c>
      <c r="O237" s="31">
        <f t="shared" si="34"/>
        <v>0</v>
      </c>
      <c r="P237" s="32">
        <f t="shared" si="38"/>
        <v>0</v>
      </c>
      <c r="R237" s="17">
        <f>SUM('[1]estapu y ente'!D237+[2]ctas!D237)</f>
        <v>0</v>
      </c>
      <c r="S237" s="18">
        <f t="shared" si="30"/>
        <v>0</v>
      </c>
    </row>
    <row r="238" spans="1:19" x14ac:dyDescent="0.25">
      <c r="A238" s="51">
        <v>31910204</v>
      </c>
      <c r="B238" s="27" t="s">
        <v>213</v>
      </c>
      <c r="C238" s="49"/>
      <c r="D238" s="17">
        <f>SUM([3]ctas!D238+'[4]estapu y ente'!D238)</f>
        <v>0</v>
      </c>
      <c r="E238" s="17">
        <f>SUM([3]ctas!E238+'[4]estapu y ente'!E238)</f>
        <v>0</v>
      </c>
      <c r="F238" s="30">
        <f t="shared" si="31"/>
        <v>0</v>
      </c>
      <c r="G238" s="31">
        <f t="shared" si="35"/>
        <v>0</v>
      </c>
      <c r="H238" s="17"/>
      <c r="I238" s="32">
        <f t="shared" si="36"/>
        <v>0</v>
      </c>
      <c r="J238" s="17">
        <f>SUM([3]ctas!J238+'[4]estapu y ente'!J238)</f>
        <v>0</v>
      </c>
      <c r="K238" s="31">
        <f t="shared" si="32"/>
        <v>0</v>
      </c>
      <c r="L238" s="30">
        <f t="shared" si="37"/>
        <v>0</v>
      </c>
      <c r="M238" s="31">
        <f t="shared" si="33"/>
        <v>0</v>
      </c>
      <c r="N238" s="17">
        <f>SUM([3]ctas!N238+'[4]estapu y ente'!N238)</f>
        <v>0</v>
      </c>
      <c r="O238" s="31">
        <f t="shared" si="34"/>
        <v>0</v>
      </c>
      <c r="P238" s="32">
        <f t="shared" si="38"/>
        <v>0</v>
      </c>
      <c r="R238" s="17">
        <f>SUM('[1]estapu y ente'!D238+[2]ctas!D238)</f>
        <v>0</v>
      </c>
      <c r="S238" s="18">
        <f t="shared" si="30"/>
        <v>0</v>
      </c>
    </row>
    <row r="239" spans="1:19" x14ac:dyDescent="0.25">
      <c r="A239" s="51">
        <v>31910205</v>
      </c>
      <c r="B239" s="27" t="s">
        <v>1314</v>
      </c>
      <c r="C239" s="49"/>
      <c r="D239" s="17">
        <f>SUM([3]ctas!D239+'[4]estapu y ente'!D239)</f>
        <v>0</v>
      </c>
      <c r="E239" s="17">
        <f>SUM([3]ctas!E239+'[4]estapu y ente'!E239)</f>
        <v>0</v>
      </c>
      <c r="F239" s="30"/>
      <c r="G239" s="31"/>
      <c r="H239" s="17"/>
      <c r="I239" s="32"/>
      <c r="J239" s="17">
        <f>SUM([3]ctas!J239+'[4]estapu y ente'!J239)</f>
        <v>0</v>
      </c>
      <c r="K239" s="31"/>
      <c r="L239" s="30"/>
      <c r="M239" s="31"/>
      <c r="N239" s="17">
        <f>SUM([3]ctas!N239+'[4]estapu y ente'!N239)</f>
        <v>0</v>
      </c>
      <c r="O239" s="31"/>
      <c r="P239" s="32"/>
      <c r="R239" s="17">
        <f>SUM('[1]estapu y ente'!D239+[2]ctas!D239)</f>
        <v>0</v>
      </c>
      <c r="S239" s="18">
        <f t="shared" si="30"/>
        <v>0</v>
      </c>
    </row>
    <row r="240" spans="1:19" x14ac:dyDescent="0.25">
      <c r="A240" s="51">
        <v>319103</v>
      </c>
      <c r="B240" s="27" t="s">
        <v>214</v>
      </c>
      <c r="C240" s="49"/>
      <c r="D240" s="50">
        <f>SUM(D241:D246)</f>
        <v>0</v>
      </c>
      <c r="E240" s="50">
        <f>SUM(E241:E246)</f>
        <v>0</v>
      </c>
      <c r="F240" s="30">
        <f t="shared" si="31"/>
        <v>0</v>
      </c>
      <c r="G240" s="31">
        <f t="shared" si="35"/>
        <v>0</v>
      </c>
      <c r="H240" s="50">
        <f>SUM(H241:H246)</f>
        <v>0</v>
      </c>
      <c r="I240" s="32">
        <f t="shared" si="36"/>
        <v>0</v>
      </c>
      <c r="J240" s="50">
        <f>SUM(J241:J246)</f>
        <v>0</v>
      </c>
      <c r="K240" s="31">
        <f t="shared" si="32"/>
        <v>0</v>
      </c>
      <c r="L240" s="30">
        <f t="shared" si="37"/>
        <v>0</v>
      </c>
      <c r="M240" s="31">
        <f t="shared" si="33"/>
        <v>0</v>
      </c>
      <c r="N240" s="50">
        <f>SUM(N241:N246)</f>
        <v>0</v>
      </c>
      <c r="O240" s="31">
        <f t="shared" si="34"/>
        <v>0</v>
      </c>
      <c r="P240" s="32">
        <f t="shared" si="38"/>
        <v>0</v>
      </c>
      <c r="R240" s="17">
        <f>SUM('[1]estapu y ente'!D240+[2]ctas!D240)</f>
        <v>0</v>
      </c>
      <c r="S240" s="18">
        <f t="shared" si="30"/>
        <v>0</v>
      </c>
    </row>
    <row r="241" spans="1:19" x14ac:dyDescent="0.25">
      <c r="A241" s="48">
        <v>31910301</v>
      </c>
      <c r="B241" s="52" t="s">
        <v>215</v>
      </c>
      <c r="C241" s="49"/>
      <c r="D241" s="17">
        <f>SUM([3]ctas!D241+'[4]estapu y ente'!D241)</f>
        <v>0</v>
      </c>
      <c r="E241" s="17">
        <f>SUM([3]ctas!E241+'[4]estapu y ente'!E241)</f>
        <v>0</v>
      </c>
      <c r="F241" s="30">
        <f t="shared" si="31"/>
        <v>0</v>
      </c>
      <c r="G241" s="31">
        <f t="shared" si="35"/>
        <v>0</v>
      </c>
      <c r="H241" s="17"/>
      <c r="I241" s="32">
        <f t="shared" si="36"/>
        <v>0</v>
      </c>
      <c r="J241" s="17">
        <f>SUM([3]ctas!J241+'[4]estapu y ente'!J241)</f>
        <v>0</v>
      </c>
      <c r="K241" s="31">
        <f t="shared" si="32"/>
        <v>0</v>
      </c>
      <c r="L241" s="30">
        <f t="shared" si="37"/>
        <v>0</v>
      </c>
      <c r="M241" s="31">
        <f t="shared" si="33"/>
        <v>0</v>
      </c>
      <c r="N241" s="17">
        <f>SUM([3]ctas!N241+'[4]estapu y ente'!N241)</f>
        <v>0</v>
      </c>
      <c r="O241" s="31">
        <f t="shared" si="34"/>
        <v>0</v>
      </c>
      <c r="P241" s="32">
        <f t="shared" si="38"/>
        <v>0</v>
      </c>
      <c r="R241" s="17">
        <f>SUM('[1]estapu y ente'!D241+[2]ctas!D241)</f>
        <v>0</v>
      </c>
      <c r="S241" s="18">
        <f t="shared" si="30"/>
        <v>0</v>
      </c>
    </row>
    <row r="242" spans="1:19" x14ac:dyDescent="0.25">
      <c r="A242" s="48">
        <v>31910302</v>
      </c>
      <c r="B242" s="27" t="s">
        <v>216</v>
      </c>
      <c r="C242" s="49"/>
      <c r="D242" s="17">
        <f>SUM([3]ctas!D242+'[4]estapu y ente'!D242)</f>
        <v>0</v>
      </c>
      <c r="E242" s="17">
        <f>SUM([3]ctas!E242+'[4]estapu y ente'!E242)</f>
        <v>0</v>
      </c>
      <c r="F242" s="30">
        <f t="shared" si="31"/>
        <v>0</v>
      </c>
      <c r="G242" s="31">
        <f t="shared" si="35"/>
        <v>0</v>
      </c>
      <c r="H242" s="17"/>
      <c r="I242" s="32">
        <f t="shared" si="36"/>
        <v>0</v>
      </c>
      <c r="J242" s="17">
        <f>SUM([3]ctas!J242+'[4]estapu y ente'!J242)</f>
        <v>0</v>
      </c>
      <c r="K242" s="31">
        <f t="shared" si="32"/>
        <v>0</v>
      </c>
      <c r="L242" s="30">
        <f t="shared" si="37"/>
        <v>0</v>
      </c>
      <c r="M242" s="31">
        <f t="shared" si="33"/>
        <v>0</v>
      </c>
      <c r="N242" s="17">
        <f>SUM([3]ctas!N242+'[4]estapu y ente'!N242)</f>
        <v>0</v>
      </c>
      <c r="O242" s="31">
        <f t="shared" si="34"/>
        <v>0</v>
      </c>
      <c r="P242" s="32">
        <f t="shared" si="38"/>
        <v>0</v>
      </c>
      <c r="R242" s="17">
        <f>SUM('[1]estapu y ente'!D242+[2]ctas!D242)</f>
        <v>0</v>
      </c>
      <c r="S242" s="18">
        <f t="shared" si="30"/>
        <v>0</v>
      </c>
    </row>
    <row r="243" spans="1:19" x14ac:dyDescent="0.25">
      <c r="A243" s="48">
        <v>31910303</v>
      </c>
      <c r="B243" s="27" t="s">
        <v>97</v>
      </c>
      <c r="C243" s="49"/>
      <c r="D243" s="17">
        <f>SUM([3]ctas!D243+'[4]estapu y ente'!D243)</f>
        <v>0</v>
      </c>
      <c r="E243" s="17">
        <f>SUM([3]ctas!E243+'[4]estapu y ente'!E243)</f>
        <v>0</v>
      </c>
      <c r="F243" s="30">
        <f t="shared" si="31"/>
        <v>0</v>
      </c>
      <c r="G243" s="31">
        <f t="shared" si="35"/>
        <v>0</v>
      </c>
      <c r="H243" s="17"/>
      <c r="I243" s="32">
        <f t="shared" si="36"/>
        <v>0</v>
      </c>
      <c r="J243" s="17">
        <f>SUM([3]ctas!J243+'[4]estapu y ente'!J243)</f>
        <v>0</v>
      </c>
      <c r="K243" s="31">
        <f t="shared" si="32"/>
        <v>0</v>
      </c>
      <c r="L243" s="30">
        <f t="shared" si="37"/>
        <v>0</v>
      </c>
      <c r="M243" s="31">
        <f t="shared" si="33"/>
        <v>0</v>
      </c>
      <c r="N243" s="17">
        <f>SUM([3]ctas!N243+'[4]estapu y ente'!N243)</f>
        <v>0</v>
      </c>
      <c r="O243" s="31">
        <f t="shared" si="34"/>
        <v>0</v>
      </c>
      <c r="P243" s="32">
        <f t="shared" si="38"/>
        <v>0</v>
      </c>
      <c r="R243" s="17">
        <f>SUM('[1]estapu y ente'!D243+[2]ctas!D243)</f>
        <v>0</v>
      </c>
      <c r="S243" s="18">
        <f t="shared" si="30"/>
        <v>0</v>
      </c>
    </row>
    <row r="244" spans="1:19" x14ac:dyDescent="0.25">
      <c r="A244" s="48">
        <v>31910304</v>
      </c>
      <c r="B244" s="27" t="s">
        <v>217</v>
      </c>
      <c r="C244" s="49"/>
      <c r="D244" s="17">
        <f>SUM([3]ctas!D244+'[4]estapu y ente'!D244)</f>
        <v>0</v>
      </c>
      <c r="E244" s="17">
        <f>SUM([3]ctas!E244+'[4]estapu y ente'!E244)</f>
        <v>0</v>
      </c>
      <c r="F244" s="30">
        <f t="shared" si="31"/>
        <v>0</v>
      </c>
      <c r="G244" s="31">
        <f t="shared" si="35"/>
        <v>0</v>
      </c>
      <c r="H244" s="17"/>
      <c r="I244" s="32">
        <f t="shared" si="36"/>
        <v>0</v>
      </c>
      <c r="J244" s="17">
        <f>SUM([3]ctas!J244+'[4]estapu y ente'!J244)</f>
        <v>0</v>
      </c>
      <c r="K244" s="31">
        <f t="shared" si="32"/>
        <v>0</v>
      </c>
      <c r="L244" s="30">
        <f t="shared" si="37"/>
        <v>0</v>
      </c>
      <c r="M244" s="31">
        <f t="shared" si="33"/>
        <v>0</v>
      </c>
      <c r="N244" s="17">
        <f>SUM([3]ctas!N244+'[4]estapu y ente'!N244)</f>
        <v>0</v>
      </c>
      <c r="O244" s="31">
        <f t="shared" si="34"/>
        <v>0</v>
      </c>
      <c r="P244" s="32">
        <f t="shared" si="38"/>
        <v>0</v>
      </c>
      <c r="R244" s="17">
        <f>SUM('[1]estapu y ente'!D244+[2]ctas!D244)</f>
        <v>0</v>
      </c>
      <c r="S244" s="18">
        <f t="shared" si="30"/>
        <v>0</v>
      </c>
    </row>
    <row r="245" spans="1:19" x14ac:dyDescent="0.25">
      <c r="A245" s="48">
        <v>31910305</v>
      </c>
      <c r="B245" s="27" t="s">
        <v>218</v>
      </c>
      <c r="C245" s="49"/>
      <c r="D245" s="17">
        <f>SUM([3]ctas!D245+'[4]estapu y ente'!D245)</f>
        <v>0</v>
      </c>
      <c r="E245" s="17">
        <f>SUM([3]ctas!E245+'[4]estapu y ente'!E245)</f>
        <v>0</v>
      </c>
      <c r="F245" s="30">
        <f t="shared" si="31"/>
        <v>0</v>
      </c>
      <c r="G245" s="31">
        <f t="shared" si="35"/>
        <v>0</v>
      </c>
      <c r="H245" s="17"/>
      <c r="I245" s="32">
        <f t="shared" si="36"/>
        <v>0</v>
      </c>
      <c r="J245" s="17">
        <f>SUM([3]ctas!J245+'[4]estapu y ente'!J245)</f>
        <v>0</v>
      </c>
      <c r="K245" s="31">
        <f t="shared" si="32"/>
        <v>0</v>
      </c>
      <c r="L245" s="30">
        <f t="shared" si="37"/>
        <v>0</v>
      </c>
      <c r="M245" s="31">
        <f t="shared" si="33"/>
        <v>0</v>
      </c>
      <c r="N245" s="17">
        <f>SUM([3]ctas!N245+'[4]estapu y ente'!N245)</f>
        <v>0</v>
      </c>
      <c r="O245" s="31">
        <f t="shared" si="34"/>
        <v>0</v>
      </c>
      <c r="P245" s="32">
        <f t="shared" si="38"/>
        <v>0</v>
      </c>
      <c r="R245" s="17">
        <f>SUM('[1]estapu y ente'!D245+[2]ctas!D245)</f>
        <v>0</v>
      </c>
      <c r="S245" s="18">
        <f t="shared" si="30"/>
        <v>0</v>
      </c>
    </row>
    <row r="246" spans="1:19" x14ac:dyDescent="0.25">
      <c r="A246" s="48">
        <v>31910306</v>
      </c>
      <c r="B246" s="27" t="s">
        <v>219</v>
      </c>
      <c r="C246" s="49"/>
      <c r="D246" s="17">
        <f>SUM([3]ctas!D246+'[4]estapu y ente'!D246)</f>
        <v>0</v>
      </c>
      <c r="E246" s="17">
        <f>SUM([3]ctas!E246+'[4]estapu y ente'!E246)</f>
        <v>0</v>
      </c>
      <c r="F246" s="30">
        <f t="shared" si="31"/>
        <v>0</v>
      </c>
      <c r="G246" s="31">
        <f t="shared" si="35"/>
        <v>0</v>
      </c>
      <c r="H246" s="17"/>
      <c r="I246" s="32">
        <f t="shared" si="36"/>
        <v>0</v>
      </c>
      <c r="J246" s="17">
        <f>SUM([3]ctas!J246+'[4]estapu y ente'!J246)</f>
        <v>0</v>
      </c>
      <c r="K246" s="31">
        <f t="shared" si="32"/>
        <v>0</v>
      </c>
      <c r="L246" s="30">
        <f t="shared" si="37"/>
        <v>0</v>
      </c>
      <c r="M246" s="31">
        <f t="shared" si="33"/>
        <v>0</v>
      </c>
      <c r="N246" s="17">
        <f>SUM([3]ctas!N246+'[4]estapu y ente'!N246)</f>
        <v>0</v>
      </c>
      <c r="O246" s="31">
        <f t="shared" si="34"/>
        <v>0</v>
      </c>
      <c r="P246" s="32">
        <f t="shared" si="38"/>
        <v>0</v>
      </c>
      <c r="R246" s="17">
        <f>SUM('[1]estapu y ente'!D246+[2]ctas!D246)</f>
        <v>0</v>
      </c>
      <c r="S246" s="18">
        <f t="shared" si="30"/>
        <v>0</v>
      </c>
    </row>
    <row r="247" spans="1:19" x14ac:dyDescent="0.25">
      <c r="A247" s="48">
        <v>319104</v>
      </c>
      <c r="B247" s="27" t="s">
        <v>220</v>
      </c>
      <c r="C247" s="49"/>
      <c r="D247" s="50">
        <f>SUM(D248)</f>
        <v>0</v>
      </c>
      <c r="E247" s="50">
        <f>SUM(E248)</f>
        <v>0</v>
      </c>
      <c r="F247" s="30">
        <f t="shared" si="31"/>
        <v>0</v>
      </c>
      <c r="G247" s="31">
        <f t="shared" si="35"/>
        <v>0</v>
      </c>
      <c r="H247" s="50">
        <f>SUM(H248)</f>
        <v>0</v>
      </c>
      <c r="I247" s="32">
        <f t="shared" si="36"/>
        <v>0</v>
      </c>
      <c r="J247" s="50">
        <f>SUM(J248)</f>
        <v>0</v>
      </c>
      <c r="K247" s="31">
        <f t="shared" si="32"/>
        <v>0</v>
      </c>
      <c r="L247" s="30">
        <f t="shared" si="37"/>
        <v>0</v>
      </c>
      <c r="M247" s="31">
        <f t="shared" si="33"/>
        <v>0</v>
      </c>
      <c r="N247" s="50">
        <f>SUM(N248)</f>
        <v>0</v>
      </c>
      <c r="O247" s="31">
        <f t="shared" si="34"/>
        <v>0</v>
      </c>
      <c r="P247" s="32">
        <f t="shared" si="38"/>
        <v>0</v>
      </c>
      <c r="R247" s="17">
        <f>SUM('[1]estapu y ente'!D247+[2]ctas!D247)</f>
        <v>0</v>
      </c>
      <c r="S247" s="18">
        <f t="shared" si="30"/>
        <v>0</v>
      </c>
    </row>
    <row r="248" spans="1:19" x14ac:dyDescent="0.25">
      <c r="A248" s="48">
        <v>31910401</v>
      </c>
      <c r="B248" s="27" t="s">
        <v>221</v>
      </c>
      <c r="C248" s="49"/>
      <c r="D248" s="17">
        <f>SUM([3]ctas!D248+'[4]estapu y ente'!D248)</f>
        <v>0</v>
      </c>
      <c r="E248" s="17">
        <f>SUM([3]ctas!E248+'[4]estapu y ente'!E248)</f>
        <v>0</v>
      </c>
      <c r="F248" s="30">
        <f t="shared" si="31"/>
        <v>0</v>
      </c>
      <c r="G248" s="31">
        <f t="shared" si="35"/>
        <v>0</v>
      </c>
      <c r="H248" s="17"/>
      <c r="I248" s="32">
        <f t="shared" si="36"/>
        <v>0</v>
      </c>
      <c r="J248" s="17">
        <f>SUM([3]ctas!J248+'[4]estapu y ente'!J248)</f>
        <v>0</v>
      </c>
      <c r="K248" s="31">
        <f t="shared" si="32"/>
        <v>0</v>
      </c>
      <c r="L248" s="30">
        <f t="shared" si="37"/>
        <v>0</v>
      </c>
      <c r="M248" s="31">
        <f t="shared" si="33"/>
        <v>0</v>
      </c>
      <c r="N248" s="17">
        <f>SUM([3]ctas!N248+'[4]estapu y ente'!N248)</f>
        <v>0</v>
      </c>
      <c r="O248" s="31">
        <f t="shared" si="34"/>
        <v>0</v>
      </c>
      <c r="P248" s="32">
        <f t="shared" si="38"/>
        <v>0</v>
      </c>
      <c r="R248" s="17">
        <f>SUM('[1]estapu y ente'!D248+[2]ctas!D248)</f>
        <v>0</v>
      </c>
      <c r="S248" s="18">
        <f t="shared" si="30"/>
        <v>0</v>
      </c>
    </row>
    <row r="249" spans="1:19" x14ac:dyDescent="0.25">
      <c r="A249" s="53">
        <v>319105</v>
      </c>
      <c r="B249" s="27" t="s">
        <v>222</v>
      </c>
      <c r="C249" s="49"/>
      <c r="D249" s="50">
        <f>SUM(D250:D254)</f>
        <v>0</v>
      </c>
      <c r="E249" s="50">
        <f>SUM(E250:E254)</f>
        <v>0</v>
      </c>
      <c r="F249" s="30">
        <f t="shared" si="31"/>
        <v>0</v>
      </c>
      <c r="G249" s="31">
        <f t="shared" si="35"/>
        <v>0</v>
      </c>
      <c r="H249" s="50">
        <f>SUM(H250:H254)</f>
        <v>0</v>
      </c>
      <c r="I249" s="32">
        <f t="shared" si="36"/>
        <v>0</v>
      </c>
      <c r="J249" s="50">
        <f>SUM(J250:J254)</f>
        <v>0</v>
      </c>
      <c r="K249" s="31">
        <f t="shared" si="32"/>
        <v>0</v>
      </c>
      <c r="L249" s="30">
        <f t="shared" si="37"/>
        <v>0</v>
      </c>
      <c r="M249" s="31">
        <f t="shared" si="33"/>
        <v>0</v>
      </c>
      <c r="N249" s="50">
        <f>SUM(N250:N254)</f>
        <v>0</v>
      </c>
      <c r="O249" s="31">
        <f t="shared" si="34"/>
        <v>0</v>
      </c>
      <c r="P249" s="32">
        <f t="shared" si="38"/>
        <v>0</v>
      </c>
      <c r="R249" s="17">
        <f>SUM('[1]estapu y ente'!D249+[2]ctas!D249)</f>
        <v>0</v>
      </c>
      <c r="S249" s="18">
        <f t="shared" si="30"/>
        <v>0</v>
      </c>
    </row>
    <row r="250" spans="1:19" x14ac:dyDescent="0.25">
      <c r="A250" s="54">
        <v>31910501</v>
      </c>
      <c r="B250" s="27" t="s">
        <v>223</v>
      </c>
      <c r="C250" s="49"/>
      <c r="D250" s="17">
        <f>SUM([3]ctas!D250+'[4]estapu y ente'!D250)</f>
        <v>0</v>
      </c>
      <c r="E250" s="17">
        <f>SUM([3]ctas!E250+'[4]estapu y ente'!E250)</f>
        <v>0</v>
      </c>
      <c r="F250" s="30">
        <f t="shared" si="31"/>
        <v>0</v>
      </c>
      <c r="G250" s="31">
        <f t="shared" si="35"/>
        <v>0</v>
      </c>
      <c r="H250" s="17"/>
      <c r="I250" s="32">
        <f t="shared" si="36"/>
        <v>0</v>
      </c>
      <c r="J250" s="17">
        <f>SUM([3]ctas!J250+'[4]estapu y ente'!J250)</f>
        <v>0</v>
      </c>
      <c r="K250" s="31">
        <f t="shared" si="32"/>
        <v>0</v>
      </c>
      <c r="L250" s="30">
        <f t="shared" si="37"/>
        <v>0</v>
      </c>
      <c r="M250" s="31">
        <f t="shared" si="33"/>
        <v>0</v>
      </c>
      <c r="N250" s="17">
        <f>SUM([3]ctas!N250+'[4]estapu y ente'!N250)</f>
        <v>0</v>
      </c>
      <c r="O250" s="31">
        <f t="shared" si="34"/>
        <v>0</v>
      </c>
      <c r="P250" s="32">
        <f t="shared" si="38"/>
        <v>0</v>
      </c>
      <c r="R250" s="17">
        <f>SUM('[1]estapu y ente'!D250+[2]ctas!D250)</f>
        <v>0</v>
      </c>
      <c r="S250" s="18">
        <f t="shared" si="30"/>
        <v>0</v>
      </c>
    </row>
    <row r="251" spans="1:19" x14ac:dyDescent="0.25">
      <c r="A251" s="54">
        <v>31910502</v>
      </c>
      <c r="B251" s="27" t="s">
        <v>224</v>
      </c>
      <c r="C251" s="49"/>
      <c r="D251" s="17">
        <f>SUM([3]ctas!D251+'[4]estapu y ente'!D251)</f>
        <v>0</v>
      </c>
      <c r="E251" s="17">
        <f>SUM([3]ctas!E251+'[4]estapu y ente'!E251)</f>
        <v>0</v>
      </c>
      <c r="F251" s="30">
        <f t="shared" si="31"/>
        <v>0</v>
      </c>
      <c r="G251" s="31">
        <f t="shared" si="35"/>
        <v>0</v>
      </c>
      <c r="H251" s="17"/>
      <c r="I251" s="32">
        <f t="shared" si="36"/>
        <v>0</v>
      </c>
      <c r="J251" s="17">
        <f>SUM([3]ctas!J251+'[4]estapu y ente'!J251)</f>
        <v>0</v>
      </c>
      <c r="K251" s="31">
        <f t="shared" si="32"/>
        <v>0</v>
      </c>
      <c r="L251" s="30">
        <f t="shared" si="37"/>
        <v>0</v>
      </c>
      <c r="M251" s="31">
        <f t="shared" si="33"/>
        <v>0</v>
      </c>
      <c r="N251" s="17">
        <f>SUM([3]ctas!N251+'[4]estapu y ente'!N251)</f>
        <v>0</v>
      </c>
      <c r="O251" s="31">
        <f t="shared" si="34"/>
        <v>0</v>
      </c>
      <c r="P251" s="32">
        <f t="shared" si="38"/>
        <v>0</v>
      </c>
      <c r="R251" s="17">
        <f>SUM('[1]estapu y ente'!D251+[2]ctas!D251)</f>
        <v>0</v>
      </c>
      <c r="S251" s="18">
        <f t="shared" si="30"/>
        <v>0</v>
      </c>
    </row>
    <row r="252" spans="1:19" x14ac:dyDescent="0.25">
      <c r="A252" s="54">
        <v>31910503</v>
      </c>
      <c r="B252" s="27" t="s">
        <v>225</v>
      </c>
      <c r="C252" s="49"/>
      <c r="D252" s="17">
        <f>SUM([3]ctas!D252+'[4]estapu y ente'!D252)</f>
        <v>0</v>
      </c>
      <c r="E252" s="17">
        <f>SUM([3]ctas!E252+'[4]estapu y ente'!E252)</f>
        <v>0</v>
      </c>
      <c r="F252" s="30">
        <f t="shared" si="31"/>
        <v>0</v>
      </c>
      <c r="G252" s="31">
        <f t="shared" si="35"/>
        <v>0</v>
      </c>
      <c r="H252" s="17"/>
      <c r="I252" s="32">
        <f t="shared" si="36"/>
        <v>0</v>
      </c>
      <c r="J252" s="17">
        <f>SUM([3]ctas!J252+'[4]estapu y ente'!J252)</f>
        <v>0</v>
      </c>
      <c r="K252" s="31">
        <f t="shared" si="32"/>
        <v>0</v>
      </c>
      <c r="L252" s="30">
        <f t="shared" si="37"/>
        <v>0</v>
      </c>
      <c r="M252" s="31">
        <f t="shared" si="33"/>
        <v>0</v>
      </c>
      <c r="N252" s="17">
        <f>SUM([3]ctas!N252+'[4]estapu y ente'!N252)</f>
        <v>0</v>
      </c>
      <c r="O252" s="31">
        <f t="shared" si="34"/>
        <v>0</v>
      </c>
      <c r="P252" s="32">
        <f t="shared" si="38"/>
        <v>0</v>
      </c>
      <c r="R252" s="17">
        <f>SUM('[1]estapu y ente'!D252+[2]ctas!D252)</f>
        <v>0</v>
      </c>
      <c r="S252" s="18">
        <f t="shared" si="30"/>
        <v>0</v>
      </c>
    </row>
    <row r="253" spans="1:19" x14ac:dyDescent="0.25">
      <c r="A253" s="54">
        <v>31910504</v>
      </c>
      <c r="B253" s="27" t="s">
        <v>226</v>
      </c>
      <c r="C253" s="49"/>
      <c r="D253" s="17">
        <f>SUM([3]ctas!D253+'[4]estapu y ente'!D253)</f>
        <v>0</v>
      </c>
      <c r="E253" s="17">
        <f>SUM([3]ctas!E253+'[4]estapu y ente'!E253)</f>
        <v>0</v>
      </c>
      <c r="F253" s="30">
        <f t="shared" si="31"/>
        <v>0</v>
      </c>
      <c r="G253" s="31">
        <f t="shared" si="35"/>
        <v>0</v>
      </c>
      <c r="H253" s="17"/>
      <c r="I253" s="32">
        <f t="shared" si="36"/>
        <v>0</v>
      </c>
      <c r="J253" s="17">
        <f>SUM([3]ctas!J253+'[4]estapu y ente'!J253)</f>
        <v>0</v>
      </c>
      <c r="K253" s="31">
        <f t="shared" si="32"/>
        <v>0</v>
      </c>
      <c r="L253" s="30">
        <f t="shared" si="37"/>
        <v>0</v>
      </c>
      <c r="M253" s="31">
        <f t="shared" si="33"/>
        <v>0</v>
      </c>
      <c r="N253" s="17">
        <f>SUM([3]ctas!N253+'[4]estapu y ente'!N253)</f>
        <v>0</v>
      </c>
      <c r="O253" s="31">
        <f t="shared" si="34"/>
        <v>0</v>
      </c>
      <c r="P253" s="32">
        <f t="shared" si="38"/>
        <v>0</v>
      </c>
      <c r="R253" s="17">
        <f>SUM('[1]estapu y ente'!D253+[2]ctas!D253)</f>
        <v>0</v>
      </c>
      <c r="S253" s="18">
        <f t="shared" si="30"/>
        <v>0</v>
      </c>
    </row>
    <row r="254" spans="1:19" x14ac:dyDescent="0.25">
      <c r="A254" s="54">
        <v>31910505</v>
      </c>
      <c r="B254" s="27" t="s">
        <v>227</v>
      </c>
      <c r="C254" s="49"/>
      <c r="D254" s="17">
        <f>SUM([3]ctas!D254+'[4]estapu y ente'!D254)</f>
        <v>0</v>
      </c>
      <c r="E254" s="17">
        <f>SUM([3]ctas!E254+'[4]estapu y ente'!E254)</f>
        <v>0</v>
      </c>
      <c r="F254" s="30">
        <f t="shared" si="31"/>
        <v>0</v>
      </c>
      <c r="G254" s="31">
        <f t="shared" si="35"/>
        <v>0</v>
      </c>
      <c r="H254" s="17"/>
      <c r="I254" s="32">
        <f t="shared" si="36"/>
        <v>0</v>
      </c>
      <c r="J254" s="17">
        <f>SUM([3]ctas!J254+'[4]estapu y ente'!J254)</f>
        <v>0</v>
      </c>
      <c r="K254" s="31">
        <f t="shared" si="32"/>
        <v>0</v>
      </c>
      <c r="L254" s="30">
        <f t="shared" si="37"/>
        <v>0</v>
      </c>
      <c r="M254" s="31">
        <f t="shared" si="33"/>
        <v>0</v>
      </c>
      <c r="N254" s="17">
        <f>SUM([3]ctas!N254+'[4]estapu y ente'!N254)</f>
        <v>0</v>
      </c>
      <c r="O254" s="31">
        <f t="shared" si="34"/>
        <v>0</v>
      </c>
      <c r="P254" s="32">
        <f t="shared" si="38"/>
        <v>0</v>
      </c>
      <c r="R254" s="17">
        <f>SUM('[1]estapu y ente'!D254+[2]ctas!D254)</f>
        <v>0</v>
      </c>
      <c r="S254" s="18">
        <f t="shared" si="30"/>
        <v>0</v>
      </c>
    </row>
    <row r="255" spans="1:19" x14ac:dyDescent="0.25">
      <c r="A255" s="54">
        <v>319106</v>
      </c>
      <c r="B255" s="27" t="s">
        <v>228</v>
      </c>
      <c r="C255" s="49"/>
      <c r="D255" s="50">
        <f>SUM(D256:D278)-D263-D267-D269-D273</f>
        <v>0</v>
      </c>
      <c r="E255" s="50">
        <f>SUM(E256:E278)-E263-E267-E269-E273</f>
        <v>0</v>
      </c>
      <c r="F255" s="30">
        <f t="shared" si="31"/>
        <v>0</v>
      </c>
      <c r="G255" s="31">
        <f t="shared" si="35"/>
        <v>0</v>
      </c>
      <c r="H255" s="50">
        <f>SUM(H256:H278)-H263-H267-H269-H273</f>
        <v>0</v>
      </c>
      <c r="I255" s="32">
        <f t="shared" si="36"/>
        <v>0</v>
      </c>
      <c r="J255" s="50">
        <f>SUM(J256:J278)-J263-J267-J269-J273</f>
        <v>0</v>
      </c>
      <c r="K255" s="31">
        <f t="shared" si="32"/>
        <v>0</v>
      </c>
      <c r="L255" s="30">
        <f t="shared" si="37"/>
        <v>0</v>
      </c>
      <c r="M255" s="31">
        <f t="shared" si="33"/>
        <v>0</v>
      </c>
      <c r="N255" s="50">
        <f>SUM(N256:N278)-N263-N267-N269-N273</f>
        <v>0</v>
      </c>
      <c r="O255" s="31">
        <f t="shared" si="34"/>
        <v>0</v>
      </c>
      <c r="P255" s="32">
        <f t="shared" si="38"/>
        <v>0</v>
      </c>
      <c r="R255" s="17">
        <f>SUM('[1]estapu y ente'!D255+[2]ctas!D255)</f>
        <v>0</v>
      </c>
      <c r="S255" s="18">
        <f t="shared" si="30"/>
        <v>0</v>
      </c>
    </row>
    <row r="256" spans="1:19" x14ac:dyDescent="0.25">
      <c r="A256" s="54">
        <v>31910601</v>
      </c>
      <c r="B256" s="27" t="s">
        <v>229</v>
      </c>
      <c r="C256" s="49"/>
      <c r="D256" s="17">
        <f>SUM([3]ctas!D256+'[4]estapu y ente'!D256)</f>
        <v>0</v>
      </c>
      <c r="E256" s="17">
        <f>SUM([3]ctas!E256+'[4]estapu y ente'!E256)</f>
        <v>0</v>
      </c>
      <c r="F256" s="30">
        <f t="shared" si="31"/>
        <v>0</v>
      </c>
      <c r="G256" s="31">
        <f t="shared" si="35"/>
        <v>0</v>
      </c>
      <c r="H256" s="17"/>
      <c r="I256" s="32">
        <f t="shared" si="36"/>
        <v>0</v>
      </c>
      <c r="J256" s="17">
        <f>SUM([3]ctas!J256+'[4]estapu y ente'!J256)</f>
        <v>0</v>
      </c>
      <c r="K256" s="31">
        <f t="shared" si="32"/>
        <v>0</v>
      </c>
      <c r="L256" s="30">
        <f t="shared" si="37"/>
        <v>0</v>
      </c>
      <c r="M256" s="31">
        <f t="shared" si="33"/>
        <v>0</v>
      </c>
      <c r="N256" s="17">
        <f>SUM([3]ctas!N256+'[4]estapu y ente'!N256)</f>
        <v>0</v>
      </c>
      <c r="O256" s="31">
        <f t="shared" si="34"/>
        <v>0</v>
      </c>
      <c r="P256" s="32">
        <f t="shared" si="38"/>
        <v>0</v>
      </c>
      <c r="R256" s="17">
        <f>SUM('[1]estapu y ente'!D256+[2]ctas!D256)</f>
        <v>0</v>
      </c>
      <c r="S256" s="18">
        <f t="shared" si="30"/>
        <v>0</v>
      </c>
    </row>
    <row r="257" spans="1:19" x14ac:dyDescent="0.25">
      <c r="A257" s="54">
        <v>31910602</v>
      </c>
      <c r="B257" s="27" t="s">
        <v>230</v>
      </c>
      <c r="C257" s="49"/>
      <c r="D257" s="17">
        <f>SUM([3]ctas!D257+'[4]estapu y ente'!D257)</f>
        <v>0</v>
      </c>
      <c r="E257" s="17">
        <f>SUM([3]ctas!E257+'[4]estapu y ente'!E257)</f>
        <v>0</v>
      </c>
      <c r="F257" s="30">
        <f t="shared" si="31"/>
        <v>0</v>
      </c>
      <c r="G257" s="31">
        <f t="shared" si="35"/>
        <v>0</v>
      </c>
      <c r="H257" s="17"/>
      <c r="I257" s="32">
        <f t="shared" si="36"/>
        <v>0</v>
      </c>
      <c r="J257" s="17">
        <f>SUM([3]ctas!J257+'[4]estapu y ente'!J257)</f>
        <v>0</v>
      </c>
      <c r="K257" s="31">
        <f t="shared" si="32"/>
        <v>0</v>
      </c>
      <c r="L257" s="30">
        <f t="shared" si="37"/>
        <v>0</v>
      </c>
      <c r="M257" s="31">
        <f t="shared" si="33"/>
        <v>0</v>
      </c>
      <c r="N257" s="17">
        <f>SUM([3]ctas!N257+'[4]estapu y ente'!N257)</f>
        <v>0</v>
      </c>
      <c r="O257" s="31">
        <f t="shared" si="34"/>
        <v>0</v>
      </c>
      <c r="P257" s="32">
        <f t="shared" si="38"/>
        <v>0</v>
      </c>
      <c r="R257" s="17">
        <f>SUM('[1]estapu y ente'!D257+[2]ctas!D257)</f>
        <v>0</v>
      </c>
      <c r="S257" s="18">
        <f t="shared" si="30"/>
        <v>0</v>
      </c>
    </row>
    <row r="258" spans="1:19" x14ac:dyDescent="0.25">
      <c r="A258" s="54">
        <v>31910603</v>
      </c>
      <c r="B258" s="27" t="s">
        <v>231</v>
      </c>
      <c r="C258" s="49"/>
      <c r="D258" s="17">
        <f>SUM([3]ctas!D258+'[4]estapu y ente'!D258)</f>
        <v>0</v>
      </c>
      <c r="E258" s="17">
        <f>SUM([3]ctas!E258+'[4]estapu y ente'!E258)</f>
        <v>0</v>
      </c>
      <c r="F258" s="30">
        <f t="shared" si="31"/>
        <v>0</v>
      </c>
      <c r="G258" s="31">
        <f t="shared" si="35"/>
        <v>0</v>
      </c>
      <c r="H258" s="17"/>
      <c r="I258" s="32">
        <f t="shared" si="36"/>
        <v>0</v>
      </c>
      <c r="J258" s="17">
        <f>SUM([3]ctas!J258+'[4]estapu y ente'!J258)</f>
        <v>0</v>
      </c>
      <c r="K258" s="31">
        <f t="shared" si="32"/>
        <v>0</v>
      </c>
      <c r="L258" s="30">
        <f t="shared" si="37"/>
        <v>0</v>
      </c>
      <c r="M258" s="31">
        <f t="shared" si="33"/>
        <v>0</v>
      </c>
      <c r="N258" s="17">
        <f>SUM([3]ctas!N258+'[4]estapu y ente'!N258)</f>
        <v>0</v>
      </c>
      <c r="O258" s="31">
        <f t="shared" si="34"/>
        <v>0</v>
      </c>
      <c r="P258" s="32">
        <f t="shared" si="38"/>
        <v>0</v>
      </c>
      <c r="R258" s="17">
        <f>SUM('[1]estapu y ente'!D258+[2]ctas!D258)</f>
        <v>0</v>
      </c>
      <c r="S258" s="18">
        <f t="shared" si="30"/>
        <v>0</v>
      </c>
    </row>
    <row r="259" spans="1:19" x14ac:dyDescent="0.25">
      <c r="A259" s="54">
        <v>31910604</v>
      </c>
      <c r="B259" s="27" t="s">
        <v>232</v>
      </c>
      <c r="C259" s="49"/>
      <c r="D259" s="17">
        <f>SUM([3]ctas!D259+'[4]estapu y ente'!D259)</f>
        <v>0</v>
      </c>
      <c r="E259" s="17">
        <f>SUM([3]ctas!E259+'[4]estapu y ente'!E259)</f>
        <v>0</v>
      </c>
      <c r="F259" s="30">
        <f t="shared" si="31"/>
        <v>0</v>
      </c>
      <c r="G259" s="31">
        <f t="shared" si="35"/>
        <v>0</v>
      </c>
      <c r="H259" s="17"/>
      <c r="I259" s="32">
        <f t="shared" si="36"/>
        <v>0</v>
      </c>
      <c r="J259" s="17">
        <f>SUM([3]ctas!J259+'[4]estapu y ente'!J259)</f>
        <v>0</v>
      </c>
      <c r="K259" s="31">
        <f t="shared" si="32"/>
        <v>0</v>
      </c>
      <c r="L259" s="30">
        <f t="shared" si="37"/>
        <v>0</v>
      </c>
      <c r="M259" s="31">
        <f t="shared" si="33"/>
        <v>0</v>
      </c>
      <c r="N259" s="17">
        <f>SUM([3]ctas!N259+'[4]estapu y ente'!N259)</f>
        <v>0</v>
      </c>
      <c r="O259" s="31">
        <f t="shared" si="34"/>
        <v>0</v>
      </c>
      <c r="P259" s="32">
        <f t="shared" si="38"/>
        <v>0</v>
      </c>
      <c r="R259" s="17">
        <f>SUM('[1]estapu y ente'!D259+[2]ctas!D259)</f>
        <v>0</v>
      </c>
      <c r="S259" s="18">
        <f t="shared" si="30"/>
        <v>0</v>
      </c>
    </row>
    <row r="260" spans="1:19" x14ac:dyDescent="0.25">
      <c r="A260" s="54">
        <v>31910605</v>
      </c>
      <c r="B260" s="27" t="s">
        <v>233</v>
      </c>
      <c r="C260" s="49"/>
      <c r="D260" s="17">
        <f>SUM([3]ctas!D260+'[4]estapu y ente'!D260)</f>
        <v>0</v>
      </c>
      <c r="E260" s="17">
        <f>SUM([3]ctas!E260+'[4]estapu y ente'!E260)</f>
        <v>0</v>
      </c>
      <c r="F260" s="30">
        <f t="shared" si="31"/>
        <v>0</v>
      </c>
      <c r="G260" s="31">
        <f t="shared" si="35"/>
        <v>0</v>
      </c>
      <c r="H260" s="17"/>
      <c r="I260" s="32">
        <f t="shared" si="36"/>
        <v>0</v>
      </c>
      <c r="J260" s="17">
        <f>SUM([3]ctas!J260+'[4]estapu y ente'!J260)</f>
        <v>0</v>
      </c>
      <c r="K260" s="31">
        <f t="shared" si="32"/>
        <v>0</v>
      </c>
      <c r="L260" s="30">
        <f t="shared" si="37"/>
        <v>0</v>
      </c>
      <c r="M260" s="31">
        <f t="shared" si="33"/>
        <v>0</v>
      </c>
      <c r="N260" s="17">
        <f>SUM([3]ctas!N260+'[4]estapu y ente'!N260)</f>
        <v>0</v>
      </c>
      <c r="O260" s="31">
        <f t="shared" si="34"/>
        <v>0</v>
      </c>
      <c r="P260" s="32">
        <f t="shared" si="38"/>
        <v>0</v>
      </c>
      <c r="R260" s="17">
        <f>SUM('[1]estapu y ente'!D260+[2]ctas!D260)</f>
        <v>0</v>
      </c>
      <c r="S260" s="18">
        <f t="shared" si="30"/>
        <v>0</v>
      </c>
    </row>
    <row r="261" spans="1:19" x14ac:dyDescent="0.25">
      <c r="A261" s="54">
        <v>31910606</v>
      </c>
      <c r="B261" s="27" t="s">
        <v>234</v>
      </c>
      <c r="C261" s="49"/>
      <c r="D261" s="17">
        <f>SUM([3]ctas!D261+'[4]estapu y ente'!D261)</f>
        <v>0</v>
      </c>
      <c r="E261" s="17">
        <f>SUM([3]ctas!E261+'[4]estapu y ente'!E261)</f>
        <v>0</v>
      </c>
      <c r="F261" s="30">
        <f t="shared" si="31"/>
        <v>0</v>
      </c>
      <c r="G261" s="31">
        <f t="shared" si="35"/>
        <v>0</v>
      </c>
      <c r="H261" s="17"/>
      <c r="I261" s="32">
        <f t="shared" si="36"/>
        <v>0</v>
      </c>
      <c r="J261" s="17">
        <f>SUM([3]ctas!J261+'[4]estapu y ente'!J261)</f>
        <v>0</v>
      </c>
      <c r="K261" s="31">
        <f t="shared" si="32"/>
        <v>0</v>
      </c>
      <c r="L261" s="30">
        <f t="shared" si="37"/>
        <v>0</v>
      </c>
      <c r="M261" s="31">
        <f t="shared" si="33"/>
        <v>0</v>
      </c>
      <c r="N261" s="17">
        <f>SUM([3]ctas!N261+'[4]estapu y ente'!N261)</f>
        <v>0</v>
      </c>
      <c r="O261" s="31">
        <f t="shared" si="34"/>
        <v>0</v>
      </c>
      <c r="P261" s="32">
        <f t="shared" si="38"/>
        <v>0</v>
      </c>
      <c r="R261" s="17">
        <f>SUM('[1]estapu y ente'!D261+[2]ctas!D261)</f>
        <v>0</v>
      </c>
      <c r="S261" s="18">
        <f t="shared" si="30"/>
        <v>0</v>
      </c>
    </row>
    <row r="262" spans="1:19" x14ac:dyDescent="0.25">
      <c r="A262" s="54">
        <v>31910607</v>
      </c>
      <c r="B262" s="27" t="s">
        <v>235</v>
      </c>
      <c r="C262" s="49"/>
      <c r="D262" s="17">
        <f>SUM([3]ctas!D262+'[4]estapu y ente'!D262)</f>
        <v>0</v>
      </c>
      <c r="E262" s="17">
        <f>SUM([3]ctas!E262+'[4]estapu y ente'!E262)</f>
        <v>0</v>
      </c>
      <c r="F262" s="30">
        <f t="shared" si="31"/>
        <v>0</v>
      </c>
      <c r="G262" s="31">
        <f t="shared" si="35"/>
        <v>0</v>
      </c>
      <c r="H262" s="17"/>
      <c r="I262" s="32">
        <f t="shared" si="36"/>
        <v>0</v>
      </c>
      <c r="J262" s="17">
        <f>SUM([3]ctas!J262+'[4]estapu y ente'!J262)</f>
        <v>0</v>
      </c>
      <c r="K262" s="31">
        <f t="shared" si="32"/>
        <v>0</v>
      </c>
      <c r="L262" s="30">
        <f t="shared" si="37"/>
        <v>0</v>
      </c>
      <c r="M262" s="31">
        <f t="shared" si="33"/>
        <v>0</v>
      </c>
      <c r="N262" s="17">
        <f>SUM([3]ctas!N262+'[4]estapu y ente'!N262)</f>
        <v>0</v>
      </c>
      <c r="O262" s="31">
        <f t="shared" si="34"/>
        <v>0</v>
      </c>
      <c r="P262" s="32">
        <f t="shared" si="38"/>
        <v>0</v>
      </c>
      <c r="R262" s="17">
        <f>SUM('[1]estapu y ente'!D262+[2]ctas!D262)</f>
        <v>0</v>
      </c>
      <c r="S262" s="18">
        <f t="shared" si="30"/>
        <v>0</v>
      </c>
    </row>
    <row r="263" spans="1:19" x14ac:dyDescent="0.25">
      <c r="A263" s="54">
        <v>31910608</v>
      </c>
      <c r="B263" s="27" t="s">
        <v>236</v>
      </c>
      <c r="C263" s="49"/>
      <c r="D263" s="50">
        <f>SUM(D264:D265)</f>
        <v>0</v>
      </c>
      <c r="E263" s="50">
        <f>SUM(E264:E265)</f>
        <v>0</v>
      </c>
      <c r="F263" s="30">
        <f t="shared" si="31"/>
        <v>0</v>
      </c>
      <c r="G263" s="31">
        <f t="shared" si="35"/>
        <v>0</v>
      </c>
      <c r="H263" s="50">
        <f>SUM(H264:H265)</f>
        <v>0</v>
      </c>
      <c r="I263" s="32">
        <f t="shared" si="36"/>
        <v>0</v>
      </c>
      <c r="J263" s="50">
        <f>SUM(J264:J265)</f>
        <v>0</v>
      </c>
      <c r="K263" s="31">
        <f t="shared" si="32"/>
        <v>0</v>
      </c>
      <c r="L263" s="30">
        <f t="shared" si="37"/>
        <v>0</v>
      </c>
      <c r="M263" s="31">
        <f t="shared" si="33"/>
        <v>0</v>
      </c>
      <c r="N263" s="50">
        <f>SUM(N264:N265)</f>
        <v>0</v>
      </c>
      <c r="O263" s="31">
        <f t="shared" si="34"/>
        <v>0</v>
      </c>
      <c r="P263" s="32">
        <f t="shared" si="38"/>
        <v>0</v>
      </c>
      <c r="R263" s="17">
        <f>SUM('[1]estapu y ente'!D263+[2]ctas!D263)</f>
        <v>0</v>
      </c>
      <c r="S263" s="18">
        <f t="shared" si="30"/>
        <v>0</v>
      </c>
    </row>
    <row r="264" spans="1:19" x14ac:dyDescent="0.25">
      <c r="A264" s="54">
        <v>3191060801</v>
      </c>
      <c r="B264" s="27" t="s">
        <v>237</v>
      </c>
      <c r="C264" s="49"/>
      <c r="D264" s="17">
        <f>SUM([3]ctas!D264+'[4]estapu y ente'!D264)</f>
        <v>0</v>
      </c>
      <c r="E264" s="17">
        <f>SUM([3]ctas!E264+'[4]estapu y ente'!E264)</f>
        <v>0</v>
      </c>
      <c r="F264" s="30">
        <f t="shared" si="31"/>
        <v>0</v>
      </c>
      <c r="G264" s="31">
        <f t="shared" si="35"/>
        <v>0</v>
      </c>
      <c r="H264" s="17"/>
      <c r="I264" s="32">
        <f t="shared" si="36"/>
        <v>0</v>
      </c>
      <c r="J264" s="17">
        <f>SUM([3]ctas!J264+'[4]estapu y ente'!J264)</f>
        <v>0</v>
      </c>
      <c r="K264" s="31">
        <f t="shared" si="32"/>
        <v>0</v>
      </c>
      <c r="L264" s="30">
        <f t="shared" si="37"/>
        <v>0</v>
      </c>
      <c r="M264" s="31">
        <f t="shared" si="33"/>
        <v>0</v>
      </c>
      <c r="N264" s="17">
        <f>SUM([3]ctas!N264+'[4]estapu y ente'!N264)</f>
        <v>0</v>
      </c>
      <c r="O264" s="31">
        <f t="shared" si="34"/>
        <v>0</v>
      </c>
      <c r="P264" s="32">
        <f t="shared" si="38"/>
        <v>0</v>
      </c>
      <c r="R264" s="17">
        <f>SUM('[1]estapu y ente'!D264+[2]ctas!D264)</f>
        <v>0</v>
      </c>
      <c r="S264" s="18">
        <f t="shared" ref="S264:S327" si="39">+D264-R264</f>
        <v>0</v>
      </c>
    </row>
    <row r="265" spans="1:19" x14ac:dyDescent="0.25">
      <c r="A265" s="54">
        <v>3191060802</v>
      </c>
      <c r="B265" s="27" t="s">
        <v>238</v>
      </c>
      <c r="C265" s="49"/>
      <c r="D265" s="17">
        <f>SUM([3]ctas!D265+'[4]estapu y ente'!D265)</f>
        <v>0</v>
      </c>
      <c r="E265" s="17">
        <f>SUM([3]ctas!E265+'[4]estapu y ente'!E265)</f>
        <v>0</v>
      </c>
      <c r="F265" s="30">
        <f t="shared" si="31"/>
        <v>0</v>
      </c>
      <c r="G265" s="31">
        <f t="shared" si="35"/>
        <v>0</v>
      </c>
      <c r="H265" s="17"/>
      <c r="I265" s="32">
        <f t="shared" si="36"/>
        <v>0</v>
      </c>
      <c r="J265" s="17">
        <f>SUM([3]ctas!J265+'[4]estapu y ente'!J265)</f>
        <v>0</v>
      </c>
      <c r="K265" s="31">
        <f t="shared" si="32"/>
        <v>0</v>
      </c>
      <c r="L265" s="30">
        <f t="shared" si="37"/>
        <v>0</v>
      </c>
      <c r="M265" s="31">
        <f t="shared" si="33"/>
        <v>0</v>
      </c>
      <c r="N265" s="17">
        <f>SUM([3]ctas!N265+'[4]estapu y ente'!N265)</f>
        <v>0</v>
      </c>
      <c r="O265" s="31">
        <f t="shared" si="34"/>
        <v>0</v>
      </c>
      <c r="P265" s="32">
        <f t="shared" si="38"/>
        <v>0</v>
      </c>
      <c r="R265" s="17">
        <f>SUM('[1]estapu y ente'!D265+[2]ctas!D265)</f>
        <v>0</v>
      </c>
      <c r="S265" s="18">
        <f t="shared" si="39"/>
        <v>0</v>
      </c>
    </row>
    <row r="266" spans="1:19" x14ac:dyDescent="0.25">
      <c r="A266" s="54">
        <v>31910609</v>
      </c>
      <c r="B266" s="27" t="s">
        <v>239</v>
      </c>
      <c r="C266" s="49"/>
      <c r="D266" s="17">
        <f>SUM([3]ctas!D266+'[4]estapu y ente'!D266)</f>
        <v>0</v>
      </c>
      <c r="E266" s="17">
        <f>SUM([3]ctas!E266+'[4]estapu y ente'!E266)</f>
        <v>0</v>
      </c>
      <c r="F266" s="30">
        <f t="shared" si="31"/>
        <v>0</v>
      </c>
      <c r="G266" s="31">
        <f t="shared" si="35"/>
        <v>0</v>
      </c>
      <c r="H266" s="17"/>
      <c r="I266" s="32">
        <f t="shared" si="36"/>
        <v>0</v>
      </c>
      <c r="J266" s="17">
        <f>SUM([3]ctas!J266+'[4]estapu y ente'!J266)</f>
        <v>0</v>
      </c>
      <c r="K266" s="31">
        <f t="shared" si="32"/>
        <v>0</v>
      </c>
      <c r="L266" s="30">
        <f t="shared" si="37"/>
        <v>0</v>
      </c>
      <c r="M266" s="31">
        <f t="shared" si="33"/>
        <v>0</v>
      </c>
      <c r="N266" s="17">
        <f>SUM([3]ctas!N266+'[4]estapu y ente'!N266)</f>
        <v>0</v>
      </c>
      <c r="O266" s="31">
        <f t="shared" si="34"/>
        <v>0</v>
      </c>
      <c r="P266" s="32">
        <f t="shared" si="38"/>
        <v>0</v>
      </c>
      <c r="R266" s="17">
        <f>SUM('[1]estapu y ente'!D266+[2]ctas!D266)</f>
        <v>0</v>
      </c>
      <c r="S266" s="18">
        <f t="shared" si="39"/>
        <v>0</v>
      </c>
    </row>
    <row r="267" spans="1:19" x14ac:dyDescent="0.25">
      <c r="A267" s="54">
        <v>31910610</v>
      </c>
      <c r="B267" s="27" t="s">
        <v>1315</v>
      </c>
      <c r="C267" s="49"/>
      <c r="D267" s="17">
        <f>SUM(D268)</f>
        <v>0</v>
      </c>
      <c r="E267" s="17">
        <f>SUM(E268)</f>
        <v>0</v>
      </c>
      <c r="F267" s="30">
        <f t="shared" ref="F267:F278" si="40">SUM(D267+E267)</f>
        <v>0</v>
      </c>
      <c r="G267" s="31">
        <f t="shared" si="35"/>
        <v>0</v>
      </c>
      <c r="H267" s="17">
        <f>SUM(H268)</f>
        <v>0</v>
      </c>
      <c r="I267" s="32">
        <f t="shared" si="36"/>
        <v>0</v>
      </c>
      <c r="J267" s="17">
        <f>SUM(J268)</f>
        <v>0</v>
      </c>
      <c r="K267" s="31">
        <f t="shared" ref="K267:K330" si="41">IF(OR(J267=0,F267=0),0,J267/F267)*100</f>
        <v>0</v>
      </c>
      <c r="L267" s="30">
        <f t="shared" ref="L267:L278" si="42">SUM(N267-J267)</f>
        <v>0</v>
      </c>
      <c r="M267" s="31">
        <f t="shared" ref="M267:M330" si="43">IF(OR(L267=0,F267=0),0,L267/F267)*100</f>
        <v>0</v>
      </c>
      <c r="N267" s="17">
        <f>SUM(N268)</f>
        <v>0</v>
      </c>
      <c r="O267" s="31">
        <f t="shared" ref="O267:O330" si="44">IF(OR(N267=0,F267=0),0,N267/F267)*100</f>
        <v>0</v>
      </c>
      <c r="P267" s="32">
        <f t="shared" ref="P267:P278" si="45">SUM(F267-N267)</f>
        <v>0</v>
      </c>
      <c r="R267" s="17">
        <f>SUM('[1]estapu y ente'!D267+[2]ctas!D267)</f>
        <v>0</v>
      </c>
      <c r="S267" s="18">
        <f t="shared" si="39"/>
        <v>0</v>
      </c>
    </row>
    <row r="268" spans="1:19" x14ac:dyDescent="0.25">
      <c r="A268" s="54">
        <v>3191061001</v>
      </c>
      <c r="B268" s="198" t="s">
        <v>1316</v>
      </c>
      <c r="C268" s="49"/>
      <c r="D268" s="17">
        <f>SUM([3]ctas!D268+'[4]estapu y ente'!D268)</f>
        <v>0</v>
      </c>
      <c r="E268" s="17">
        <f>SUM([3]ctas!E268+'[4]estapu y ente'!E268)</f>
        <v>0</v>
      </c>
      <c r="F268" s="30">
        <f t="shared" si="40"/>
        <v>0</v>
      </c>
      <c r="G268" s="31">
        <f t="shared" si="35"/>
        <v>0</v>
      </c>
      <c r="H268" s="17"/>
      <c r="I268" s="32">
        <f t="shared" si="36"/>
        <v>0</v>
      </c>
      <c r="J268" s="17">
        <f>SUM([3]ctas!J268+'[4]estapu y ente'!J268)</f>
        <v>0</v>
      </c>
      <c r="K268" s="31">
        <f t="shared" si="41"/>
        <v>0</v>
      </c>
      <c r="L268" s="30">
        <f t="shared" si="42"/>
        <v>0</v>
      </c>
      <c r="M268" s="31">
        <f t="shared" si="43"/>
        <v>0</v>
      </c>
      <c r="N268" s="17">
        <f>SUM([3]ctas!N268+'[4]estapu y ente'!N268)</f>
        <v>0</v>
      </c>
      <c r="O268" s="31">
        <f t="shared" si="44"/>
        <v>0</v>
      </c>
      <c r="P268" s="32">
        <f t="shared" si="45"/>
        <v>0</v>
      </c>
      <c r="R268" s="17">
        <f>SUM('[1]estapu y ente'!D268+[2]ctas!D268)</f>
        <v>0</v>
      </c>
      <c r="S268" s="18">
        <f t="shared" si="39"/>
        <v>0</v>
      </c>
    </row>
    <row r="269" spans="1:19" x14ac:dyDescent="0.25">
      <c r="A269" s="54">
        <v>31910611</v>
      </c>
      <c r="B269" s="198" t="s">
        <v>1317</v>
      </c>
      <c r="C269" s="49"/>
      <c r="D269" s="17">
        <f>SUM(D270:D272)</f>
        <v>0</v>
      </c>
      <c r="E269" s="17">
        <f>SUM(E270:E272)</f>
        <v>0</v>
      </c>
      <c r="F269" s="30">
        <f t="shared" si="40"/>
        <v>0</v>
      </c>
      <c r="G269" s="31">
        <f t="shared" si="35"/>
        <v>0</v>
      </c>
      <c r="H269" s="17">
        <f>SUM(H270:H272)</f>
        <v>0</v>
      </c>
      <c r="I269" s="32">
        <f t="shared" si="36"/>
        <v>0</v>
      </c>
      <c r="J269" s="17">
        <f>SUM(J270:J272)</f>
        <v>0</v>
      </c>
      <c r="K269" s="31">
        <f t="shared" si="41"/>
        <v>0</v>
      </c>
      <c r="L269" s="30">
        <f t="shared" si="42"/>
        <v>0</v>
      </c>
      <c r="M269" s="31">
        <f t="shared" si="43"/>
        <v>0</v>
      </c>
      <c r="N269" s="17">
        <f>SUM(N270:N272)</f>
        <v>0</v>
      </c>
      <c r="O269" s="31">
        <f t="shared" si="44"/>
        <v>0</v>
      </c>
      <c r="P269" s="32">
        <f t="shared" si="45"/>
        <v>0</v>
      </c>
      <c r="R269" s="17">
        <f>SUM('[1]estapu y ente'!D269+[2]ctas!D269)</f>
        <v>0</v>
      </c>
      <c r="S269" s="18">
        <f t="shared" si="39"/>
        <v>0</v>
      </c>
    </row>
    <row r="270" spans="1:19" x14ac:dyDescent="0.25">
      <c r="A270" s="54">
        <v>3191061101</v>
      </c>
      <c r="B270" s="27" t="s">
        <v>249</v>
      </c>
      <c r="C270" s="49"/>
      <c r="D270" s="17">
        <f>SUM([3]ctas!D270+'[4]estapu y ente'!D270)</f>
        <v>0</v>
      </c>
      <c r="E270" s="17">
        <f>SUM([3]ctas!E270+'[4]estapu y ente'!E270)</f>
        <v>0</v>
      </c>
      <c r="F270" s="30">
        <f t="shared" si="40"/>
        <v>0</v>
      </c>
      <c r="G270" s="31">
        <f t="shared" si="35"/>
        <v>0</v>
      </c>
      <c r="H270" s="17"/>
      <c r="I270" s="32">
        <f t="shared" si="36"/>
        <v>0</v>
      </c>
      <c r="J270" s="17">
        <f>SUM([3]ctas!J270+'[4]estapu y ente'!J270)</f>
        <v>0</v>
      </c>
      <c r="K270" s="31">
        <f t="shared" si="41"/>
        <v>0</v>
      </c>
      <c r="L270" s="30">
        <f t="shared" si="42"/>
        <v>0</v>
      </c>
      <c r="M270" s="31">
        <f t="shared" si="43"/>
        <v>0</v>
      </c>
      <c r="N270" s="17">
        <f>SUM([3]ctas!N270+'[4]estapu y ente'!N270)</f>
        <v>0</v>
      </c>
      <c r="O270" s="31">
        <f t="shared" si="44"/>
        <v>0</v>
      </c>
      <c r="P270" s="32">
        <f t="shared" si="45"/>
        <v>0</v>
      </c>
      <c r="R270" s="17">
        <f>SUM('[1]estapu y ente'!D270+[2]ctas!D270)</f>
        <v>0</v>
      </c>
      <c r="S270" s="18">
        <f t="shared" si="39"/>
        <v>0</v>
      </c>
    </row>
    <row r="271" spans="1:19" x14ac:dyDescent="0.25">
      <c r="A271" s="54">
        <v>3191061102</v>
      </c>
      <c r="B271" s="198" t="s">
        <v>1316</v>
      </c>
      <c r="C271" s="49"/>
      <c r="D271" s="17">
        <f>SUM([3]ctas!D271+'[4]estapu y ente'!D271)</f>
        <v>0</v>
      </c>
      <c r="E271" s="17">
        <f>SUM([3]ctas!E271+'[4]estapu y ente'!E271)</f>
        <v>0</v>
      </c>
      <c r="F271" s="30">
        <f t="shared" si="40"/>
        <v>0</v>
      </c>
      <c r="G271" s="31">
        <f t="shared" si="35"/>
        <v>0</v>
      </c>
      <c r="H271" s="17"/>
      <c r="I271" s="32">
        <f t="shared" si="36"/>
        <v>0</v>
      </c>
      <c r="J271" s="17">
        <f>SUM([3]ctas!J271+'[4]estapu y ente'!J271)</f>
        <v>0</v>
      </c>
      <c r="K271" s="31">
        <f t="shared" si="41"/>
        <v>0</v>
      </c>
      <c r="L271" s="30">
        <f t="shared" si="42"/>
        <v>0</v>
      </c>
      <c r="M271" s="31">
        <f t="shared" si="43"/>
        <v>0</v>
      </c>
      <c r="N271" s="17">
        <f>SUM([3]ctas!N271+'[4]estapu y ente'!N271)</f>
        <v>0</v>
      </c>
      <c r="O271" s="31">
        <f t="shared" si="44"/>
        <v>0</v>
      </c>
      <c r="P271" s="32">
        <f t="shared" si="45"/>
        <v>0</v>
      </c>
      <c r="R271" s="17">
        <f>SUM('[1]estapu y ente'!D271+[2]ctas!D271)</f>
        <v>0</v>
      </c>
      <c r="S271" s="18">
        <f t="shared" si="39"/>
        <v>0</v>
      </c>
    </row>
    <row r="272" spans="1:19" x14ac:dyDescent="0.25">
      <c r="A272" s="54">
        <v>3191061103</v>
      </c>
      <c r="B272" s="198" t="s">
        <v>1318</v>
      </c>
      <c r="C272" s="49"/>
      <c r="D272" s="17">
        <f>SUM([3]ctas!D272+'[4]estapu y ente'!D272)</f>
        <v>0</v>
      </c>
      <c r="E272" s="17">
        <f>SUM([3]ctas!E272+'[4]estapu y ente'!E272)</f>
        <v>0</v>
      </c>
      <c r="F272" s="30">
        <f t="shared" si="40"/>
        <v>0</v>
      </c>
      <c r="G272" s="31">
        <f t="shared" si="35"/>
        <v>0</v>
      </c>
      <c r="H272" s="17"/>
      <c r="I272" s="32">
        <f t="shared" si="36"/>
        <v>0</v>
      </c>
      <c r="J272" s="17">
        <f>SUM([3]ctas!J272+'[4]estapu y ente'!J272)</f>
        <v>0</v>
      </c>
      <c r="K272" s="31">
        <f t="shared" si="41"/>
        <v>0</v>
      </c>
      <c r="L272" s="30">
        <f t="shared" si="42"/>
        <v>0</v>
      </c>
      <c r="M272" s="31">
        <f t="shared" si="43"/>
        <v>0</v>
      </c>
      <c r="N272" s="17">
        <f>SUM([3]ctas!N272+'[4]estapu y ente'!N272)</f>
        <v>0</v>
      </c>
      <c r="O272" s="31">
        <f t="shared" si="44"/>
        <v>0</v>
      </c>
      <c r="P272" s="32">
        <f t="shared" si="45"/>
        <v>0</v>
      </c>
      <c r="R272" s="17">
        <f>SUM('[1]estapu y ente'!D272+[2]ctas!D272)</f>
        <v>0</v>
      </c>
      <c r="S272" s="18">
        <f t="shared" si="39"/>
        <v>0</v>
      </c>
    </row>
    <row r="273" spans="1:19" x14ac:dyDescent="0.25">
      <c r="A273" s="54">
        <v>31910612</v>
      </c>
      <c r="B273" s="198" t="s">
        <v>1319</v>
      </c>
      <c r="C273" s="49"/>
      <c r="D273" s="17">
        <f>SUM(D274:D278)</f>
        <v>0</v>
      </c>
      <c r="E273" s="17">
        <f>SUM(E274:E278)</f>
        <v>0</v>
      </c>
      <c r="F273" s="30">
        <f t="shared" si="40"/>
        <v>0</v>
      </c>
      <c r="G273" s="31">
        <f t="shared" si="35"/>
        <v>0</v>
      </c>
      <c r="H273" s="17">
        <f>SUM(H274:H278)</f>
        <v>0</v>
      </c>
      <c r="I273" s="32">
        <f t="shared" si="36"/>
        <v>0</v>
      </c>
      <c r="J273" s="17">
        <f>SUM(J274:J278)</f>
        <v>0</v>
      </c>
      <c r="K273" s="31">
        <f t="shared" si="41"/>
        <v>0</v>
      </c>
      <c r="L273" s="30">
        <f t="shared" si="42"/>
        <v>0</v>
      </c>
      <c r="M273" s="31">
        <f t="shared" si="43"/>
        <v>0</v>
      </c>
      <c r="N273" s="17">
        <f>SUM(N274:N278)</f>
        <v>0</v>
      </c>
      <c r="O273" s="31">
        <f t="shared" si="44"/>
        <v>0</v>
      </c>
      <c r="P273" s="32">
        <f t="shared" si="45"/>
        <v>0</v>
      </c>
      <c r="R273" s="17">
        <f>SUM('[1]estapu y ente'!D273+[2]ctas!D273)</f>
        <v>0</v>
      </c>
      <c r="S273" s="18">
        <f t="shared" si="39"/>
        <v>0</v>
      </c>
    </row>
    <row r="274" spans="1:19" x14ac:dyDescent="0.25">
      <c r="A274" s="54">
        <v>3191061201</v>
      </c>
      <c r="B274" s="27" t="s">
        <v>249</v>
      </c>
      <c r="C274" s="49"/>
      <c r="D274" s="17">
        <f>SUM([3]ctas!D274+'[4]estapu y ente'!D274)</f>
        <v>0</v>
      </c>
      <c r="E274" s="17">
        <f>SUM([3]ctas!E274+'[4]estapu y ente'!E274)</f>
        <v>0</v>
      </c>
      <c r="F274" s="30">
        <f t="shared" si="40"/>
        <v>0</v>
      </c>
      <c r="G274" s="31">
        <f t="shared" si="35"/>
        <v>0</v>
      </c>
      <c r="H274" s="17"/>
      <c r="I274" s="32">
        <f t="shared" si="36"/>
        <v>0</v>
      </c>
      <c r="J274" s="17">
        <f>SUM([3]ctas!J274+'[4]estapu y ente'!J274)</f>
        <v>0</v>
      </c>
      <c r="K274" s="31">
        <f t="shared" si="41"/>
        <v>0</v>
      </c>
      <c r="L274" s="30">
        <f t="shared" si="42"/>
        <v>0</v>
      </c>
      <c r="M274" s="31">
        <f t="shared" si="43"/>
        <v>0</v>
      </c>
      <c r="N274" s="17">
        <f>SUM([3]ctas!N274+'[4]estapu y ente'!N274)</f>
        <v>0</v>
      </c>
      <c r="O274" s="31">
        <f t="shared" si="44"/>
        <v>0</v>
      </c>
      <c r="P274" s="32">
        <f t="shared" si="45"/>
        <v>0</v>
      </c>
      <c r="R274" s="17">
        <f>SUM('[1]estapu y ente'!D274+[2]ctas!D274)</f>
        <v>0</v>
      </c>
      <c r="S274" s="18">
        <f t="shared" si="39"/>
        <v>0</v>
      </c>
    </row>
    <row r="275" spans="1:19" x14ac:dyDescent="0.25">
      <c r="A275" s="54">
        <v>3191061202</v>
      </c>
      <c r="B275" s="198" t="s">
        <v>1320</v>
      </c>
      <c r="C275" s="49"/>
      <c r="D275" s="17">
        <f>SUM([3]ctas!D275+'[4]estapu y ente'!D275)</f>
        <v>0</v>
      </c>
      <c r="E275" s="17">
        <f>SUM([3]ctas!E275+'[4]estapu y ente'!E275)</f>
        <v>0</v>
      </c>
      <c r="F275" s="30">
        <f t="shared" si="40"/>
        <v>0</v>
      </c>
      <c r="G275" s="31">
        <f t="shared" si="35"/>
        <v>0</v>
      </c>
      <c r="H275" s="17"/>
      <c r="I275" s="32">
        <f t="shared" si="36"/>
        <v>0</v>
      </c>
      <c r="J275" s="17">
        <f>SUM([3]ctas!J275+'[4]estapu y ente'!J275)</f>
        <v>0</v>
      </c>
      <c r="K275" s="31">
        <f t="shared" si="41"/>
        <v>0</v>
      </c>
      <c r="L275" s="30">
        <f t="shared" si="42"/>
        <v>0</v>
      </c>
      <c r="M275" s="31">
        <f t="shared" si="43"/>
        <v>0</v>
      </c>
      <c r="N275" s="17">
        <f>SUM([3]ctas!N275+'[4]estapu y ente'!N275)</f>
        <v>0</v>
      </c>
      <c r="O275" s="31">
        <f t="shared" si="44"/>
        <v>0</v>
      </c>
      <c r="P275" s="32">
        <f t="shared" si="45"/>
        <v>0</v>
      </c>
      <c r="R275" s="17">
        <f>SUM('[1]estapu y ente'!D275+[2]ctas!D275)</f>
        <v>0</v>
      </c>
      <c r="S275" s="18">
        <f t="shared" si="39"/>
        <v>0</v>
      </c>
    </row>
    <row r="276" spans="1:19" x14ac:dyDescent="0.25">
      <c r="A276" s="54">
        <v>3191061203</v>
      </c>
      <c r="B276" s="198" t="s">
        <v>1316</v>
      </c>
      <c r="C276" s="49"/>
      <c r="D276" s="17">
        <f>SUM([3]ctas!D276+'[4]estapu y ente'!D276)</f>
        <v>0</v>
      </c>
      <c r="E276" s="17">
        <f>SUM([3]ctas!E276+'[4]estapu y ente'!E276)</f>
        <v>0</v>
      </c>
      <c r="F276" s="30">
        <f t="shared" si="40"/>
        <v>0</v>
      </c>
      <c r="G276" s="31">
        <f t="shared" si="35"/>
        <v>0</v>
      </c>
      <c r="H276" s="17"/>
      <c r="I276" s="32">
        <f t="shared" si="36"/>
        <v>0</v>
      </c>
      <c r="J276" s="17">
        <f>SUM([3]ctas!J276+'[4]estapu y ente'!J276)</f>
        <v>0</v>
      </c>
      <c r="K276" s="31">
        <f t="shared" si="41"/>
        <v>0</v>
      </c>
      <c r="L276" s="30">
        <f t="shared" si="42"/>
        <v>0</v>
      </c>
      <c r="M276" s="31">
        <f t="shared" si="43"/>
        <v>0</v>
      </c>
      <c r="N276" s="17">
        <f>SUM([3]ctas!N276+'[4]estapu y ente'!N276)</f>
        <v>0</v>
      </c>
      <c r="O276" s="31">
        <f t="shared" si="44"/>
        <v>0</v>
      </c>
      <c r="P276" s="32">
        <f t="shared" si="45"/>
        <v>0</v>
      </c>
      <c r="R276" s="17">
        <f>SUM('[1]estapu y ente'!D276+[2]ctas!D276)</f>
        <v>0</v>
      </c>
      <c r="S276" s="18">
        <f t="shared" si="39"/>
        <v>0</v>
      </c>
    </row>
    <row r="277" spans="1:19" x14ac:dyDescent="0.25">
      <c r="A277" s="54">
        <v>3191061204</v>
      </c>
      <c r="B277" s="198" t="s">
        <v>251</v>
      </c>
      <c r="C277" s="49"/>
      <c r="D277" s="17">
        <f>SUM([3]ctas!D277+'[4]estapu y ente'!D277)</f>
        <v>0</v>
      </c>
      <c r="E277" s="17">
        <f>SUM([3]ctas!E277+'[4]estapu y ente'!E277)</f>
        <v>0</v>
      </c>
      <c r="F277" s="30">
        <f t="shared" si="40"/>
        <v>0</v>
      </c>
      <c r="G277" s="31">
        <f t="shared" si="35"/>
        <v>0</v>
      </c>
      <c r="H277" s="17"/>
      <c r="I277" s="32">
        <f t="shared" si="36"/>
        <v>0</v>
      </c>
      <c r="J277" s="17">
        <f>SUM([3]ctas!J277+'[4]estapu y ente'!J277)</f>
        <v>0</v>
      </c>
      <c r="K277" s="31">
        <f t="shared" si="41"/>
        <v>0</v>
      </c>
      <c r="L277" s="30">
        <f t="shared" si="42"/>
        <v>0</v>
      </c>
      <c r="M277" s="31">
        <f t="shared" si="43"/>
        <v>0</v>
      </c>
      <c r="N277" s="17">
        <f>SUM([3]ctas!N277+'[4]estapu y ente'!N277)</f>
        <v>0</v>
      </c>
      <c r="O277" s="31">
        <f t="shared" si="44"/>
        <v>0</v>
      </c>
      <c r="P277" s="32">
        <f t="shared" si="45"/>
        <v>0</v>
      </c>
      <c r="R277" s="17">
        <f>SUM('[1]estapu y ente'!D277+[2]ctas!D277)</f>
        <v>0</v>
      </c>
      <c r="S277" s="18">
        <f t="shared" si="39"/>
        <v>0</v>
      </c>
    </row>
    <row r="278" spans="1:19" x14ac:dyDescent="0.25">
      <c r="A278" s="54">
        <v>3191061205</v>
      </c>
      <c r="B278" s="198" t="s">
        <v>1318</v>
      </c>
      <c r="C278" s="49"/>
      <c r="D278" s="17">
        <f>SUM([3]ctas!D278+'[4]estapu y ente'!D278)</f>
        <v>0</v>
      </c>
      <c r="E278" s="17">
        <f>SUM([3]ctas!E278+'[4]estapu y ente'!E278)</f>
        <v>0</v>
      </c>
      <c r="F278" s="30">
        <f t="shared" si="40"/>
        <v>0</v>
      </c>
      <c r="G278" s="31">
        <f t="shared" si="35"/>
        <v>0</v>
      </c>
      <c r="H278" s="17"/>
      <c r="I278" s="32">
        <f t="shared" si="36"/>
        <v>0</v>
      </c>
      <c r="J278" s="17">
        <f>SUM([3]ctas!J278+'[4]estapu y ente'!J278)</f>
        <v>0</v>
      </c>
      <c r="K278" s="31">
        <f t="shared" si="41"/>
        <v>0</v>
      </c>
      <c r="L278" s="30">
        <f t="shared" si="42"/>
        <v>0</v>
      </c>
      <c r="M278" s="31">
        <f t="shared" si="43"/>
        <v>0</v>
      </c>
      <c r="N278" s="17">
        <f>SUM([3]ctas!N278+'[4]estapu y ente'!N278)</f>
        <v>0</v>
      </c>
      <c r="O278" s="31">
        <f t="shared" si="44"/>
        <v>0</v>
      </c>
      <c r="P278" s="32">
        <f t="shared" si="45"/>
        <v>0</v>
      </c>
      <c r="R278" s="17">
        <f>SUM('[1]estapu y ente'!D278+[2]ctas!D278)</f>
        <v>0</v>
      </c>
      <c r="S278" s="18">
        <f t="shared" si="39"/>
        <v>0</v>
      </c>
    </row>
    <row r="279" spans="1:19" x14ac:dyDescent="0.25">
      <c r="A279" s="54">
        <v>3192</v>
      </c>
      <c r="B279" s="27" t="s">
        <v>240</v>
      </c>
      <c r="C279" s="49"/>
      <c r="D279" s="50">
        <f>SUM(D280)</f>
        <v>0</v>
      </c>
      <c r="E279" s="50">
        <f>SUM(E280)</f>
        <v>0</v>
      </c>
      <c r="F279" s="30">
        <f t="shared" ref="F279:F400" si="46">SUM(D279+E279)</f>
        <v>0</v>
      </c>
      <c r="G279" s="31">
        <f t="shared" si="35"/>
        <v>0</v>
      </c>
      <c r="H279" s="50">
        <f>SUM(H280)</f>
        <v>0</v>
      </c>
      <c r="I279" s="32">
        <f t="shared" si="36"/>
        <v>0</v>
      </c>
      <c r="J279" s="50">
        <f>SUM(J280)</f>
        <v>0</v>
      </c>
      <c r="K279" s="31">
        <f t="shared" si="41"/>
        <v>0</v>
      </c>
      <c r="L279" s="30">
        <f t="shared" si="37"/>
        <v>0</v>
      </c>
      <c r="M279" s="31">
        <f t="shared" si="43"/>
        <v>0</v>
      </c>
      <c r="N279" s="50">
        <f>SUM(N280)</f>
        <v>0</v>
      </c>
      <c r="O279" s="31">
        <f t="shared" si="44"/>
        <v>0</v>
      </c>
      <c r="P279" s="32">
        <f t="shared" si="38"/>
        <v>0</v>
      </c>
      <c r="R279" s="17">
        <f>SUM('[1]estapu y ente'!D279+[2]ctas!D279)</f>
        <v>0</v>
      </c>
      <c r="S279" s="18">
        <f t="shared" si="39"/>
        <v>0</v>
      </c>
    </row>
    <row r="280" spans="1:19" x14ac:dyDescent="0.25">
      <c r="A280" s="54">
        <v>319201</v>
      </c>
      <c r="B280" s="27" t="s">
        <v>241</v>
      </c>
      <c r="C280" s="49"/>
      <c r="D280" s="50">
        <f>SUM(D281:D286)+SUM(D365:D373)</f>
        <v>0</v>
      </c>
      <c r="E280" s="50">
        <f>SUM(E281:E286)+SUM(E365:E373)</f>
        <v>0</v>
      </c>
      <c r="F280" s="30">
        <f t="shared" si="46"/>
        <v>0</v>
      </c>
      <c r="G280" s="31">
        <f t="shared" ref="G280:G401" si="47">IF(OR(F280=0,F$5=0),0,F280/F$5)*100</f>
        <v>0</v>
      </c>
      <c r="H280" s="50">
        <f>SUM(H281:H286)+SUM(H365:H373)</f>
        <v>0</v>
      </c>
      <c r="I280" s="32">
        <f t="shared" ref="I280:I401" si="48">SUM(F280-H280)</f>
        <v>0</v>
      </c>
      <c r="J280" s="50">
        <f>SUM(J281:J286)+SUM(J365:J373)</f>
        <v>0</v>
      </c>
      <c r="K280" s="31">
        <f t="shared" si="41"/>
        <v>0</v>
      </c>
      <c r="L280" s="30">
        <f t="shared" si="37"/>
        <v>0</v>
      </c>
      <c r="M280" s="31">
        <f t="shared" si="43"/>
        <v>0</v>
      </c>
      <c r="N280" s="50">
        <f>SUM(N281:N286)+SUM(N365:N373)</f>
        <v>0</v>
      </c>
      <c r="O280" s="31">
        <f t="shared" si="44"/>
        <v>0</v>
      </c>
      <c r="P280" s="32">
        <f t="shared" si="38"/>
        <v>0</v>
      </c>
      <c r="R280" s="17">
        <f>SUM('[1]estapu y ente'!D280+[2]ctas!D280)</f>
        <v>0</v>
      </c>
      <c r="S280" s="18">
        <f t="shared" si="39"/>
        <v>0</v>
      </c>
    </row>
    <row r="281" spans="1:19" x14ac:dyDescent="0.25">
      <c r="A281" s="54">
        <v>31920101</v>
      </c>
      <c r="B281" s="27" t="s">
        <v>242</v>
      </c>
      <c r="C281" s="49"/>
      <c r="D281" s="17">
        <f>SUM([3]ctas!D281+'[4]estapu y ente'!D281)</f>
        <v>0</v>
      </c>
      <c r="E281" s="17">
        <f>SUM([3]ctas!E281+'[4]estapu y ente'!E281)</f>
        <v>0</v>
      </c>
      <c r="F281" s="30">
        <f t="shared" si="46"/>
        <v>0</v>
      </c>
      <c r="G281" s="31">
        <f t="shared" si="47"/>
        <v>0</v>
      </c>
      <c r="H281" s="17"/>
      <c r="I281" s="32">
        <f t="shared" si="48"/>
        <v>0</v>
      </c>
      <c r="J281" s="17">
        <f>SUM([3]ctas!J281+'[4]estapu y ente'!J281)</f>
        <v>0</v>
      </c>
      <c r="K281" s="31">
        <f t="shared" si="41"/>
        <v>0</v>
      </c>
      <c r="L281" s="30">
        <f t="shared" si="37"/>
        <v>0</v>
      </c>
      <c r="M281" s="31">
        <f t="shared" si="43"/>
        <v>0</v>
      </c>
      <c r="N281" s="17">
        <f>SUM([3]ctas!N281+'[4]estapu y ente'!N281)</f>
        <v>0</v>
      </c>
      <c r="O281" s="31">
        <f t="shared" si="44"/>
        <v>0</v>
      </c>
      <c r="P281" s="32">
        <f t="shared" si="38"/>
        <v>0</v>
      </c>
      <c r="R281" s="17">
        <f>SUM('[1]estapu y ente'!D281+[2]ctas!D281)</f>
        <v>0</v>
      </c>
      <c r="S281" s="18">
        <f t="shared" si="39"/>
        <v>0</v>
      </c>
    </row>
    <row r="282" spans="1:19" x14ac:dyDescent="0.25">
      <c r="A282" s="54">
        <v>31920102</v>
      </c>
      <c r="B282" s="27" t="s">
        <v>243</v>
      </c>
      <c r="C282" s="49"/>
      <c r="D282" s="17">
        <f>SUM([3]ctas!D282+'[4]estapu y ente'!D282)</f>
        <v>0</v>
      </c>
      <c r="E282" s="17">
        <f>SUM([3]ctas!E282+'[4]estapu y ente'!E282)</f>
        <v>0</v>
      </c>
      <c r="F282" s="30">
        <f t="shared" si="46"/>
        <v>0</v>
      </c>
      <c r="G282" s="31">
        <f t="shared" si="47"/>
        <v>0</v>
      </c>
      <c r="H282" s="17"/>
      <c r="I282" s="32">
        <f t="shared" si="48"/>
        <v>0</v>
      </c>
      <c r="J282" s="17">
        <f>SUM([3]ctas!J282+'[4]estapu y ente'!J282)</f>
        <v>0</v>
      </c>
      <c r="K282" s="31">
        <f t="shared" si="41"/>
        <v>0</v>
      </c>
      <c r="L282" s="30">
        <f t="shared" si="37"/>
        <v>0</v>
      </c>
      <c r="M282" s="31">
        <f t="shared" si="43"/>
        <v>0</v>
      </c>
      <c r="N282" s="17">
        <f>SUM([3]ctas!N282+'[4]estapu y ente'!N282)</f>
        <v>0</v>
      </c>
      <c r="O282" s="31">
        <f t="shared" si="44"/>
        <v>0</v>
      </c>
      <c r="P282" s="32">
        <f t="shared" si="38"/>
        <v>0</v>
      </c>
      <c r="R282" s="17">
        <f>SUM('[1]estapu y ente'!D282+[2]ctas!D282)</f>
        <v>0</v>
      </c>
      <c r="S282" s="18">
        <f t="shared" si="39"/>
        <v>0</v>
      </c>
    </row>
    <row r="283" spans="1:19" x14ac:dyDescent="0.25">
      <c r="A283" s="54">
        <v>31920103</v>
      </c>
      <c r="B283" s="27" t="s">
        <v>244</v>
      </c>
      <c r="C283" s="49"/>
      <c r="D283" s="17">
        <f>SUM([3]ctas!D283+'[4]estapu y ente'!D283)</f>
        <v>0</v>
      </c>
      <c r="E283" s="17">
        <f>SUM([3]ctas!E283+'[4]estapu y ente'!E283)</f>
        <v>0</v>
      </c>
      <c r="F283" s="30">
        <f t="shared" si="46"/>
        <v>0</v>
      </c>
      <c r="G283" s="31">
        <f t="shared" si="47"/>
        <v>0</v>
      </c>
      <c r="H283" s="17"/>
      <c r="I283" s="32">
        <f t="shared" si="48"/>
        <v>0</v>
      </c>
      <c r="J283" s="17">
        <f>SUM([3]ctas!J283+'[4]estapu y ente'!J283)</f>
        <v>0</v>
      </c>
      <c r="K283" s="31">
        <f t="shared" si="41"/>
        <v>0</v>
      </c>
      <c r="L283" s="30">
        <f t="shared" si="37"/>
        <v>0</v>
      </c>
      <c r="M283" s="31">
        <f t="shared" si="43"/>
        <v>0</v>
      </c>
      <c r="N283" s="17">
        <f>SUM([3]ctas!N283+'[4]estapu y ente'!N283)</f>
        <v>0</v>
      </c>
      <c r="O283" s="31">
        <f t="shared" si="44"/>
        <v>0</v>
      </c>
      <c r="P283" s="32">
        <f t="shared" si="38"/>
        <v>0</v>
      </c>
      <c r="R283" s="17">
        <f>SUM('[1]estapu y ente'!D283+[2]ctas!D283)</f>
        <v>0</v>
      </c>
      <c r="S283" s="18">
        <f t="shared" si="39"/>
        <v>0</v>
      </c>
    </row>
    <row r="284" spans="1:19" x14ac:dyDescent="0.25">
      <c r="A284" s="54">
        <v>31920104</v>
      </c>
      <c r="B284" s="27" t="s">
        <v>245</v>
      </c>
      <c r="C284" s="49"/>
      <c r="D284" s="17">
        <f>SUM([3]ctas!D284+'[4]estapu y ente'!D284)</f>
        <v>0</v>
      </c>
      <c r="E284" s="17">
        <f>SUM([3]ctas!E284+'[4]estapu y ente'!E284)</f>
        <v>0</v>
      </c>
      <c r="F284" s="30">
        <f t="shared" si="46"/>
        <v>0</v>
      </c>
      <c r="G284" s="31">
        <f t="shared" si="47"/>
        <v>0</v>
      </c>
      <c r="H284" s="17"/>
      <c r="I284" s="32">
        <f t="shared" si="48"/>
        <v>0</v>
      </c>
      <c r="J284" s="17">
        <f>SUM([3]ctas!J284+'[4]estapu y ente'!J284)</f>
        <v>0</v>
      </c>
      <c r="K284" s="31">
        <f t="shared" si="41"/>
        <v>0</v>
      </c>
      <c r="L284" s="30">
        <f t="shared" si="37"/>
        <v>0</v>
      </c>
      <c r="M284" s="31">
        <f t="shared" si="43"/>
        <v>0</v>
      </c>
      <c r="N284" s="17">
        <f>SUM([3]ctas!N284+'[4]estapu y ente'!N284)</f>
        <v>0</v>
      </c>
      <c r="O284" s="31">
        <f t="shared" si="44"/>
        <v>0</v>
      </c>
      <c r="P284" s="32">
        <f t="shared" si="38"/>
        <v>0</v>
      </c>
      <c r="R284" s="17">
        <f>SUM('[1]estapu y ente'!D284+[2]ctas!D284)</f>
        <v>0</v>
      </c>
      <c r="S284" s="18">
        <f t="shared" si="39"/>
        <v>0</v>
      </c>
    </row>
    <row r="285" spans="1:19" x14ac:dyDescent="0.25">
      <c r="A285" s="54">
        <v>31920105</v>
      </c>
      <c r="B285" s="27" t="s">
        <v>246</v>
      </c>
      <c r="C285" s="49"/>
      <c r="D285" s="17">
        <f>SUM([3]ctas!D285+'[4]estapu y ente'!D285)</f>
        <v>0</v>
      </c>
      <c r="E285" s="17">
        <f>SUM([3]ctas!E285+'[4]estapu y ente'!E285)</f>
        <v>0</v>
      </c>
      <c r="F285" s="30">
        <f t="shared" si="46"/>
        <v>0</v>
      </c>
      <c r="G285" s="31">
        <f t="shared" si="47"/>
        <v>0</v>
      </c>
      <c r="H285" s="17"/>
      <c r="I285" s="32">
        <f t="shared" si="48"/>
        <v>0</v>
      </c>
      <c r="J285" s="17">
        <f>SUM([3]ctas!J285+'[4]estapu y ente'!J285)</f>
        <v>0</v>
      </c>
      <c r="K285" s="31">
        <f t="shared" si="41"/>
        <v>0</v>
      </c>
      <c r="L285" s="30">
        <f t="shared" si="37"/>
        <v>0</v>
      </c>
      <c r="M285" s="31">
        <f t="shared" si="43"/>
        <v>0</v>
      </c>
      <c r="N285" s="17">
        <f>SUM([3]ctas!N285+'[4]estapu y ente'!N285)</f>
        <v>0</v>
      </c>
      <c r="O285" s="31">
        <f t="shared" si="44"/>
        <v>0</v>
      </c>
      <c r="P285" s="32">
        <f t="shared" si="38"/>
        <v>0</v>
      </c>
      <c r="R285" s="17">
        <f>SUM('[1]estapu y ente'!D285+[2]ctas!D285)</f>
        <v>0</v>
      </c>
      <c r="S285" s="18">
        <f t="shared" si="39"/>
        <v>0</v>
      </c>
    </row>
    <row r="286" spans="1:19" x14ac:dyDescent="0.25">
      <c r="A286" s="54">
        <v>31920106</v>
      </c>
      <c r="B286" s="27" t="s">
        <v>247</v>
      </c>
      <c r="C286" s="49"/>
      <c r="D286" s="50">
        <f>SUM(D287+D294+D301+D308+D311+D314+D320+D326+D332+D338+D344+D350+D355)</f>
        <v>0</v>
      </c>
      <c r="E286" s="50">
        <f>SUM(E287+E294+E301+E308+E311+E314+E320+E326+E332+E338+E344+E350+E355)</f>
        <v>0</v>
      </c>
      <c r="F286" s="30">
        <f t="shared" si="46"/>
        <v>0</v>
      </c>
      <c r="G286" s="31">
        <f t="shared" si="47"/>
        <v>0</v>
      </c>
      <c r="H286" s="50">
        <f>SUM(H287+H294+H301+H308+H311+H314+H320+H326+H332+H338+H344+H350+H355)</f>
        <v>0</v>
      </c>
      <c r="I286" s="32">
        <f t="shared" si="48"/>
        <v>0</v>
      </c>
      <c r="J286" s="50">
        <f>SUM(J287+J294+J301+J308+J311+J314+J320+J326+J332+J338+J344+J350+J355)</f>
        <v>0</v>
      </c>
      <c r="K286" s="31">
        <f t="shared" si="41"/>
        <v>0</v>
      </c>
      <c r="L286" s="30">
        <f t="shared" si="37"/>
        <v>0</v>
      </c>
      <c r="M286" s="31">
        <f t="shared" si="43"/>
        <v>0</v>
      </c>
      <c r="N286" s="50">
        <f>SUM(N287+N294+N301+N308+N311+N314+N320+N326+N332+N338+N344+N350+N355)</f>
        <v>0</v>
      </c>
      <c r="O286" s="31">
        <f t="shared" si="44"/>
        <v>0</v>
      </c>
      <c r="P286" s="32">
        <f t="shared" si="38"/>
        <v>0</v>
      </c>
      <c r="R286" s="17">
        <f>SUM('[1]estapu y ente'!D286+[2]ctas!D286)</f>
        <v>0</v>
      </c>
      <c r="S286" s="18">
        <f t="shared" si="39"/>
        <v>0</v>
      </c>
    </row>
    <row r="287" spans="1:19" x14ac:dyDescent="0.25">
      <c r="A287" s="54">
        <v>3192010601</v>
      </c>
      <c r="B287" s="27" t="s">
        <v>248</v>
      </c>
      <c r="C287" s="49"/>
      <c r="D287" s="50">
        <f>SUM(D288:D293)</f>
        <v>0</v>
      </c>
      <c r="E287" s="50">
        <f>SUM(E288:E293)</f>
        <v>0</v>
      </c>
      <c r="F287" s="30">
        <f t="shared" si="46"/>
        <v>0</v>
      </c>
      <c r="G287" s="31">
        <f t="shared" si="47"/>
        <v>0</v>
      </c>
      <c r="H287" s="50">
        <f>SUM(H288:H293)</f>
        <v>0</v>
      </c>
      <c r="I287" s="32">
        <f t="shared" si="48"/>
        <v>0</v>
      </c>
      <c r="J287" s="50">
        <f>SUM(J288:J293)</f>
        <v>0</v>
      </c>
      <c r="K287" s="31">
        <f t="shared" si="41"/>
        <v>0</v>
      </c>
      <c r="L287" s="30">
        <f t="shared" ref="L287:L408" si="49">SUM(N287-J287)</f>
        <v>0</v>
      </c>
      <c r="M287" s="31">
        <f t="shared" si="43"/>
        <v>0</v>
      </c>
      <c r="N287" s="50">
        <f>SUM(N288:N293)</f>
        <v>0</v>
      </c>
      <c r="O287" s="31">
        <f t="shared" si="44"/>
        <v>0</v>
      </c>
      <c r="P287" s="32">
        <f t="shared" ref="P287:P408" si="50">SUM(F287-N287)</f>
        <v>0</v>
      </c>
      <c r="R287" s="17">
        <f>SUM('[1]estapu y ente'!D287+[2]ctas!D287)</f>
        <v>0</v>
      </c>
      <c r="S287" s="18">
        <f t="shared" si="39"/>
        <v>0</v>
      </c>
    </row>
    <row r="288" spans="1:19" x14ac:dyDescent="0.25">
      <c r="A288" s="54">
        <v>319201060101</v>
      </c>
      <c r="B288" s="27" t="s">
        <v>249</v>
      </c>
      <c r="C288" s="49"/>
      <c r="D288" s="17">
        <f>SUM([3]ctas!D288+'[4]estapu y ente'!D288)</f>
        <v>0</v>
      </c>
      <c r="E288" s="17">
        <f>SUM([3]ctas!E288+'[4]estapu y ente'!E288)</f>
        <v>0</v>
      </c>
      <c r="F288" s="30">
        <f t="shared" si="46"/>
        <v>0</v>
      </c>
      <c r="G288" s="31">
        <f t="shared" si="47"/>
        <v>0</v>
      </c>
      <c r="H288" s="17"/>
      <c r="I288" s="32">
        <f t="shared" si="48"/>
        <v>0</v>
      </c>
      <c r="J288" s="17">
        <f>SUM([3]ctas!J288+'[4]estapu y ente'!J288)</f>
        <v>0</v>
      </c>
      <c r="K288" s="31">
        <f t="shared" si="41"/>
        <v>0</v>
      </c>
      <c r="L288" s="30">
        <f t="shared" si="49"/>
        <v>0</v>
      </c>
      <c r="M288" s="31">
        <f t="shared" si="43"/>
        <v>0</v>
      </c>
      <c r="N288" s="17">
        <f>SUM([3]ctas!N288+'[4]estapu y ente'!N288)</f>
        <v>0</v>
      </c>
      <c r="O288" s="31">
        <f t="shared" si="44"/>
        <v>0</v>
      </c>
      <c r="P288" s="32">
        <f t="shared" si="50"/>
        <v>0</v>
      </c>
      <c r="R288" s="17">
        <f>SUM('[1]estapu y ente'!D288+[2]ctas!D288)</f>
        <v>0</v>
      </c>
      <c r="S288" s="18">
        <f t="shared" si="39"/>
        <v>0</v>
      </c>
    </row>
    <row r="289" spans="1:19" x14ac:dyDescent="0.25">
      <c r="A289" s="54">
        <v>319201060102</v>
      </c>
      <c r="B289" s="27" t="s">
        <v>82</v>
      </c>
      <c r="C289" s="49"/>
      <c r="D289" s="17">
        <f>SUM([3]ctas!D289+'[4]estapu y ente'!D289)</f>
        <v>0</v>
      </c>
      <c r="E289" s="17">
        <f>SUM([3]ctas!E289+'[4]estapu y ente'!E289)</f>
        <v>0</v>
      </c>
      <c r="F289" s="30">
        <f t="shared" si="46"/>
        <v>0</v>
      </c>
      <c r="G289" s="31">
        <f t="shared" si="47"/>
        <v>0</v>
      </c>
      <c r="H289" s="17"/>
      <c r="I289" s="32">
        <f t="shared" si="48"/>
        <v>0</v>
      </c>
      <c r="J289" s="17">
        <f>SUM([3]ctas!J289+'[4]estapu y ente'!J289)</f>
        <v>0</v>
      </c>
      <c r="K289" s="31">
        <f t="shared" si="41"/>
        <v>0</v>
      </c>
      <c r="L289" s="30">
        <f t="shared" si="49"/>
        <v>0</v>
      </c>
      <c r="M289" s="31">
        <f t="shared" si="43"/>
        <v>0</v>
      </c>
      <c r="N289" s="17">
        <f>SUM([3]ctas!N289+'[4]estapu y ente'!N289)</f>
        <v>0</v>
      </c>
      <c r="O289" s="31">
        <f t="shared" si="44"/>
        <v>0</v>
      </c>
      <c r="P289" s="32">
        <f t="shared" si="50"/>
        <v>0</v>
      </c>
      <c r="R289" s="17">
        <f>SUM('[1]estapu y ente'!D289+[2]ctas!D289)</f>
        <v>0</v>
      </c>
      <c r="S289" s="18">
        <f t="shared" si="39"/>
        <v>0</v>
      </c>
    </row>
    <row r="290" spans="1:19" x14ac:dyDescent="0.25">
      <c r="A290" s="54">
        <v>319201060103</v>
      </c>
      <c r="B290" s="27" t="s">
        <v>250</v>
      </c>
      <c r="C290" s="49"/>
      <c r="D290" s="17">
        <f>SUM([3]ctas!D290+'[4]estapu y ente'!D290)</f>
        <v>0</v>
      </c>
      <c r="E290" s="17">
        <f>SUM([3]ctas!E290+'[4]estapu y ente'!E290)</f>
        <v>0</v>
      </c>
      <c r="F290" s="30">
        <f t="shared" si="46"/>
        <v>0</v>
      </c>
      <c r="G290" s="31">
        <f t="shared" si="47"/>
        <v>0</v>
      </c>
      <c r="H290" s="17"/>
      <c r="I290" s="32">
        <f t="shared" si="48"/>
        <v>0</v>
      </c>
      <c r="J290" s="17">
        <f>SUM([3]ctas!J290+'[4]estapu y ente'!J290)</f>
        <v>0</v>
      </c>
      <c r="K290" s="31">
        <f t="shared" si="41"/>
        <v>0</v>
      </c>
      <c r="L290" s="30">
        <f t="shared" si="49"/>
        <v>0</v>
      </c>
      <c r="M290" s="31">
        <f t="shared" si="43"/>
        <v>0</v>
      </c>
      <c r="N290" s="17">
        <f>SUM([3]ctas!N290+'[4]estapu y ente'!N290)</f>
        <v>0</v>
      </c>
      <c r="O290" s="31">
        <f t="shared" si="44"/>
        <v>0</v>
      </c>
      <c r="P290" s="32">
        <f t="shared" si="50"/>
        <v>0</v>
      </c>
      <c r="R290" s="17">
        <f>SUM('[1]estapu y ente'!D290+[2]ctas!D290)</f>
        <v>0</v>
      </c>
      <c r="S290" s="18">
        <f t="shared" si="39"/>
        <v>0</v>
      </c>
    </row>
    <row r="291" spans="1:19" x14ac:dyDescent="0.25">
      <c r="A291" s="54">
        <v>319201060104</v>
      </c>
      <c r="B291" s="27" t="s">
        <v>251</v>
      </c>
      <c r="C291" s="49"/>
      <c r="D291" s="17">
        <f>SUM([3]ctas!D291+'[4]estapu y ente'!D291)</f>
        <v>0</v>
      </c>
      <c r="E291" s="17">
        <f>SUM([3]ctas!E291+'[4]estapu y ente'!E291)</f>
        <v>0</v>
      </c>
      <c r="F291" s="30">
        <f t="shared" si="46"/>
        <v>0</v>
      </c>
      <c r="G291" s="31">
        <f t="shared" si="47"/>
        <v>0</v>
      </c>
      <c r="H291" s="17"/>
      <c r="I291" s="32">
        <f t="shared" si="48"/>
        <v>0</v>
      </c>
      <c r="J291" s="17">
        <f>SUM([3]ctas!J291+'[4]estapu y ente'!J291)</f>
        <v>0</v>
      </c>
      <c r="K291" s="31">
        <f t="shared" si="41"/>
        <v>0</v>
      </c>
      <c r="L291" s="30">
        <f t="shared" si="49"/>
        <v>0</v>
      </c>
      <c r="M291" s="31">
        <f t="shared" si="43"/>
        <v>0</v>
      </c>
      <c r="N291" s="17">
        <f>SUM([3]ctas!N291+'[4]estapu y ente'!N291)</f>
        <v>0</v>
      </c>
      <c r="O291" s="31">
        <f t="shared" si="44"/>
        <v>0</v>
      </c>
      <c r="P291" s="32">
        <f t="shared" si="50"/>
        <v>0</v>
      </c>
      <c r="R291" s="17">
        <f>SUM('[1]estapu y ente'!D291+[2]ctas!D291)</f>
        <v>0</v>
      </c>
      <c r="S291" s="18">
        <f t="shared" si="39"/>
        <v>0</v>
      </c>
    </row>
    <row r="292" spans="1:19" x14ac:dyDescent="0.25">
      <c r="A292" s="54">
        <v>319201060105</v>
      </c>
      <c r="B292" s="27" t="s">
        <v>116</v>
      </c>
      <c r="C292" s="49"/>
      <c r="D292" s="17">
        <f>SUM([3]ctas!D292+'[4]estapu y ente'!D292)</f>
        <v>0</v>
      </c>
      <c r="E292" s="17">
        <f>SUM([3]ctas!E292+'[4]estapu y ente'!E292)</f>
        <v>0</v>
      </c>
      <c r="F292" s="30">
        <f t="shared" si="46"/>
        <v>0</v>
      </c>
      <c r="G292" s="31">
        <f t="shared" si="47"/>
        <v>0</v>
      </c>
      <c r="H292" s="17"/>
      <c r="I292" s="32">
        <f t="shared" si="48"/>
        <v>0</v>
      </c>
      <c r="J292" s="17">
        <f>SUM([3]ctas!J292+'[4]estapu y ente'!J292)</f>
        <v>0</v>
      </c>
      <c r="K292" s="31">
        <f t="shared" si="41"/>
        <v>0</v>
      </c>
      <c r="L292" s="30">
        <f t="shared" si="49"/>
        <v>0</v>
      </c>
      <c r="M292" s="31">
        <f t="shared" si="43"/>
        <v>0</v>
      </c>
      <c r="N292" s="17">
        <f>SUM([3]ctas!N292+'[4]estapu y ente'!N292)</f>
        <v>0</v>
      </c>
      <c r="O292" s="31">
        <f t="shared" si="44"/>
        <v>0</v>
      </c>
      <c r="P292" s="32">
        <f t="shared" si="50"/>
        <v>0</v>
      </c>
      <c r="R292" s="17">
        <f>SUM('[1]estapu y ente'!D292+[2]ctas!D292)</f>
        <v>0</v>
      </c>
      <c r="S292" s="18">
        <f t="shared" si="39"/>
        <v>0</v>
      </c>
    </row>
    <row r="293" spans="1:19" x14ac:dyDescent="0.25">
      <c r="A293" s="54">
        <v>319201060106</v>
      </c>
      <c r="B293" s="27" t="s">
        <v>1321</v>
      </c>
      <c r="C293" s="49"/>
      <c r="D293" s="17">
        <f>SUM([3]ctas!D293+'[4]estapu y ente'!D293)</f>
        <v>0</v>
      </c>
      <c r="E293" s="17">
        <f>SUM([3]ctas!E293+'[4]estapu y ente'!E293)</f>
        <v>0</v>
      </c>
      <c r="F293" s="30"/>
      <c r="G293" s="31"/>
      <c r="H293" s="17"/>
      <c r="I293" s="32"/>
      <c r="J293" s="17">
        <f>SUM([3]ctas!J293+'[4]estapu y ente'!J293)</f>
        <v>0</v>
      </c>
      <c r="K293" s="31"/>
      <c r="L293" s="30"/>
      <c r="M293" s="31"/>
      <c r="N293" s="17">
        <f>SUM([3]ctas!N293+'[4]estapu y ente'!N293)</f>
        <v>0</v>
      </c>
      <c r="O293" s="31"/>
      <c r="P293" s="32"/>
      <c r="R293" s="17">
        <f>SUM('[1]estapu y ente'!D293+[2]ctas!D293)</f>
        <v>0</v>
      </c>
      <c r="S293" s="18">
        <f t="shared" si="39"/>
        <v>0</v>
      </c>
    </row>
    <row r="294" spans="1:19" x14ac:dyDescent="0.25">
      <c r="A294" s="54">
        <v>3192010602</v>
      </c>
      <c r="B294" s="27" t="s">
        <v>252</v>
      </c>
      <c r="C294" s="49"/>
      <c r="D294" s="50">
        <f>SUM(D295:D300)</f>
        <v>0</v>
      </c>
      <c r="E294" s="50">
        <f>SUM(E295:E300)</f>
        <v>0</v>
      </c>
      <c r="F294" s="30">
        <f t="shared" si="46"/>
        <v>0</v>
      </c>
      <c r="G294" s="31">
        <f t="shared" si="47"/>
        <v>0</v>
      </c>
      <c r="H294" s="50">
        <f>SUM(H295:H300)</f>
        <v>0</v>
      </c>
      <c r="I294" s="32">
        <f t="shared" si="48"/>
        <v>0</v>
      </c>
      <c r="J294" s="50">
        <f>SUM(J295:J300)</f>
        <v>0</v>
      </c>
      <c r="K294" s="31">
        <f t="shared" si="41"/>
        <v>0</v>
      </c>
      <c r="L294" s="30">
        <f t="shared" si="49"/>
        <v>0</v>
      </c>
      <c r="M294" s="31">
        <f t="shared" si="43"/>
        <v>0</v>
      </c>
      <c r="N294" s="50">
        <f>SUM(N295:N300)</f>
        <v>0</v>
      </c>
      <c r="O294" s="31">
        <f t="shared" si="44"/>
        <v>0</v>
      </c>
      <c r="P294" s="32">
        <f t="shared" si="50"/>
        <v>0</v>
      </c>
      <c r="R294" s="17">
        <f>SUM('[1]estapu y ente'!D294+[2]ctas!D294)</f>
        <v>0</v>
      </c>
      <c r="S294" s="18">
        <f t="shared" si="39"/>
        <v>0</v>
      </c>
    </row>
    <row r="295" spans="1:19" x14ac:dyDescent="0.25">
      <c r="A295" s="54">
        <v>319201060201</v>
      </c>
      <c r="B295" s="27" t="s">
        <v>249</v>
      </c>
      <c r="C295" s="49"/>
      <c r="D295" s="17">
        <f>SUM([3]ctas!D295+'[4]estapu y ente'!D295)</f>
        <v>0</v>
      </c>
      <c r="E295" s="17">
        <f>SUM([3]ctas!E295+'[4]estapu y ente'!E295)</f>
        <v>0</v>
      </c>
      <c r="F295" s="30">
        <f t="shared" si="46"/>
        <v>0</v>
      </c>
      <c r="G295" s="31">
        <f t="shared" si="47"/>
        <v>0</v>
      </c>
      <c r="H295" s="17"/>
      <c r="I295" s="32">
        <f t="shared" si="48"/>
        <v>0</v>
      </c>
      <c r="J295" s="17">
        <f>SUM([3]ctas!J295+'[4]estapu y ente'!J295)</f>
        <v>0</v>
      </c>
      <c r="K295" s="31">
        <f t="shared" si="41"/>
        <v>0</v>
      </c>
      <c r="L295" s="30">
        <f t="shared" si="49"/>
        <v>0</v>
      </c>
      <c r="M295" s="31">
        <f t="shared" si="43"/>
        <v>0</v>
      </c>
      <c r="N295" s="17">
        <f>SUM([3]ctas!N295+'[4]estapu y ente'!N295)</f>
        <v>0</v>
      </c>
      <c r="O295" s="31">
        <f t="shared" si="44"/>
        <v>0</v>
      </c>
      <c r="P295" s="32">
        <f t="shared" si="50"/>
        <v>0</v>
      </c>
      <c r="R295" s="17">
        <f>SUM('[1]estapu y ente'!D295+[2]ctas!D295)</f>
        <v>0</v>
      </c>
      <c r="S295" s="18">
        <f t="shared" si="39"/>
        <v>0</v>
      </c>
    </row>
    <row r="296" spans="1:19" x14ac:dyDescent="0.25">
      <c r="A296" s="54">
        <v>319201060202</v>
      </c>
      <c r="B296" s="27" t="s">
        <v>82</v>
      </c>
      <c r="C296" s="49"/>
      <c r="D296" s="17">
        <f>SUM([3]ctas!D296+'[4]estapu y ente'!D296)</f>
        <v>0</v>
      </c>
      <c r="E296" s="17">
        <f>SUM([3]ctas!E296+'[4]estapu y ente'!E296)</f>
        <v>0</v>
      </c>
      <c r="F296" s="30">
        <f t="shared" si="46"/>
        <v>0</v>
      </c>
      <c r="G296" s="31">
        <f t="shared" si="47"/>
        <v>0</v>
      </c>
      <c r="H296" s="17"/>
      <c r="I296" s="32">
        <f t="shared" si="48"/>
        <v>0</v>
      </c>
      <c r="J296" s="17">
        <f>SUM([3]ctas!J296+'[4]estapu y ente'!J296)</f>
        <v>0</v>
      </c>
      <c r="K296" s="31">
        <f t="shared" si="41"/>
        <v>0</v>
      </c>
      <c r="L296" s="30">
        <f t="shared" si="49"/>
        <v>0</v>
      </c>
      <c r="M296" s="31">
        <f t="shared" si="43"/>
        <v>0</v>
      </c>
      <c r="N296" s="17">
        <f>SUM([3]ctas!N296+'[4]estapu y ente'!N296)</f>
        <v>0</v>
      </c>
      <c r="O296" s="31">
        <f t="shared" si="44"/>
        <v>0</v>
      </c>
      <c r="P296" s="32">
        <f t="shared" si="50"/>
        <v>0</v>
      </c>
      <c r="R296" s="17">
        <f>SUM('[1]estapu y ente'!D296+[2]ctas!D296)</f>
        <v>0</v>
      </c>
      <c r="S296" s="18">
        <f t="shared" si="39"/>
        <v>0</v>
      </c>
    </row>
    <row r="297" spans="1:19" x14ac:dyDescent="0.25">
      <c r="A297" s="54">
        <v>319201060203</v>
      </c>
      <c r="B297" s="27" t="s">
        <v>250</v>
      </c>
      <c r="C297" s="49"/>
      <c r="D297" s="17">
        <f>SUM([3]ctas!D297+'[4]estapu y ente'!D297)</f>
        <v>0</v>
      </c>
      <c r="E297" s="17">
        <f>SUM([3]ctas!E297+'[4]estapu y ente'!E297)</f>
        <v>0</v>
      </c>
      <c r="F297" s="30">
        <f t="shared" si="46"/>
        <v>0</v>
      </c>
      <c r="G297" s="31">
        <f t="shared" si="47"/>
        <v>0</v>
      </c>
      <c r="H297" s="17"/>
      <c r="I297" s="32">
        <f t="shared" si="48"/>
        <v>0</v>
      </c>
      <c r="J297" s="17">
        <f>SUM([3]ctas!J297+'[4]estapu y ente'!J297)</f>
        <v>0</v>
      </c>
      <c r="K297" s="31">
        <f t="shared" si="41"/>
        <v>0</v>
      </c>
      <c r="L297" s="30">
        <f t="shared" si="49"/>
        <v>0</v>
      </c>
      <c r="M297" s="31">
        <f t="shared" si="43"/>
        <v>0</v>
      </c>
      <c r="N297" s="17">
        <f>SUM([3]ctas!N297+'[4]estapu y ente'!N297)</f>
        <v>0</v>
      </c>
      <c r="O297" s="31">
        <f t="shared" si="44"/>
        <v>0</v>
      </c>
      <c r="P297" s="32">
        <f t="shared" si="50"/>
        <v>0</v>
      </c>
      <c r="R297" s="17">
        <f>SUM('[1]estapu y ente'!D297+[2]ctas!D297)</f>
        <v>0</v>
      </c>
      <c r="S297" s="18">
        <f t="shared" si="39"/>
        <v>0</v>
      </c>
    </row>
    <row r="298" spans="1:19" x14ac:dyDescent="0.25">
      <c r="A298" s="54">
        <v>319201060204</v>
      </c>
      <c r="B298" s="27" t="s">
        <v>251</v>
      </c>
      <c r="C298" s="49"/>
      <c r="D298" s="17">
        <f>SUM([3]ctas!D298+'[4]estapu y ente'!D298)</f>
        <v>0</v>
      </c>
      <c r="E298" s="17">
        <f>SUM([3]ctas!E298+'[4]estapu y ente'!E298)</f>
        <v>0</v>
      </c>
      <c r="F298" s="30">
        <f t="shared" si="46"/>
        <v>0</v>
      </c>
      <c r="G298" s="31">
        <f t="shared" si="47"/>
        <v>0</v>
      </c>
      <c r="H298" s="17"/>
      <c r="I298" s="32">
        <f t="shared" si="48"/>
        <v>0</v>
      </c>
      <c r="J298" s="17">
        <f>SUM([3]ctas!J298+'[4]estapu y ente'!J298)</f>
        <v>0</v>
      </c>
      <c r="K298" s="31">
        <f t="shared" si="41"/>
        <v>0</v>
      </c>
      <c r="L298" s="30">
        <f t="shared" si="49"/>
        <v>0</v>
      </c>
      <c r="M298" s="31">
        <f t="shared" si="43"/>
        <v>0</v>
      </c>
      <c r="N298" s="17">
        <f>SUM([3]ctas!N298+'[4]estapu y ente'!N298)</f>
        <v>0</v>
      </c>
      <c r="O298" s="31">
        <f t="shared" si="44"/>
        <v>0</v>
      </c>
      <c r="P298" s="32">
        <f t="shared" si="50"/>
        <v>0</v>
      </c>
      <c r="R298" s="17">
        <f>SUM('[1]estapu y ente'!D298+[2]ctas!D298)</f>
        <v>0</v>
      </c>
      <c r="S298" s="18">
        <f t="shared" si="39"/>
        <v>0</v>
      </c>
    </row>
    <row r="299" spans="1:19" x14ac:dyDescent="0.25">
      <c r="A299" s="54">
        <v>319201060205</v>
      </c>
      <c r="B299" s="27" t="s">
        <v>116</v>
      </c>
      <c r="C299" s="49"/>
      <c r="D299" s="17">
        <f>SUM([3]ctas!D299+'[4]estapu y ente'!D299)</f>
        <v>0</v>
      </c>
      <c r="E299" s="17">
        <f>SUM([3]ctas!E299+'[4]estapu y ente'!E299)</f>
        <v>0</v>
      </c>
      <c r="F299" s="30">
        <f t="shared" si="46"/>
        <v>0</v>
      </c>
      <c r="G299" s="31">
        <f t="shared" si="47"/>
        <v>0</v>
      </c>
      <c r="H299" s="17"/>
      <c r="I299" s="32">
        <f t="shared" si="48"/>
        <v>0</v>
      </c>
      <c r="J299" s="17">
        <f>SUM([3]ctas!J299+'[4]estapu y ente'!J299)</f>
        <v>0</v>
      </c>
      <c r="K299" s="31">
        <f t="shared" si="41"/>
        <v>0</v>
      </c>
      <c r="L299" s="30">
        <f t="shared" si="49"/>
        <v>0</v>
      </c>
      <c r="M299" s="31">
        <f t="shared" si="43"/>
        <v>0</v>
      </c>
      <c r="N299" s="17">
        <f>SUM([3]ctas!N299+'[4]estapu y ente'!N299)</f>
        <v>0</v>
      </c>
      <c r="O299" s="31">
        <f t="shared" si="44"/>
        <v>0</v>
      </c>
      <c r="P299" s="32">
        <f t="shared" si="50"/>
        <v>0</v>
      </c>
      <c r="R299" s="17">
        <f>SUM('[1]estapu y ente'!D299+[2]ctas!D299)</f>
        <v>0</v>
      </c>
      <c r="S299" s="18">
        <f t="shared" si="39"/>
        <v>0</v>
      </c>
    </row>
    <row r="300" spans="1:19" x14ac:dyDescent="0.25">
      <c r="A300" s="54">
        <v>319201060206</v>
      </c>
      <c r="B300" s="27" t="s">
        <v>1321</v>
      </c>
      <c r="C300" s="49"/>
      <c r="D300" s="17">
        <f>SUM([3]ctas!D300+'[4]estapu y ente'!D300)</f>
        <v>0</v>
      </c>
      <c r="E300" s="17">
        <f>SUM([3]ctas!E300+'[4]estapu y ente'!E300)</f>
        <v>0</v>
      </c>
      <c r="F300" s="30"/>
      <c r="G300" s="31"/>
      <c r="H300" s="17"/>
      <c r="I300" s="32"/>
      <c r="J300" s="17">
        <f>SUM([3]ctas!J300+'[4]estapu y ente'!J300)</f>
        <v>0</v>
      </c>
      <c r="K300" s="31"/>
      <c r="L300" s="30"/>
      <c r="M300" s="31"/>
      <c r="N300" s="17">
        <f>SUM([3]ctas!N300+'[4]estapu y ente'!N300)</f>
        <v>0</v>
      </c>
      <c r="O300" s="31"/>
      <c r="P300" s="32"/>
      <c r="R300" s="17">
        <f>SUM('[1]estapu y ente'!D300+[2]ctas!D300)</f>
        <v>0</v>
      </c>
      <c r="S300" s="18">
        <f t="shared" si="39"/>
        <v>0</v>
      </c>
    </row>
    <row r="301" spans="1:19" x14ac:dyDescent="0.25">
      <c r="A301" s="54">
        <v>3192010603</v>
      </c>
      <c r="B301" s="27" t="s">
        <v>253</v>
      </c>
      <c r="C301" s="49"/>
      <c r="D301" s="50">
        <f>SUM(D302:D307)</f>
        <v>0</v>
      </c>
      <c r="E301" s="50">
        <f>SUM(E302:E307)</f>
        <v>0</v>
      </c>
      <c r="F301" s="30">
        <f t="shared" si="46"/>
        <v>0</v>
      </c>
      <c r="G301" s="31">
        <f t="shared" si="47"/>
        <v>0</v>
      </c>
      <c r="H301" s="50">
        <f>SUM(H302:H307)</f>
        <v>0</v>
      </c>
      <c r="I301" s="32">
        <f t="shared" si="48"/>
        <v>0</v>
      </c>
      <c r="J301" s="50">
        <f>SUM(J302:J307)</f>
        <v>0</v>
      </c>
      <c r="K301" s="31">
        <f t="shared" si="41"/>
        <v>0</v>
      </c>
      <c r="L301" s="30">
        <f t="shared" si="49"/>
        <v>0</v>
      </c>
      <c r="M301" s="31">
        <f t="shared" si="43"/>
        <v>0</v>
      </c>
      <c r="N301" s="50">
        <f>SUM(N302:N307)</f>
        <v>0</v>
      </c>
      <c r="O301" s="31">
        <f t="shared" si="44"/>
        <v>0</v>
      </c>
      <c r="P301" s="32">
        <f t="shared" si="50"/>
        <v>0</v>
      </c>
      <c r="R301" s="17">
        <f>SUM('[1]estapu y ente'!D301+[2]ctas!D301)</f>
        <v>0</v>
      </c>
      <c r="S301" s="18">
        <f t="shared" si="39"/>
        <v>0</v>
      </c>
    </row>
    <row r="302" spans="1:19" x14ac:dyDescent="0.25">
      <c r="A302" s="54">
        <v>319201060301</v>
      </c>
      <c r="B302" s="27" t="s">
        <v>254</v>
      </c>
      <c r="C302" s="49"/>
      <c r="D302" s="17">
        <f>SUM([3]ctas!D302+'[4]estapu y ente'!D302)</f>
        <v>0</v>
      </c>
      <c r="E302" s="17">
        <f>SUM([3]ctas!E302+'[4]estapu y ente'!E302)</f>
        <v>0</v>
      </c>
      <c r="F302" s="30">
        <f t="shared" si="46"/>
        <v>0</v>
      </c>
      <c r="G302" s="31">
        <f t="shared" si="47"/>
        <v>0</v>
      </c>
      <c r="H302" s="17"/>
      <c r="I302" s="32">
        <f t="shared" si="48"/>
        <v>0</v>
      </c>
      <c r="J302" s="17">
        <f>SUM([3]ctas!J302+'[4]estapu y ente'!J302)</f>
        <v>0</v>
      </c>
      <c r="K302" s="31">
        <f t="shared" si="41"/>
        <v>0</v>
      </c>
      <c r="L302" s="30">
        <f t="shared" si="49"/>
        <v>0</v>
      </c>
      <c r="M302" s="31">
        <f t="shared" si="43"/>
        <v>0</v>
      </c>
      <c r="N302" s="17">
        <f>SUM([3]ctas!N302+'[4]estapu y ente'!N302)</f>
        <v>0</v>
      </c>
      <c r="O302" s="31">
        <f t="shared" si="44"/>
        <v>0</v>
      </c>
      <c r="P302" s="32">
        <f t="shared" si="50"/>
        <v>0</v>
      </c>
      <c r="R302" s="17">
        <f>SUM('[1]estapu y ente'!D302+[2]ctas!D302)</f>
        <v>0</v>
      </c>
      <c r="S302" s="18">
        <f t="shared" si="39"/>
        <v>0</v>
      </c>
    </row>
    <row r="303" spans="1:19" x14ac:dyDescent="0.25">
      <c r="A303" s="54">
        <v>319201060302</v>
      </c>
      <c r="B303" s="27" t="s">
        <v>82</v>
      </c>
      <c r="C303" s="49"/>
      <c r="D303" s="17">
        <f>SUM([3]ctas!D303+'[4]estapu y ente'!D303)</f>
        <v>0</v>
      </c>
      <c r="E303" s="17">
        <f>SUM([3]ctas!E303+'[4]estapu y ente'!E303)</f>
        <v>0</v>
      </c>
      <c r="F303" s="30">
        <f t="shared" si="46"/>
        <v>0</v>
      </c>
      <c r="G303" s="31">
        <f t="shared" si="47"/>
        <v>0</v>
      </c>
      <c r="H303" s="17"/>
      <c r="I303" s="32">
        <f t="shared" si="48"/>
        <v>0</v>
      </c>
      <c r="J303" s="17">
        <f>SUM([3]ctas!J303+'[4]estapu y ente'!J303)</f>
        <v>0</v>
      </c>
      <c r="K303" s="31">
        <f t="shared" si="41"/>
        <v>0</v>
      </c>
      <c r="L303" s="30">
        <f t="shared" si="49"/>
        <v>0</v>
      </c>
      <c r="M303" s="31">
        <f t="shared" si="43"/>
        <v>0</v>
      </c>
      <c r="N303" s="17">
        <f>SUM([3]ctas!N303+'[4]estapu y ente'!N303)</f>
        <v>0</v>
      </c>
      <c r="O303" s="31">
        <f t="shared" si="44"/>
        <v>0</v>
      </c>
      <c r="P303" s="32">
        <f t="shared" si="50"/>
        <v>0</v>
      </c>
      <c r="R303" s="17">
        <f>SUM('[1]estapu y ente'!D303+[2]ctas!D303)</f>
        <v>0</v>
      </c>
      <c r="S303" s="18">
        <f t="shared" si="39"/>
        <v>0</v>
      </c>
    </row>
    <row r="304" spans="1:19" x14ac:dyDescent="0.25">
      <c r="A304" s="54">
        <v>319201060303</v>
      </c>
      <c r="B304" s="27" t="s">
        <v>250</v>
      </c>
      <c r="C304" s="49"/>
      <c r="D304" s="17">
        <f>SUM([3]ctas!D304+'[4]estapu y ente'!D304)</f>
        <v>0</v>
      </c>
      <c r="E304" s="17">
        <f>SUM([3]ctas!E304+'[4]estapu y ente'!E304)</f>
        <v>0</v>
      </c>
      <c r="F304" s="30">
        <f t="shared" si="46"/>
        <v>0</v>
      </c>
      <c r="G304" s="31">
        <f t="shared" si="47"/>
        <v>0</v>
      </c>
      <c r="H304" s="17"/>
      <c r="I304" s="32">
        <f t="shared" si="48"/>
        <v>0</v>
      </c>
      <c r="J304" s="17">
        <f>SUM([3]ctas!J304+'[4]estapu y ente'!J304)</f>
        <v>0</v>
      </c>
      <c r="K304" s="31">
        <f t="shared" si="41"/>
        <v>0</v>
      </c>
      <c r="L304" s="30">
        <f t="shared" si="49"/>
        <v>0</v>
      </c>
      <c r="M304" s="31">
        <f t="shared" si="43"/>
        <v>0</v>
      </c>
      <c r="N304" s="17">
        <f>SUM([3]ctas!N304+'[4]estapu y ente'!N304)</f>
        <v>0</v>
      </c>
      <c r="O304" s="31">
        <f t="shared" si="44"/>
        <v>0</v>
      </c>
      <c r="P304" s="32">
        <f t="shared" si="50"/>
        <v>0</v>
      </c>
      <c r="R304" s="17">
        <f>SUM('[1]estapu y ente'!D304+[2]ctas!D304)</f>
        <v>0</v>
      </c>
      <c r="S304" s="18">
        <f t="shared" si="39"/>
        <v>0</v>
      </c>
    </row>
    <row r="305" spans="1:19" x14ac:dyDescent="0.25">
      <c r="A305" s="54">
        <v>319201060304</v>
      </c>
      <c r="B305" s="27" t="s">
        <v>251</v>
      </c>
      <c r="C305" s="28"/>
      <c r="D305" s="17">
        <f>SUM([3]ctas!D305+'[4]estapu y ente'!D305)</f>
        <v>0</v>
      </c>
      <c r="E305" s="17">
        <f>SUM([3]ctas!E305+'[4]estapu y ente'!E305)</f>
        <v>0</v>
      </c>
      <c r="F305" s="30">
        <f t="shared" si="46"/>
        <v>0</v>
      </c>
      <c r="G305" s="31">
        <f t="shared" si="47"/>
        <v>0</v>
      </c>
      <c r="H305" s="17"/>
      <c r="I305" s="32">
        <f t="shared" si="48"/>
        <v>0</v>
      </c>
      <c r="J305" s="17">
        <f>SUM([3]ctas!J305+'[4]estapu y ente'!J305)</f>
        <v>0</v>
      </c>
      <c r="K305" s="31">
        <f t="shared" si="41"/>
        <v>0</v>
      </c>
      <c r="L305" s="30">
        <f t="shared" si="49"/>
        <v>0</v>
      </c>
      <c r="M305" s="31">
        <f t="shared" si="43"/>
        <v>0</v>
      </c>
      <c r="N305" s="17">
        <f>SUM([3]ctas!N305+'[4]estapu y ente'!N305)</f>
        <v>0</v>
      </c>
      <c r="O305" s="31">
        <f t="shared" si="44"/>
        <v>0</v>
      </c>
      <c r="P305" s="32">
        <f t="shared" si="50"/>
        <v>0</v>
      </c>
      <c r="R305" s="17">
        <f>SUM('[1]estapu y ente'!D305+[2]ctas!D305)</f>
        <v>0</v>
      </c>
      <c r="S305" s="18">
        <f t="shared" si="39"/>
        <v>0</v>
      </c>
    </row>
    <row r="306" spans="1:19" x14ac:dyDescent="0.25">
      <c r="A306" s="54">
        <v>319201060305</v>
      </c>
      <c r="B306" s="27" t="s">
        <v>116</v>
      </c>
      <c r="C306" s="28"/>
      <c r="D306" s="17">
        <f>SUM([3]ctas!D306+'[4]estapu y ente'!D306)</f>
        <v>0</v>
      </c>
      <c r="E306" s="17">
        <f>SUM([3]ctas!E306+'[4]estapu y ente'!E306)</f>
        <v>0</v>
      </c>
      <c r="F306" s="30">
        <f t="shared" si="46"/>
        <v>0</v>
      </c>
      <c r="G306" s="31">
        <f t="shared" si="47"/>
        <v>0</v>
      </c>
      <c r="H306" s="17"/>
      <c r="I306" s="32">
        <f t="shared" si="48"/>
        <v>0</v>
      </c>
      <c r="J306" s="17">
        <f>SUM([3]ctas!J306+'[4]estapu y ente'!J306)</f>
        <v>0</v>
      </c>
      <c r="K306" s="31">
        <f t="shared" si="41"/>
        <v>0</v>
      </c>
      <c r="L306" s="30">
        <f t="shared" si="49"/>
        <v>0</v>
      </c>
      <c r="M306" s="31">
        <f t="shared" si="43"/>
        <v>0</v>
      </c>
      <c r="N306" s="17">
        <f>SUM([3]ctas!N306+'[4]estapu y ente'!N306)</f>
        <v>0</v>
      </c>
      <c r="O306" s="31">
        <f t="shared" si="44"/>
        <v>0</v>
      </c>
      <c r="P306" s="32">
        <f t="shared" si="50"/>
        <v>0</v>
      </c>
      <c r="R306" s="17">
        <f>SUM('[1]estapu y ente'!D306+[2]ctas!D306)</f>
        <v>0</v>
      </c>
      <c r="S306" s="18">
        <f t="shared" si="39"/>
        <v>0</v>
      </c>
    </row>
    <row r="307" spans="1:19" x14ac:dyDescent="0.25">
      <c r="A307" s="54">
        <v>319201060306</v>
      </c>
      <c r="B307" s="27" t="s">
        <v>1321</v>
      </c>
      <c r="C307" s="28"/>
      <c r="D307" s="17">
        <f>SUM([3]ctas!D307+'[4]estapu y ente'!D307)</f>
        <v>0</v>
      </c>
      <c r="E307" s="17">
        <f>SUM([3]ctas!E307+'[4]estapu y ente'!E307)</f>
        <v>0</v>
      </c>
      <c r="F307" s="30"/>
      <c r="G307" s="31"/>
      <c r="H307" s="17"/>
      <c r="I307" s="32"/>
      <c r="J307" s="17">
        <f>SUM([3]ctas!J307+'[4]estapu y ente'!J307)</f>
        <v>0</v>
      </c>
      <c r="K307" s="31"/>
      <c r="L307" s="30"/>
      <c r="M307" s="31"/>
      <c r="N307" s="17">
        <f>SUM([3]ctas!N307+'[4]estapu y ente'!N307)</f>
        <v>0</v>
      </c>
      <c r="O307" s="31"/>
      <c r="P307" s="32"/>
      <c r="R307" s="17">
        <f>SUM('[1]estapu y ente'!D307+[2]ctas!D307)</f>
        <v>0</v>
      </c>
      <c r="S307" s="18">
        <f t="shared" si="39"/>
        <v>0</v>
      </c>
    </row>
    <row r="308" spans="1:19" x14ac:dyDescent="0.25">
      <c r="A308" s="54">
        <v>3192010604</v>
      </c>
      <c r="B308" s="27" t="s">
        <v>1322</v>
      </c>
      <c r="C308" s="28"/>
      <c r="D308" s="50">
        <f>SUM(D309:D310)</f>
        <v>0</v>
      </c>
      <c r="E308" s="50">
        <f>SUM(E309:E310)</f>
        <v>0</v>
      </c>
      <c r="F308" s="30">
        <f t="shared" si="46"/>
        <v>0</v>
      </c>
      <c r="G308" s="31">
        <f t="shared" si="47"/>
        <v>0</v>
      </c>
      <c r="H308" s="50">
        <f>SUM(H309:H310)</f>
        <v>0</v>
      </c>
      <c r="I308" s="32">
        <f t="shared" si="48"/>
        <v>0</v>
      </c>
      <c r="J308" s="50">
        <f>SUM(J309:J310)</f>
        <v>0</v>
      </c>
      <c r="K308" s="31">
        <f t="shared" si="41"/>
        <v>0</v>
      </c>
      <c r="L308" s="30">
        <f t="shared" si="49"/>
        <v>0</v>
      </c>
      <c r="M308" s="31">
        <f t="shared" si="43"/>
        <v>0</v>
      </c>
      <c r="N308" s="50">
        <f>SUM(N309:N310)</f>
        <v>0</v>
      </c>
      <c r="O308" s="31">
        <f t="shared" si="44"/>
        <v>0</v>
      </c>
      <c r="P308" s="32">
        <f t="shared" si="50"/>
        <v>0</v>
      </c>
      <c r="R308" s="17">
        <f>SUM('[1]estapu y ente'!D308+[2]ctas!D308)</f>
        <v>0</v>
      </c>
      <c r="S308" s="18">
        <f t="shared" si="39"/>
        <v>0</v>
      </c>
    </row>
    <row r="309" spans="1:19" x14ac:dyDescent="0.25">
      <c r="A309" s="54">
        <v>319201060401</v>
      </c>
      <c r="B309" s="27" t="s">
        <v>255</v>
      </c>
      <c r="C309" s="28"/>
      <c r="D309" s="17">
        <f>SUM([3]ctas!D309+'[4]estapu y ente'!D309)</f>
        <v>0</v>
      </c>
      <c r="E309" s="17">
        <f>SUM([3]ctas!E309+'[4]estapu y ente'!E309)</f>
        <v>0</v>
      </c>
      <c r="F309" s="30">
        <f t="shared" si="46"/>
        <v>0</v>
      </c>
      <c r="G309" s="31">
        <f t="shared" si="47"/>
        <v>0</v>
      </c>
      <c r="H309" s="17"/>
      <c r="I309" s="32">
        <f t="shared" si="48"/>
        <v>0</v>
      </c>
      <c r="J309" s="17">
        <f>SUM([3]ctas!J309+'[4]estapu y ente'!J309)</f>
        <v>0</v>
      </c>
      <c r="K309" s="31">
        <f t="shared" si="41"/>
        <v>0</v>
      </c>
      <c r="L309" s="30">
        <f t="shared" si="49"/>
        <v>0</v>
      </c>
      <c r="M309" s="31">
        <f t="shared" si="43"/>
        <v>0</v>
      </c>
      <c r="N309" s="17">
        <f>SUM([3]ctas!N309+'[4]estapu y ente'!N309)</f>
        <v>0</v>
      </c>
      <c r="O309" s="31">
        <f t="shared" si="44"/>
        <v>0</v>
      </c>
      <c r="P309" s="32">
        <f t="shared" si="50"/>
        <v>0</v>
      </c>
      <c r="R309" s="17">
        <f>SUM('[1]estapu y ente'!D309+[2]ctas!D309)</f>
        <v>0</v>
      </c>
      <c r="S309" s="18">
        <f t="shared" si="39"/>
        <v>0</v>
      </c>
    </row>
    <row r="310" spans="1:19" x14ac:dyDescent="0.25">
      <c r="A310" s="54">
        <v>319201060402</v>
      </c>
      <c r="B310" s="27" t="s">
        <v>1321</v>
      </c>
      <c r="C310" s="28"/>
      <c r="D310" s="17">
        <f>SUM([3]ctas!D310+'[4]estapu y ente'!D310)</f>
        <v>0</v>
      </c>
      <c r="E310" s="17">
        <f>SUM([3]ctas!E310+'[4]estapu y ente'!E310)</f>
        <v>0</v>
      </c>
      <c r="F310" s="30">
        <f t="shared" si="46"/>
        <v>0</v>
      </c>
      <c r="G310" s="31">
        <f t="shared" si="47"/>
        <v>0</v>
      </c>
      <c r="H310" s="17"/>
      <c r="I310" s="32">
        <f t="shared" si="48"/>
        <v>0</v>
      </c>
      <c r="J310" s="17">
        <f>SUM([3]ctas!J310+'[4]estapu y ente'!J310)</f>
        <v>0</v>
      </c>
      <c r="K310" s="31">
        <f t="shared" si="41"/>
        <v>0</v>
      </c>
      <c r="L310" s="30">
        <f t="shared" si="49"/>
        <v>0</v>
      </c>
      <c r="M310" s="31">
        <f t="shared" si="43"/>
        <v>0</v>
      </c>
      <c r="N310" s="17">
        <f>SUM([3]ctas!N310+'[4]estapu y ente'!N310)</f>
        <v>0</v>
      </c>
      <c r="O310" s="31">
        <f t="shared" si="44"/>
        <v>0</v>
      </c>
      <c r="P310" s="32">
        <f t="shared" si="50"/>
        <v>0</v>
      </c>
      <c r="R310" s="17">
        <f>SUM('[1]estapu y ente'!D310+[2]ctas!D310)</f>
        <v>0</v>
      </c>
      <c r="S310" s="18">
        <f t="shared" si="39"/>
        <v>0</v>
      </c>
    </row>
    <row r="311" spans="1:19" x14ac:dyDescent="0.25">
      <c r="A311" s="54">
        <v>3192010605</v>
      </c>
      <c r="B311" s="27" t="s">
        <v>1323</v>
      </c>
      <c r="C311" s="28"/>
      <c r="D311" s="50">
        <f>SUM(D312:D313)</f>
        <v>0</v>
      </c>
      <c r="E311" s="50">
        <f>SUM(E312:E313)</f>
        <v>0</v>
      </c>
      <c r="F311" s="30">
        <f t="shared" si="46"/>
        <v>0</v>
      </c>
      <c r="G311" s="31">
        <f t="shared" si="47"/>
        <v>0</v>
      </c>
      <c r="H311" s="50">
        <f>SUM(H312:H313)</f>
        <v>0</v>
      </c>
      <c r="I311" s="32">
        <f t="shared" si="48"/>
        <v>0</v>
      </c>
      <c r="J311" s="50">
        <f>SUM(J312:J313)</f>
        <v>0</v>
      </c>
      <c r="K311" s="31">
        <f t="shared" si="41"/>
        <v>0</v>
      </c>
      <c r="L311" s="30">
        <f t="shared" ref="L311:L361" si="51">SUM(N311-J311)</f>
        <v>0</v>
      </c>
      <c r="M311" s="31">
        <f t="shared" si="43"/>
        <v>0</v>
      </c>
      <c r="N311" s="50">
        <f>SUM(N312:N313)</f>
        <v>0</v>
      </c>
      <c r="O311" s="31">
        <f t="shared" si="44"/>
        <v>0</v>
      </c>
      <c r="P311" s="32">
        <f t="shared" ref="P311:P361" si="52">SUM(F311-N311)</f>
        <v>0</v>
      </c>
      <c r="R311" s="17">
        <f>SUM('[1]estapu y ente'!D311+[2]ctas!D311)</f>
        <v>0</v>
      </c>
      <c r="S311" s="18">
        <f t="shared" si="39"/>
        <v>0</v>
      </c>
    </row>
    <row r="312" spans="1:19" x14ac:dyDescent="0.25">
      <c r="A312" s="54">
        <v>319201060501</v>
      </c>
      <c r="B312" s="27" t="s">
        <v>250</v>
      </c>
      <c r="C312" s="28"/>
      <c r="D312" s="17">
        <f>SUM([3]ctas!D312+'[4]estapu y ente'!D312)</f>
        <v>0</v>
      </c>
      <c r="E312" s="17">
        <f>SUM([3]ctas!E312+'[4]estapu y ente'!E312)</f>
        <v>0</v>
      </c>
      <c r="F312" s="30">
        <f t="shared" si="46"/>
        <v>0</v>
      </c>
      <c r="G312" s="31">
        <f t="shared" si="47"/>
        <v>0</v>
      </c>
      <c r="H312" s="17"/>
      <c r="I312" s="32">
        <f t="shared" si="48"/>
        <v>0</v>
      </c>
      <c r="J312" s="17">
        <f>SUM([3]ctas!J312+'[4]estapu y ente'!J312)</f>
        <v>0</v>
      </c>
      <c r="K312" s="31">
        <f t="shared" si="41"/>
        <v>0</v>
      </c>
      <c r="L312" s="30">
        <f t="shared" si="51"/>
        <v>0</v>
      </c>
      <c r="M312" s="31">
        <f t="shared" si="43"/>
        <v>0</v>
      </c>
      <c r="N312" s="17">
        <f>SUM([3]ctas!N312+'[4]estapu y ente'!N312)</f>
        <v>0</v>
      </c>
      <c r="O312" s="31">
        <f t="shared" si="44"/>
        <v>0</v>
      </c>
      <c r="P312" s="32">
        <f t="shared" si="52"/>
        <v>0</v>
      </c>
      <c r="R312" s="17">
        <f>SUM('[1]estapu y ente'!D312+[2]ctas!D312)</f>
        <v>0</v>
      </c>
      <c r="S312" s="18">
        <f t="shared" si="39"/>
        <v>0</v>
      </c>
    </row>
    <row r="313" spans="1:19" x14ac:dyDescent="0.25">
      <c r="A313" s="54">
        <v>319201060502</v>
      </c>
      <c r="B313" s="27" t="s">
        <v>1321</v>
      </c>
      <c r="C313" s="28"/>
      <c r="D313" s="17">
        <f>SUM([3]ctas!D313+'[4]estapu y ente'!D313)</f>
        <v>0</v>
      </c>
      <c r="E313" s="17">
        <f>SUM([3]ctas!E313+'[4]estapu y ente'!E313)</f>
        <v>0</v>
      </c>
      <c r="F313" s="30">
        <f t="shared" si="46"/>
        <v>0</v>
      </c>
      <c r="G313" s="31">
        <f t="shared" si="47"/>
        <v>0</v>
      </c>
      <c r="H313" s="17"/>
      <c r="I313" s="32">
        <f t="shared" si="48"/>
        <v>0</v>
      </c>
      <c r="J313" s="17">
        <f>SUM([3]ctas!J313+'[4]estapu y ente'!J313)</f>
        <v>0</v>
      </c>
      <c r="K313" s="31">
        <f t="shared" si="41"/>
        <v>0</v>
      </c>
      <c r="L313" s="30">
        <f t="shared" si="51"/>
        <v>0</v>
      </c>
      <c r="M313" s="31">
        <f t="shared" si="43"/>
        <v>0</v>
      </c>
      <c r="N313" s="17">
        <f>SUM([3]ctas!N313+'[4]estapu y ente'!N313)</f>
        <v>0</v>
      </c>
      <c r="O313" s="31">
        <f t="shared" si="44"/>
        <v>0</v>
      </c>
      <c r="P313" s="32">
        <f t="shared" si="52"/>
        <v>0</v>
      </c>
      <c r="R313" s="17">
        <f>SUM('[1]estapu y ente'!D313+[2]ctas!D313)</f>
        <v>0</v>
      </c>
      <c r="S313" s="18">
        <f t="shared" si="39"/>
        <v>0</v>
      </c>
    </row>
    <row r="314" spans="1:19" x14ac:dyDescent="0.25">
      <c r="A314" s="54">
        <v>3192010606</v>
      </c>
      <c r="B314" s="27" t="s">
        <v>1324</v>
      </c>
      <c r="C314" s="28"/>
      <c r="D314" s="50">
        <f>SUM(D315:D319)</f>
        <v>0</v>
      </c>
      <c r="E314" s="50">
        <f>SUM(E315:E319)</f>
        <v>0</v>
      </c>
      <c r="F314" s="30">
        <f t="shared" si="46"/>
        <v>0</v>
      </c>
      <c r="G314" s="31">
        <f t="shared" si="47"/>
        <v>0</v>
      </c>
      <c r="H314" s="50">
        <f>SUM(H315:H319)</f>
        <v>0</v>
      </c>
      <c r="I314" s="32">
        <f t="shared" si="48"/>
        <v>0</v>
      </c>
      <c r="J314" s="50">
        <f>SUM(J315:J319)</f>
        <v>0</v>
      </c>
      <c r="K314" s="31">
        <f t="shared" si="41"/>
        <v>0</v>
      </c>
      <c r="L314" s="30">
        <f t="shared" si="51"/>
        <v>0</v>
      </c>
      <c r="M314" s="31">
        <f t="shared" si="43"/>
        <v>0</v>
      </c>
      <c r="N314" s="50">
        <f>SUM(N315:N319)</f>
        <v>0</v>
      </c>
      <c r="O314" s="31">
        <f t="shared" si="44"/>
        <v>0</v>
      </c>
      <c r="P314" s="32">
        <f t="shared" si="52"/>
        <v>0</v>
      </c>
      <c r="R314" s="17">
        <f>SUM('[1]estapu y ente'!D314+[2]ctas!D314)</f>
        <v>0</v>
      </c>
      <c r="S314" s="18">
        <f t="shared" si="39"/>
        <v>0</v>
      </c>
    </row>
    <row r="315" spans="1:19" x14ac:dyDescent="0.25">
      <c r="A315" s="54">
        <v>319201060601</v>
      </c>
      <c r="B315" s="27" t="s">
        <v>249</v>
      </c>
      <c r="C315" s="28"/>
      <c r="D315" s="17">
        <f>SUM([3]ctas!D315+'[4]estapu y ente'!D315)</f>
        <v>0</v>
      </c>
      <c r="E315" s="17">
        <f>SUM([3]ctas!E315+'[4]estapu y ente'!E315)</f>
        <v>0</v>
      </c>
      <c r="F315" s="30">
        <f t="shared" si="46"/>
        <v>0</v>
      </c>
      <c r="G315" s="31">
        <f t="shared" si="47"/>
        <v>0</v>
      </c>
      <c r="H315" s="17"/>
      <c r="I315" s="32">
        <f t="shared" si="48"/>
        <v>0</v>
      </c>
      <c r="J315" s="17">
        <f>SUM([3]ctas!J315+'[4]estapu y ente'!J315)</f>
        <v>0</v>
      </c>
      <c r="K315" s="31">
        <f t="shared" si="41"/>
        <v>0</v>
      </c>
      <c r="L315" s="30">
        <f t="shared" si="51"/>
        <v>0</v>
      </c>
      <c r="M315" s="31">
        <f t="shared" si="43"/>
        <v>0</v>
      </c>
      <c r="N315" s="17">
        <f>SUM([3]ctas!N315+'[4]estapu y ente'!N315)</f>
        <v>0</v>
      </c>
      <c r="O315" s="31">
        <f t="shared" si="44"/>
        <v>0</v>
      </c>
      <c r="P315" s="32">
        <f t="shared" si="52"/>
        <v>0</v>
      </c>
      <c r="R315" s="17">
        <f>SUM('[1]estapu y ente'!D315+[2]ctas!D315)</f>
        <v>0</v>
      </c>
      <c r="S315" s="18">
        <f t="shared" si="39"/>
        <v>0</v>
      </c>
    </row>
    <row r="316" spans="1:19" x14ac:dyDescent="0.25">
      <c r="A316" s="54">
        <v>319201060602</v>
      </c>
      <c r="B316" s="27" t="s">
        <v>82</v>
      </c>
      <c r="C316" s="28"/>
      <c r="D316" s="17">
        <f>SUM([3]ctas!D316+'[4]estapu y ente'!D316)</f>
        <v>0</v>
      </c>
      <c r="E316" s="17">
        <f>SUM([3]ctas!E316+'[4]estapu y ente'!E316)</f>
        <v>0</v>
      </c>
      <c r="F316" s="30">
        <f t="shared" si="46"/>
        <v>0</v>
      </c>
      <c r="G316" s="31">
        <f t="shared" si="47"/>
        <v>0</v>
      </c>
      <c r="H316" s="17"/>
      <c r="I316" s="32">
        <f t="shared" si="48"/>
        <v>0</v>
      </c>
      <c r="J316" s="17">
        <f>SUM([3]ctas!J316+'[4]estapu y ente'!J316)</f>
        <v>0</v>
      </c>
      <c r="K316" s="31">
        <f t="shared" si="41"/>
        <v>0</v>
      </c>
      <c r="L316" s="30">
        <f t="shared" si="51"/>
        <v>0</v>
      </c>
      <c r="M316" s="31">
        <f t="shared" si="43"/>
        <v>0</v>
      </c>
      <c r="N316" s="17">
        <f>SUM([3]ctas!N316+'[4]estapu y ente'!N316)</f>
        <v>0</v>
      </c>
      <c r="O316" s="31">
        <f t="shared" si="44"/>
        <v>0</v>
      </c>
      <c r="P316" s="32">
        <f t="shared" si="52"/>
        <v>0</v>
      </c>
      <c r="R316" s="17">
        <f>SUM('[1]estapu y ente'!D316+[2]ctas!D316)</f>
        <v>0</v>
      </c>
      <c r="S316" s="18">
        <f t="shared" si="39"/>
        <v>0</v>
      </c>
    </row>
    <row r="317" spans="1:19" x14ac:dyDescent="0.25">
      <c r="A317" s="54">
        <v>319201060603</v>
      </c>
      <c r="B317" s="27" t="s">
        <v>250</v>
      </c>
      <c r="C317" s="28"/>
      <c r="D317" s="17">
        <f>SUM([3]ctas!D317+'[4]estapu y ente'!D317)</f>
        <v>0</v>
      </c>
      <c r="E317" s="17">
        <f>SUM([3]ctas!E317+'[4]estapu y ente'!E317)</f>
        <v>0</v>
      </c>
      <c r="F317" s="30">
        <f t="shared" si="46"/>
        <v>0</v>
      </c>
      <c r="G317" s="31">
        <f t="shared" si="47"/>
        <v>0</v>
      </c>
      <c r="H317" s="17"/>
      <c r="I317" s="32">
        <f t="shared" si="48"/>
        <v>0</v>
      </c>
      <c r="J317" s="17">
        <f>SUM([3]ctas!J317+'[4]estapu y ente'!J317)</f>
        <v>0</v>
      </c>
      <c r="K317" s="31">
        <f t="shared" si="41"/>
        <v>0</v>
      </c>
      <c r="L317" s="30">
        <f t="shared" si="51"/>
        <v>0</v>
      </c>
      <c r="M317" s="31">
        <f t="shared" si="43"/>
        <v>0</v>
      </c>
      <c r="N317" s="17">
        <f>SUM([3]ctas!N317+'[4]estapu y ente'!N317)</f>
        <v>0</v>
      </c>
      <c r="O317" s="31">
        <f t="shared" si="44"/>
        <v>0</v>
      </c>
      <c r="P317" s="32">
        <f t="shared" si="52"/>
        <v>0</v>
      </c>
      <c r="R317" s="17">
        <f>SUM('[1]estapu y ente'!D317+[2]ctas!D317)</f>
        <v>0</v>
      </c>
      <c r="S317" s="18">
        <f t="shared" si="39"/>
        <v>0</v>
      </c>
    </row>
    <row r="318" spans="1:19" x14ac:dyDescent="0.25">
      <c r="A318" s="54">
        <v>319201060604</v>
      </c>
      <c r="B318" s="27" t="s">
        <v>251</v>
      </c>
      <c r="C318" s="28"/>
      <c r="D318" s="17">
        <f>SUM([3]ctas!D318+'[4]estapu y ente'!D318)</f>
        <v>0</v>
      </c>
      <c r="E318" s="17">
        <f>SUM([3]ctas!E318+'[4]estapu y ente'!E318)</f>
        <v>0</v>
      </c>
      <c r="F318" s="30">
        <f t="shared" si="46"/>
        <v>0</v>
      </c>
      <c r="G318" s="31">
        <f t="shared" si="47"/>
        <v>0</v>
      </c>
      <c r="H318" s="17"/>
      <c r="I318" s="32">
        <f t="shared" si="48"/>
        <v>0</v>
      </c>
      <c r="J318" s="17">
        <f>SUM([3]ctas!J318+'[4]estapu y ente'!J318)</f>
        <v>0</v>
      </c>
      <c r="K318" s="31">
        <f t="shared" si="41"/>
        <v>0</v>
      </c>
      <c r="L318" s="30">
        <f t="shared" si="51"/>
        <v>0</v>
      </c>
      <c r="M318" s="31">
        <f t="shared" si="43"/>
        <v>0</v>
      </c>
      <c r="N318" s="17">
        <f>SUM([3]ctas!N318+'[4]estapu y ente'!N318)</f>
        <v>0</v>
      </c>
      <c r="O318" s="31">
        <f t="shared" si="44"/>
        <v>0</v>
      </c>
      <c r="P318" s="32">
        <f t="shared" si="52"/>
        <v>0</v>
      </c>
      <c r="R318" s="17">
        <f>SUM('[1]estapu y ente'!D318+[2]ctas!D318)</f>
        <v>0</v>
      </c>
      <c r="S318" s="18">
        <f t="shared" si="39"/>
        <v>0</v>
      </c>
    </row>
    <row r="319" spans="1:19" x14ac:dyDescent="0.25">
      <c r="A319" s="54">
        <v>319201060605</v>
      </c>
      <c r="B319" s="27" t="s">
        <v>116</v>
      </c>
      <c r="C319" s="28"/>
      <c r="D319" s="17">
        <f>SUM([3]ctas!D319+'[4]estapu y ente'!D319)</f>
        <v>0</v>
      </c>
      <c r="E319" s="17">
        <f>SUM([3]ctas!E319+'[4]estapu y ente'!E319)</f>
        <v>0</v>
      </c>
      <c r="F319" s="30">
        <f t="shared" si="46"/>
        <v>0</v>
      </c>
      <c r="G319" s="31">
        <f t="shared" si="47"/>
        <v>0</v>
      </c>
      <c r="H319" s="17"/>
      <c r="I319" s="32">
        <f t="shared" si="48"/>
        <v>0</v>
      </c>
      <c r="J319" s="17">
        <f>SUM([3]ctas!J319+'[4]estapu y ente'!J319)</f>
        <v>0</v>
      </c>
      <c r="K319" s="31">
        <f t="shared" si="41"/>
        <v>0</v>
      </c>
      <c r="L319" s="30">
        <f t="shared" si="51"/>
        <v>0</v>
      </c>
      <c r="M319" s="31">
        <f t="shared" si="43"/>
        <v>0</v>
      </c>
      <c r="N319" s="17">
        <f>SUM([3]ctas!N319+'[4]estapu y ente'!N319)</f>
        <v>0</v>
      </c>
      <c r="O319" s="31">
        <f t="shared" si="44"/>
        <v>0</v>
      </c>
      <c r="P319" s="32">
        <f t="shared" si="52"/>
        <v>0</v>
      </c>
      <c r="R319" s="17">
        <f>SUM('[1]estapu y ente'!D319+[2]ctas!D319)</f>
        <v>0</v>
      </c>
      <c r="S319" s="18">
        <f t="shared" si="39"/>
        <v>0</v>
      </c>
    </row>
    <row r="320" spans="1:19" x14ac:dyDescent="0.25">
      <c r="A320" s="54">
        <v>3192010607</v>
      </c>
      <c r="B320" s="27" t="s">
        <v>1325</v>
      </c>
      <c r="C320" s="28"/>
      <c r="D320" s="50">
        <f>SUM(D321:D325)</f>
        <v>0</v>
      </c>
      <c r="E320" s="50">
        <f>SUM(E321:E325)</f>
        <v>0</v>
      </c>
      <c r="F320" s="30">
        <f t="shared" si="46"/>
        <v>0</v>
      </c>
      <c r="G320" s="31">
        <f t="shared" si="47"/>
        <v>0</v>
      </c>
      <c r="H320" s="50">
        <f>SUM(H321:H325)</f>
        <v>0</v>
      </c>
      <c r="I320" s="32">
        <f t="shared" si="48"/>
        <v>0</v>
      </c>
      <c r="J320" s="50">
        <f>SUM(J321:J325)</f>
        <v>0</v>
      </c>
      <c r="K320" s="31">
        <f t="shared" si="41"/>
        <v>0</v>
      </c>
      <c r="L320" s="30">
        <f t="shared" si="51"/>
        <v>0</v>
      </c>
      <c r="M320" s="31">
        <f t="shared" si="43"/>
        <v>0</v>
      </c>
      <c r="N320" s="50">
        <f>SUM(N321:N325)</f>
        <v>0</v>
      </c>
      <c r="O320" s="31">
        <f t="shared" si="44"/>
        <v>0</v>
      </c>
      <c r="P320" s="32">
        <f t="shared" si="52"/>
        <v>0</v>
      </c>
      <c r="R320" s="17">
        <f>SUM('[1]estapu y ente'!D320+[2]ctas!D320)</f>
        <v>0</v>
      </c>
      <c r="S320" s="18">
        <f t="shared" si="39"/>
        <v>0</v>
      </c>
    </row>
    <row r="321" spans="1:19" x14ac:dyDescent="0.25">
      <c r="A321" s="54">
        <v>319201060701</v>
      </c>
      <c r="B321" s="27" t="s">
        <v>249</v>
      </c>
      <c r="C321" s="28"/>
      <c r="D321" s="17">
        <f>SUM([3]ctas!D321+'[4]estapu y ente'!D321)</f>
        <v>0</v>
      </c>
      <c r="E321" s="17">
        <f>SUM([3]ctas!E321+'[4]estapu y ente'!E321)</f>
        <v>0</v>
      </c>
      <c r="F321" s="30">
        <f t="shared" si="46"/>
        <v>0</v>
      </c>
      <c r="G321" s="31">
        <f t="shared" si="47"/>
        <v>0</v>
      </c>
      <c r="H321" s="17"/>
      <c r="I321" s="32">
        <f t="shared" si="48"/>
        <v>0</v>
      </c>
      <c r="J321" s="17">
        <f>SUM([3]ctas!J321+'[4]estapu y ente'!J321)</f>
        <v>0</v>
      </c>
      <c r="K321" s="31">
        <f t="shared" si="41"/>
        <v>0</v>
      </c>
      <c r="L321" s="30">
        <f t="shared" si="51"/>
        <v>0</v>
      </c>
      <c r="M321" s="31">
        <f t="shared" si="43"/>
        <v>0</v>
      </c>
      <c r="N321" s="17">
        <f>SUM([3]ctas!N321+'[4]estapu y ente'!N321)</f>
        <v>0</v>
      </c>
      <c r="O321" s="31">
        <f t="shared" si="44"/>
        <v>0</v>
      </c>
      <c r="P321" s="32">
        <f t="shared" si="52"/>
        <v>0</v>
      </c>
      <c r="R321" s="17">
        <f>SUM('[1]estapu y ente'!D321+[2]ctas!D321)</f>
        <v>0</v>
      </c>
      <c r="S321" s="18">
        <f t="shared" si="39"/>
        <v>0</v>
      </c>
    </row>
    <row r="322" spans="1:19" x14ac:dyDescent="0.25">
      <c r="A322" s="54">
        <v>319201060702</v>
      </c>
      <c r="B322" s="27" t="s">
        <v>82</v>
      </c>
      <c r="C322" s="28"/>
      <c r="D322" s="17">
        <f>SUM([3]ctas!D322+'[4]estapu y ente'!D322)</f>
        <v>0</v>
      </c>
      <c r="E322" s="17">
        <f>SUM([3]ctas!E322+'[4]estapu y ente'!E322)</f>
        <v>0</v>
      </c>
      <c r="F322" s="30">
        <f t="shared" si="46"/>
        <v>0</v>
      </c>
      <c r="G322" s="31">
        <f t="shared" si="47"/>
        <v>0</v>
      </c>
      <c r="H322" s="17"/>
      <c r="I322" s="32">
        <f t="shared" si="48"/>
        <v>0</v>
      </c>
      <c r="J322" s="17">
        <f>SUM([3]ctas!J322+'[4]estapu y ente'!J322)</f>
        <v>0</v>
      </c>
      <c r="K322" s="31">
        <f t="shared" si="41"/>
        <v>0</v>
      </c>
      <c r="L322" s="30">
        <f t="shared" si="51"/>
        <v>0</v>
      </c>
      <c r="M322" s="31">
        <f t="shared" si="43"/>
        <v>0</v>
      </c>
      <c r="N322" s="17">
        <f>SUM([3]ctas!N322+'[4]estapu y ente'!N322)</f>
        <v>0</v>
      </c>
      <c r="O322" s="31">
        <f t="shared" si="44"/>
        <v>0</v>
      </c>
      <c r="P322" s="32">
        <f t="shared" si="52"/>
        <v>0</v>
      </c>
      <c r="R322" s="17">
        <f>SUM('[1]estapu y ente'!D322+[2]ctas!D322)</f>
        <v>0</v>
      </c>
      <c r="S322" s="18">
        <f t="shared" si="39"/>
        <v>0</v>
      </c>
    </row>
    <row r="323" spans="1:19" x14ac:dyDescent="0.25">
      <c r="A323" s="54">
        <v>319201060703</v>
      </c>
      <c r="B323" s="27" t="s">
        <v>250</v>
      </c>
      <c r="C323" s="28"/>
      <c r="D323" s="17">
        <f>SUM([3]ctas!D323+'[4]estapu y ente'!D323)</f>
        <v>0</v>
      </c>
      <c r="E323" s="17">
        <f>SUM([3]ctas!E323+'[4]estapu y ente'!E323)</f>
        <v>0</v>
      </c>
      <c r="F323" s="30">
        <f t="shared" si="46"/>
        <v>0</v>
      </c>
      <c r="G323" s="31">
        <f t="shared" si="47"/>
        <v>0</v>
      </c>
      <c r="H323" s="17"/>
      <c r="I323" s="32">
        <f t="shared" si="48"/>
        <v>0</v>
      </c>
      <c r="J323" s="17">
        <f>SUM([3]ctas!J323+'[4]estapu y ente'!J323)</f>
        <v>0</v>
      </c>
      <c r="K323" s="31">
        <f t="shared" si="41"/>
        <v>0</v>
      </c>
      <c r="L323" s="30">
        <f t="shared" si="51"/>
        <v>0</v>
      </c>
      <c r="M323" s="31">
        <f t="shared" si="43"/>
        <v>0</v>
      </c>
      <c r="N323" s="17">
        <f>SUM([3]ctas!N323+'[4]estapu y ente'!N323)</f>
        <v>0</v>
      </c>
      <c r="O323" s="31">
        <f t="shared" si="44"/>
        <v>0</v>
      </c>
      <c r="P323" s="32">
        <f t="shared" si="52"/>
        <v>0</v>
      </c>
      <c r="R323" s="17">
        <f>SUM('[1]estapu y ente'!D323+[2]ctas!D323)</f>
        <v>0</v>
      </c>
      <c r="S323" s="18">
        <f t="shared" si="39"/>
        <v>0</v>
      </c>
    </row>
    <row r="324" spans="1:19" x14ac:dyDescent="0.25">
      <c r="A324" s="54">
        <v>319201060704</v>
      </c>
      <c r="B324" s="27" t="s">
        <v>251</v>
      </c>
      <c r="C324" s="28"/>
      <c r="D324" s="17">
        <f>SUM([3]ctas!D324+'[4]estapu y ente'!D324)</f>
        <v>0</v>
      </c>
      <c r="E324" s="17">
        <f>SUM([3]ctas!E324+'[4]estapu y ente'!E324)</f>
        <v>0</v>
      </c>
      <c r="F324" s="30">
        <f t="shared" si="46"/>
        <v>0</v>
      </c>
      <c r="G324" s="31">
        <f t="shared" si="47"/>
        <v>0</v>
      </c>
      <c r="H324" s="17"/>
      <c r="I324" s="32">
        <f t="shared" si="48"/>
        <v>0</v>
      </c>
      <c r="J324" s="17">
        <f>SUM([3]ctas!J324+'[4]estapu y ente'!J324)</f>
        <v>0</v>
      </c>
      <c r="K324" s="31">
        <f t="shared" si="41"/>
        <v>0</v>
      </c>
      <c r="L324" s="30">
        <f t="shared" si="51"/>
        <v>0</v>
      </c>
      <c r="M324" s="31">
        <f t="shared" si="43"/>
        <v>0</v>
      </c>
      <c r="N324" s="17">
        <f>SUM([3]ctas!N324+'[4]estapu y ente'!N324)</f>
        <v>0</v>
      </c>
      <c r="O324" s="31">
        <f t="shared" si="44"/>
        <v>0</v>
      </c>
      <c r="P324" s="32">
        <f t="shared" si="52"/>
        <v>0</v>
      </c>
      <c r="R324" s="17">
        <f>SUM('[1]estapu y ente'!D324+[2]ctas!D324)</f>
        <v>0</v>
      </c>
      <c r="S324" s="18">
        <f t="shared" si="39"/>
        <v>0</v>
      </c>
    </row>
    <row r="325" spans="1:19" x14ac:dyDescent="0.25">
      <c r="A325" s="54">
        <v>319201060705</v>
      </c>
      <c r="B325" s="27" t="s">
        <v>116</v>
      </c>
      <c r="C325" s="28"/>
      <c r="D325" s="17">
        <f>SUM([3]ctas!D325+'[4]estapu y ente'!D325)</f>
        <v>0</v>
      </c>
      <c r="E325" s="17">
        <f>SUM([3]ctas!E325+'[4]estapu y ente'!E325)</f>
        <v>0</v>
      </c>
      <c r="F325" s="30">
        <f t="shared" si="46"/>
        <v>0</v>
      </c>
      <c r="G325" s="31">
        <f t="shared" si="47"/>
        <v>0</v>
      </c>
      <c r="H325" s="17"/>
      <c r="I325" s="32">
        <f t="shared" si="48"/>
        <v>0</v>
      </c>
      <c r="J325" s="17">
        <f>SUM([3]ctas!J325+'[4]estapu y ente'!J325)</f>
        <v>0</v>
      </c>
      <c r="K325" s="31">
        <f t="shared" si="41"/>
        <v>0</v>
      </c>
      <c r="L325" s="30">
        <f t="shared" si="51"/>
        <v>0</v>
      </c>
      <c r="M325" s="31">
        <f t="shared" si="43"/>
        <v>0</v>
      </c>
      <c r="N325" s="17">
        <f>SUM([3]ctas!N325+'[4]estapu y ente'!N325)</f>
        <v>0</v>
      </c>
      <c r="O325" s="31">
        <f t="shared" si="44"/>
        <v>0</v>
      </c>
      <c r="P325" s="32">
        <f t="shared" si="52"/>
        <v>0</v>
      </c>
      <c r="R325" s="17">
        <f>SUM('[1]estapu y ente'!D325+[2]ctas!D325)</f>
        <v>0</v>
      </c>
      <c r="S325" s="18">
        <f t="shared" si="39"/>
        <v>0</v>
      </c>
    </row>
    <row r="326" spans="1:19" x14ac:dyDescent="0.25">
      <c r="A326" s="54">
        <v>3192010608</v>
      </c>
      <c r="B326" s="54" t="s">
        <v>1326</v>
      </c>
      <c r="C326" s="28"/>
      <c r="D326" s="50">
        <f>SUM(D327:D331)</f>
        <v>0</v>
      </c>
      <c r="E326" s="50">
        <f>SUM(E327:E331)</f>
        <v>0</v>
      </c>
      <c r="F326" s="30">
        <f t="shared" si="46"/>
        <v>0</v>
      </c>
      <c r="G326" s="31">
        <f t="shared" si="47"/>
        <v>0</v>
      </c>
      <c r="H326" s="50">
        <f>SUM(H327:H331)</f>
        <v>0</v>
      </c>
      <c r="I326" s="32">
        <f t="shared" si="48"/>
        <v>0</v>
      </c>
      <c r="J326" s="50">
        <f>SUM(J327:J331)</f>
        <v>0</v>
      </c>
      <c r="K326" s="31">
        <f t="shared" si="41"/>
        <v>0</v>
      </c>
      <c r="L326" s="30">
        <f t="shared" si="51"/>
        <v>0</v>
      </c>
      <c r="M326" s="31">
        <f t="shared" si="43"/>
        <v>0</v>
      </c>
      <c r="N326" s="50">
        <f>SUM(N327:N331)</f>
        <v>0</v>
      </c>
      <c r="O326" s="31">
        <f t="shared" si="44"/>
        <v>0</v>
      </c>
      <c r="P326" s="32">
        <f t="shared" si="52"/>
        <v>0</v>
      </c>
      <c r="R326" s="17">
        <f>SUM('[1]estapu y ente'!D326+[2]ctas!D326)</f>
        <v>0</v>
      </c>
      <c r="S326" s="18">
        <f t="shared" si="39"/>
        <v>0</v>
      </c>
    </row>
    <row r="327" spans="1:19" x14ac:dyDescent="0.25">
      <c r="A327" s="54">
        <v>319201060801</v>
      </c>
      <c r="B327" s="27" t="s">
        <v>254</v>
      </c>
      <c r="C327" s="28"/>
      <c r="D327" s="17">
        <f>SUM([3]ctas!D327+'[4]estapu y ente'!D327)</f>
        <v>0</v>
      </c>
      <c r="E327" s="17">
        <f>SUM([3]ctas!E327+'[4]estapu y ente'!E327)</f>
        <v>0</v>
      </c>
      <c r="F327" s="30">
        <f t="shared" si="46"/>
        <v>0</v>
      </c>
      <c r="G327" s="31">
        <f t="shared" si="47"/>
        <v>0</v>
      </c>
      <c r="H327" s="17"/>
      <c r="I327" s="32">
        <f t="shared" si="48"/>
        <v>0</v>
      </c>
      <c r="J327" s="17">
        <f>SUM([3]ctas!J327+'[4]estapu y ente'!J327)</f>
        <v>0</v>
      </c>
      <c r="K327" s="31">
        <f t="shared" si="41"/>
        <v>0</v>
      </c>
      <c r="L327" s="30">
        <f t="shared" si="51"/>
        <v>0</v>
      </c>
      <c r="M327" s="31">
        <f t="shared" si="43"/>
        <v>0</v>
      </c>
      <c r="N327" s="17">
        <f>SUM([3]ctas!N327+'[4]estapu y ente'!N327)</f>
        <v>0</v>
      </c>
      <c r="O327" s="31">
        <f t="shared" si="44"/>
        <v>0</v>
      </c>
      <c r="P327" s="32">
        <f t="shared" si="52"/>
        <v>0</v>
      </c>
      <c r="R327" s="17">
        <f>SUM('[1]estapu y ente'!D327+[2]ctas!D327)</f>
        <v>0</v>
      </c>
      <c r="S327" s="18">
        <f t="shared" si="39"/>
        <v>0</v>
      </c>
    </row>
    <row r="328" spans="1:19" x14ac:dyDescent="0.25">
      <c r="A328" s="54">
        <v>319201060802</v>
      </c>
      <c r="B328" s="27" t="s">
        <v>82</v>
      </c>
      <c r="C328" s="28"/>
      <c r="D328" s="17">
        <f>SUM([3]ctas!D328+'[4]estapu y ente'!D328)</f>
        <v>0</v>
      </c>
      <c r="E328" s="17">
        <f>SUM([3]ctas!E328+'[4]estapu y ente'!E328)</f>
        <v>0</v>
      </c>
      <c r="F328" s="30">
        <f t="shared" si="46"/>
        <v>0</v>
      </c>
      <c r="G328" s="31">
        <f t="shared" si="47"/>
        <v>0</v>
      </c>
      <c r="H328" s="17"/>
      <c r="I328" s="32">
        <f t="shared" si="48"/>
        <v>0</v>
      </c>
      <c r="J328" s="17">
        <f>SUM([3]ctas!J328+'[4]estapu y ente'!J328)</f>
        <v>0</v>
      </c>
      <c r="K328" s="31">
        <f t="shared" si="41"/>
        <v>0</v>
      </c>
      <c r="L328" s="30">
        <f t="shared" si="51"/>
        <v>0</v>
      </c>
      <c r="M328" s="31">
        <f t="shared" si="43"/>
        <v>0</v>
      </c>
      <c r="N328" s="17">
        <f>SUM([3]ctas!N328+'[4]estapu y ente'!N328)</f>
        <v>0</v>
      </c>
      <c r="O328" s="31">
        <f t="shared" si="44"/>
        <v>0</v>
      </c>
      <c r="P328" s="32">
        <f t="shared" si="52"/>
        <v>0</v>
      </c>
      <c r="R328" s="17">
        <f>SUM('[1]estapu y ente'!D328+[2]ctas!D328)</f>
        <v>0</v>
      </c>
      <c r="S328" s="18">
        <f t="shared" ref="S328:S393" si="53">+D328-R328</f>
        <v>0</v>
      </c>
    </row>
    <row r="329" spans="1:19" x14ac:dyDescent="0.25">
      <c r="A329" s="54">
        <v>319201060803</v>
      </c>
      <c r="B329" s="27" t="s">
        <v>250</v>
      </c>
      <c r="C329" s="28"/>
      <c r="D329" s="17">
        <f>SUM([3]ctas!D329+'[4]estapu y ente'!D329)</f>
        <v>0</v>
      </c>
      <c r="E329" s="17">
        <f>SUM([3]ctas!E329+'[4]estapu y ente'!E329)</f>
        <v>0</v>
      </c>
      <c r="F329" s="30">
        <f t="shared" si="46"/>
        <v>0</v>
      </c>
      <c r="G329" s="31">
        <f t="shared" si="47"/>
        <v>0</v>
      </c>
      <c r="H329" s="17"/>
      <c r="I329" s="32">
        <f t="shared" si="48"/>
        <v>0</v>
      </c>
      <c r="J329" s="17">
        <f>SUM([3]ctas!J329+'[4]estapu y ente'!J329)</f>
        <v>0</v>
      </c>
      <c r="K329" s="31">
        <f t="shared" si="41"/>
        <v>0</v>
      </c>
      <c r="L329" s="30">
        <f t="shared" si="51"/>
        <v>0</v>
      </c>
      <c r="M329" s="31">
        <f t="shared" si="43"/>
        <v>0</v>
      </c>
      <c r="N329" s="17">
        <f>SUM([3]ctas!N329+'[4]estapu y ente'!N329)</f>
        <v>0</v>
      </c>
      <c r="O329" s="31">
        <f t="shared" si="44"/>
        <v>0</v>
      </c>
      <c r="P329" s="32">
        <f t="shared" si="52"/>
        <v>0</v>
      </c>
      <c r="R329" s="17">
        <f>SUM('[1]estapu y ente'!D329+[2]ctas!D329)</f>
        <v>0</v>
      </c>
      <c r="S329" s="18">
        <f t="shared" si="53"/>
        <v>0</v>
      </c>
    </row>
    <row r="330" spans="1:19" x14ac:dyDescent="0.25">
      <c r="A330" s="54">
        <v>319201060804</v>
      </c>
      <c r="B330" s="27" t="s">
        <v>251</v>
      </c>
      <c r="C330" s="28"/>
      <c r="D330" s="17">
        <f>SUM([3]ctas!D330+'[4]estapu y ente'!D330)</f>
        <v>0</v>
      </c>
      <c r="E330" s="17">
        <f>SUM([3]ctas!E330+'[4]estapu y ente'!E330)</f>
        <v>0</v>
      </c>
      <c r="F330" s="30">
        <f t="shared" si="46"/>
        <v>0</v>
      </c>
      <c r="G330" s="31">
        <f t="shared" si="47"/>
        <v>0</v>
      </c>
      <c r="H330" s="17"/>
      <c r="I330" s="32">
        <f t="shared" si="48"/>
        <v>0</v>
      </c>
      <c r="J330" s="17">
        <f>SUM([3]ctas!J330+'[4]estapu y ente'!J330)</f>
        <v>0</v>
      </c>
      <c r="K330" s="31">
        <f t="shared" si="41"/>
        <v>0</v>
      </c>
      <c r="L330" s="30">
        <f t="shared" si="51"/>
        <v>0</v>
      </c>
      <c r="M330" s="31">
        <f t="shared" si="43"/>
        <v>0</v>
      </c>
      <c r="N330" s="17">
        <f>SUM([3]ctas!N330+'[4]estapu y ente'!N330)</f>
        <v>0</v>
      </c>
      <c r="O330" s="31">
        <f t="shared" si="44"/>
        <v>0</v>
      </c>
      <c r="P330" s="32">
        <f t="shared" si="52"/>
        <v>0</v>
      </c>
      <c r="R330" s="17">
        <f>SUM('[1]estapu y ente'!D330+[2]ctas!D330)</f>
        <v>0</v>
      </c>
      <c r="S330" s="18">
        <f t="shared" si="53"/>
        <v>0</v>
      </c>
    </row>
    <row r="331" spans="1:19" x14ac:dyDescent="0.25">
      <c r="A331" s="54">
        <v>319201060805</v>
      </c>
      <c r="B331" s="27" t="s">
        <v>116</v>
      </c>
      <c r="C331" s="28"/>
      <c r="D331" s="17">
        <f>SUM([3]ctas!D331+'[4]estapu y ente'!D331)</f>
        <v>0</v>
      </c>
      <c r="E331" s="17">
        <f>SUM([3]ctas!E331+'[4]estapu y ente'!E331)</f>
        <v>0</v>
      </c>
      <c r="F331" s="30">
        <f t="shared" si="46"/>
        <v>0</v>
      </c>
      <c r="G331" s="31">
        <f t="shared" si="47"/>
        <v>0</v>
      </c>
      <c r="H331" s="17"/>
      <c r="I331" s="32">
        <f t="shared" si="48"/>
        <v>0</v>
      </c>
      <c r="J331" s="17">
        <f>SUM([3]ctas!J331+'[4]estapu y ente'!J331)</f>
        <v>0</v>
      </c>
      <c r="K331" s="31">
        <f t="shared" ref="K331:K396" si="54">IF(OR(J331=0,F331=0),0,J331/F331)*100</f>
        <v>0</v>
      </c>
      <c r="L331" s="30">
        <f t="shared" si="51"/>
        <v>0</v>
      </c>
      <c r="M331" s="31">
        <f t="shared" ref="M331:M396" si="55">IF(OR(L331=0,F331=0),0,L331/F331)*100</f>
        <v>0</v>
      </c>
      <c r="N331" s="17">
        <f>SUM([3]ctas!N331+'[4]estapu y ente'!N331)</f>
        <v>0</v>
      </c>
      <c r="O331" s="31">
        <f t="shared" ref="O331:O396" si="56">IF(OR(N331=0,F331=0),0,N331/F331)*100</f>
        <v>0</v>
      </c>
      <c r="P331" s="32">
        <f t="shared" si="52"/>
        <v>0</v>
      </c>
      <c r="R331" s="17">
        <f>SUM('[1]estapu y ente'!D331+[2]ctas!D331)</f>
        <v>0</v>
      </c>
      <c r="S331" s="18">
        <f t="shared" si="53"/>
        <v>0</v>
      </c>
    </row>
    <row r="332" spans="1:19" x14ac:dyDescent="0.25">
      <c r="A332" s="54">
        <v>3192010610</v>
      </c>
      <c r="B332" s="27" t="s">
        <v>1327</v>
      </c>
      <c r="C332" s="28"/>
      <c r="D332" s="50">
        <f>SUM(D333:D337)</f>
        <v>0</v>
      </c>
      <c r="E332" s="50">
        <f>SUM(E333:E337)</f>
        <v>0</v>
      </c>
      <c r="F332" s="30">
        <f t="shared" si="46"/>
        <v>0</v>
      </c>
      <c r="G332" s="31">
        <f t="shared" si="47"/>
        <v>0</v>
      </c>
      <c r="H332" s="50">
        <f>SUM(H333:H337)</f>
        <v>0</v>
      </c>
      <c r="I332" s="32">
        <f t="shared" si="48"/>
        <v>0</v>
      </c>
      <c r="J332" s="50">
        <f>SUM(J333:J337)</f>
        <v>0</v>
      </c>
      <c r="K332" s="31">
        <f t="shared" si="54"/>
        <v>0</v>
      </c>
      <c r="L332" s="30">
        <f t="shared" si="51"/>
        <v>0</v>
      </c>
      <c r="M332" s="31">
        <f t="shared" si="55"/>
        <v>0</v>
      </c>
      <c r="N332" s="50">
        <f>SUM(N333:N337)</f>
        <v>0</v>
      </c>
      <c r="O332" s="31">
        <f t="shared" si="56"/>
        <v>0</v>
      </c>
      <c r="P332" s="32">
        <f t="shared" si="52"/>
        <v>0</v>
      </c>
      <c r="R332" s="17">
        <f>SUM('[1]estapu y ente'!D332+[2]ctas!D332)</f>
        <v>0</v>
      </c>
      <c r="S332" s="18">
        <f t="shared" si="53"/>
        <v>0</v>
      </c>
    </row>
    <row r="333" spans="1:19" x14ac:dyDescent="0.25">
      <c r="A333" s="54">
        <v>319201061001</v>
      </c>
      <c r="B333" s="27" t="s">
        <v>249</v>
      </c>
      <c r="C333" s="28"/>
      <c r="D333" s="17">
        <f>SUM([3]ctas!D333+'[4]estapu y ente'!D333)</f>
        <v>0</v>
      </c>
      <c r="E333" s="17">
        <f>SUM([3]ctas!E333+'[4]estapu y ente'!E333)</f>
        <v>0</v>
      </c>
      <c r="F333" s="30">
        <f t="shared" si="46"/>
        <v>0</v>
      </c>
      <c r="G333" s="31">
        <f t="shared" si="47"/>
        <v>0</v>
      </c>
      <c r="H333" s="17"/>
      <c r="I333" s="32">
        <f t="shared" si="48"/>
        <v>0</v>
      </c>
      <c r="J333" s="17">
        <f>SUM([3]ctas!J333+'[4]estapu y ente'!J333)</f>
        <v>0</v>
      </c>
      <c r="K333" s="31">
        <f t="shared" si="54"/>
        <v>0</v>
      </c>
      <c r="L333" s="30">
        <f t="shared" si="51"/>
        <v>0</v>
      </c>
      <c r="M333" s="31">
        <f t="shared" si="55"/>
        <v>0</v>
      </c>
      <c r="N333" s="17">
        <f>SUM([3]ctas!N333+'[4]estapu y ente'!N333)</f>
        <v>0</v>
      </c>
      <c r="O333" s="31">
        <f t="shared" si="56"/>
        <v>0</v>
      </c>
      <c r="P333" s="32">
        <f t="shared" si="52"/>
        <v>0</v>
      </c>
      <c r="R333" s="17">
        <f>SUM('[1]estapu y ente'!D333+[2]ctas!D333)</f>
        <v>0</v>
      </c>
      <c r="S333" s="18">
        <f t="shared" si="53"/>
        <v>0</v>
      </c>
    </row>
    <row r="334" spans="1:19" x14ac:dyDescent="0.25">
      <c r="A334" s="54">
        <v>319201061002</v>
      </c>
      <c r="B334" s="27" t="s">
        <v>82</v>
      </c>
      <c r="C334" s="28"/>
      <c r="D334" s="17">
        <f>SUM([3]ctas!D334+'[4]estapu y ente'!D334)</f>
        <v>0</v>
      </c>
      <c r="E334" s="17">
        <f>SUM([3]ctas!E334+'[4]estapu y ente'!E334)</f>
        <v>0</v>
      </c>
      <c r="F334" s="30">
        <f t="shared" si="46"/>
        <v>0</v>
      </c>
      <c r="G334" s="31">
        <f t="shared" si="47"/>
        <v>0</v>
      </c>
      <c r="H334" s="17"/>
      <c r="I334" s="32">
        <f t="shared" si="48"/>
        <v>0</v>
      </c>
      <c r="J334" s="17">
        <f>SUM([3]ctas!J334+'[4]estapu y ente'!J334)</f>
        <v>0</v>
      </c>
      <c r="K334" s="31">
        <f t="shared" si="54"/>
        <v>0</v>
      </c>
      <c r="L334" s="30">
        <f t="shared" si="51"/>
        <v>0</v>
      </c>
      <c r="M334" s="31">
        <f t="shared" si="55"/>
        <v>0</v>
      </c>
      <c r="N334" s="17">
        <f>SUM([3]ctas!N334+'[4]estapu y ente'!N334)</f>
        <v>0</v>
      </c>
      <c r="O334" s="31">
        <f t="shared" si="56"/>
        <v>0</v>
      </c>
      <c r="P334" s="32">
        <f t="shared" si="52"/>
        <v>0</v>
      </c>
      <c r="R334" s="17">
        <f>SUM('[1]estapu y ente'!D334+[2]ctas!D334)</f>
        <v>0</v>
      </c>
      <c r="S334" s="18">
        <f t="shared" si="53"/>
        <v>0</v>
      </c>
    </row>
    <row r="335" spans="1:19" x14ac:dyDescent="0.25">
      <c r="A335" s="54">
        <v>319201061003</v>
      </c>
      <c r="B335" s="27" t="s">
        <v>250</v>
      </c>
      <c r="C335" s="28"/>
      <c r="D335" s="17">
        <f>SUM([3]ctas!D335+'[4]estapu y ente'!D335)</f>
        <v>0</v>
      </c>
      <c r="E335" s="17">
        <f>SUM([3]ctas!E335+'[4]estapu y ente'!E335)</f>
        <v>0</v>
      </c>
      <c r="F335" s="30">
        <f t="shared" si="46"/>
        <v>0</v>
      </c>
      <c r="G335" s="31">
        <f t="shared" si="47"/>
        <v>0</v>
      </c>
      <c r="H335" s="17"/>
      <c r="I335" s="32">
        <f t="shared" si="48"/>
        <v>0</v>
      </c>
      <c r="J335" s="17">
        <f>SUM([3]ctas!J335+'[4]estapu y ente'!J335)</f>
        <v>0</v>
      </c>
      <c r="K335" s="31">
        <f t="shared" si="54"/>
        <v>0</v>
      </c>
      <c r="L335" s="30">
        <f t="shared" si="51"/>
        <v>0</v>
      </c>
      <c r="M335" s="31">
        <f t="shared" si="55"/>
        <v>0</v>
      </c>
      <c r="N335" s="17">
        <f>SUM([3]ctas!N335+'[4]estapu y ente'!N335)</f>
        <v>0</v>
      </c>
      <c r="O335" s="31">
        <f t="shared" si="56"/>
        <v>0</v>
      </c>
      <c r="P335" s="32">
        <f t="shared" si="52"/>
        <v>0</v>
      </c>
      <c r="R335" s="17">
        <f>SUM('[1]estapu y ente'!D335+[2]ctas!D335)</f>
        <v>0</v>
      </c>
      <c r="S335" s="18">
        <f t="shared" si="53"/>
        <v>0</v>
      </c>
    </row>
    <row r="336" spans="1:19" x14ac:dyDescent="0.25">
      <c r="A336" s="54">
        <v>319201061004</v>
      </c>
      <c r="B336" s="27" t="s">
        <v>251</v>
      </c>
      <c r="C336" s="28"/>
      <c r="D336" s="17">
        <f>SUM([3]ctas!D336+'[4]estapu y ente'!D336)</f>
        <v>0</v>
      </c>
      <c r="E336" s="17">
        <f>SUM([3]ctas!E336+'[4]estapu y ente'!E336)</f>
        <v>0</v>
      </c>
      <c r="F336" s="30">
        <f t="shared" si="46"/>
        <v>0</v>
      </c>
      <c r="G336" s="31">
        <f t="shared" si="47"/>
        <v>0</v>
      </c>
      <c r="H336" s="17"/>
      <c r="I336" s="32">
        <f t="shared" si="48"/>
        <v>0</v>
      </c>
      <c r="J336" s="17">
        <f>SUM([3]ctas!J336+'[4]estapu y ente'!J336)</f>
        <v>0</v>
      </c>
      <c r="K336" s="31">
        <f t="shared" si="54"/>
        <v>0</v>
      </c>
      <c r="L336" s="30">
        <f t="shared" si="51"/>
        <v>0</v>
      </c>
      <c r="M336" s="31">
        <f t="shared" si="55"/>
        <v>0</v>
      </c>
      <c r="N336" s="17">
        <f>SUM([3]ctas!N336+'[4]estapu y ente'!N336)</f>
        <v>0</v>
      </c>
      <c r="O336" s="31">
        <f t="shared" si="56"/>
        <v>0</v>
      </c>
      <c r="P336" s="32">
        <f t="shared" si="52"/>
        <v>0</v>
      </c>
      <c r="R336" s="17">
        <f>SUM('[1]estapu y ente'!D336+[2]ctas!D336)</f>
        <v>0</v>
      </c>
      <c r="S336" s="18">
        <f t="shared" si="53"/>
        <v>0</v>
      </c>
    </row>
    <row r="337" spans="1:19" x14ac:dyDescent="0.25">
      <c r="A337" s="54">
        <v>319201061005</v>
      </c>
      <c r="B337" s="27" t="s">
        <v>116</v>
      </c>
      <c r="C337" s="28"/>
      <c r="D337" s="17">
        <f>SUM([3]ctas!D337+'[4]estapu y ente'!D337)</f>
        <v>0</v>
      </c>
      <c r="E337" s="17">
        <f>SUM([3]ctas!E337+'[4]estapu y ente'!E337)</f>
        <v>0</v>
      </c>
      <c r="F337" s="30">
        <f t="shared" si="46"/>
        <v>0</v>
      </c>
      <c r="G337" s="31">
        <f t="shared" si="47"/>
        <v>0</v>
      </c>
      <c r="H337" s="17"/>
      <c r="I337" s="32">
        <f t="shared" si="48"/>
        <v>0</v>
      </c>
      <c r="J337" s="17">
        <f>SUM([3]ctas!J337+'[4]estapu y ente'!J337)</f>
        <v>0</v>
      </c>
      <c r="K337" s="31">
        <f t="shared" si="54"/>
        <v>0</v>
      </c>
      <c r="L337" s="30">
        <f t="shared" si="51"/>
        <v>0</v>
      </c>
      <c r="M337" s="31">
        <f t="shared" si="55"/>
        <v>0</v>
      </c>
      <c r="N337" s="17">
        <f>SUM([3]ctas!N337+'[4]estapu y ente'!N337)</f>
        <v>0</v>
      </c>
      <c r="O337" s="31">
        <f t="shared" si="56"/>
        <v>0</v>
      </c>
      <c r="P337" s="32">
        <f t="shared" si="52"/>
        <v>0</v>
      </c>
      <c r="R337" s="17">
        <f>SUM('[1]estapu y ente'!D337+[2]ctas!D337)</f>
        <v>0</v>
      </c>
      <c r="S337" s="18">
        <f t="shared" si="53"/>
        <v>0</v>
      </c>
    </row>
    <row r="338" spans="1:19" x14ac:dyDescent="0.25">
      <c r="A338" s="54">
        <v>3192010611</v>
      </c>
      <c r="B338" s="27" t="s">
        <v>1328</v>
      </c>
      <c r="C338" s="28"/>
      <c r="D338" s="50">
        <f>SUM(D339:D343)</f>
        <v>0</v>
      </c>
      <c r="E338" s="50">
        <f>SUM(E339:E343)</f>
        <v>0</v>
      </c>
      <c r="F338" s="30">
        <f t="shared" si="46"/>
        <v>0</v>
      </c>
      <c r="G338" s="31">
        <f t="shared" si="47"/>
        <v>0</v>
      </c>
      <c r="H338" s="50">
        <f>SUM(H339:H343)</f>
        <v>0</v>
      </c>
      <c r="I338" s="32">
        <f t="shared" si="48"/>
        <v>0</v>
      </c>
      <c r="J338" s="50">
        <f>SUM(J339:J343)</f>
        <v>0</v>
      </c>
      <c r="K338" s="31">
        <f t="shared" si="54"/>
        <v>0</v>
      </c>
      <c r="L338" s="30">
        <f t="shared" si="51"/>
        <v>0</v>
      </c>
      <c r="M338" s="31">
        <f t="shared" si="55"/>
        <v>0</v>
      </c>
      <c r="N338" s="50">
        <f>SUM(N339:N343)</f>
        <v>0</v>
      </c>
      <c r="O338" s="31">
        <f t="shared" si="56"/>
        <v>0</v>
      </c>
      <c r="P338" s="32">
        <f t="shared" si="52"/>
        <v>0</v>
      </c>
      <c r="R338" s="17">
        <f>SUM('[1]estapu y ente'!D338+[2]ctas!D338)</f>
        <v>0</v>
      </c>
      <c r="S338" s="18">
        <f t="shared" si="53"/>
        <v>0</v>
      </c>
    </row>
    <row r="339" spans="1:19" x14ac:dyDescent="0.25">
      <c r="A339" s="54">
        <v>319201061101</v>
      </c>
      <c r="B339" s="27" t="s">
        <v>249</v>
      </c>
      <c r="C339" s="28"/>
      <c r="D339" s="17">
        <f>SUM([3]ctas!D339+'[4]estapu y ente'!D339)</f>
        <v>0</v>
      </c>
      <c r="E339" s="17">
        <f>SUM([3]ctas!E339+'[4]estapu y ente'!E339)</f>
        <v>0</v>
      </c>
      <c r="F339" s="30">
        <f t="shared" si="46"/>
        <v>0</v>
      </c>
      <c r="G339" s="31">
        <f t="shared" si="47"/>
        <v>0</v>
      </c>
      <c r="H339" s="17"/>
      <c r="I339" s="32">
        <f t="shared" si="48"/>
        <v>0</v>
      </c>
      <c r="J339" s="17">
        <f>SUM([3]ctas!J339+'[4]estapu y ente'!J339)</f>
        <v>0</v>
      </c>
      <c r="K339" s="31">
        <f t="shared" si="54"/>
        <v>0</v>
      </c>
      <c r="L339" s="30">
        <f t="shared" si="51"/>
        <v>0</v>
      </c>
      <c r="M339" s="31">
        <f t="shared" si="55"/>
        <v>0</v>
      </c>
      <c r="N339" s="17">
        <f>SUM([3]ctas!N339+'[4]estapu y ente'!N339)</f>
        <v>0</v>
      </c>
      <c r="O339" s="31">
        <f t="shared" si="56"/>
        <v>0</v>
      </c>
      <c r="P339" s="32">
        <f t="shared" si="52"/>
        <v>0</v>
      </c>
      <c r="R339" s="17">
        <f>SUM('[1]estapu y ente'!D339+[2]ctas!D339)</f>
        <v>0</v>
      </c>
      <c r="S339" s="18">
        <f t="shared" si="53"/>
        <v>0</v>
      </c>
    </row>
    <row r="340" spans="1:19" x14ac:dyDescent="0.25">
      <c r="A340" s="54">
        <v>319201061102</v>
      </c>
      <c r="B340" s="27" t="s">
        <v>82</v>
      </c>
      <c r="C340" s="28"/>
      <c r="D340" s="17">
        <f>SUM([3]ctas!D340+'[4]estapu y ente'!D340)</f>
        <v>0</v>
      </c>
      <c r="E340" s="17">
        <f>SUM([3]ctas!E340+'[4]estapu y ente'!E340)</f>
        <v>0</v>
      </c>
      <c r="F340" s="30">
        <f t="shared" si="46"/>
        <v>0</v>
      </c>
      <c r="G340" s="31">
        <f t="shared" si="47"/>
        <v>0</v>
      </c>
      <c r="H340" s="17"/>
      <c r="I340" s="32">
        <f t="shared" si="48"/>
        <v>0</v>
      </c>
      <c r="J340" s="17">
        <f>SUM([3]ctas!J340+'[4]estapu y ente'!J340)</f>
        <v>0</v>
      </c>
      <c r="K340" s="31">
        <f t="shared" si="54"/>
        <v>0</v>
      </c>
      <c r="L340" s="30">
        <f t="shared" si="51"/>
        <v>0</v>
      </c>
      <c r="M340" s="31">
        <f t="shared" si="55"/>
        <v>0</v>
      </c>
      <c r="N340" s="17">
        <f>SUM([3]ctas!N340+'[4]estapu y ente'!N340)</f>
        <v>0</v>
      </c>
      <c r="O340" s="31">
        <f t="shared" si="56"/>
        <v>0</v>
      </c>
      <c r="P340" s="32">
        <f t="shared" si="52"/>
        <v>0</v>
      </c>
      <c r="R340" s="17">
        <f>SUM('[1]estapu y ente'!D340+[2]ctas!D340)</f>
        <v>0</v>
      </c>
      <c r="S340" s="18">
        <f t="shared" si="53"/>
        <v>0</v>
      </c>
    </row>
    <row r="341" spans="1:19" x14ac:dyDescent="0.25">
      <c r="A341" s="54">
        <v>319201061103</v>
      </c>
      <c r="B341" s="27" t="s">
        <v>250</v>
      </c>
      <c r="C341" s="28"/>
      <c r="D341" s="17">
        <f>SUM([3]ctas!D341+'[4]estapu y ente'!D341)</f>
        <v>0</v>
      </c>
      <c r="E341" s="17">
        <f>SUM([3]ctas!E341+'[4]estapu y ente'!E341)</f>
        <v>0</v>
      </c>
      <c r="F341" s="30">
        <f t="shared" si="46"/>
        <v>0</v>
      </c>
      <c r="G341" s="31">
        <f t="shared" si="47"/>
        <v>0</v>
      </c>
      <c r="H341" s="17"/>
      <c r="I341" s="32">
        <f t="shared" si="48"/>
        <v>0</v>
      </c>
      <c r="J341" s="17">
        <f>SUM([3]ctas!J341+'[4]estapu y ente'!J341)</f>
        <v>0</v>
      </c>
      <c r="K341" s="31">
        <f t="shared" si="54"/>
        <v>0</v>
      </c>
      <c r="L341" s="30">
        <f t="shared" si="51"/>
        <v>0</v>
      </c>
      <c r="M341" s="31">
        <f t="shared" si="55"/>
        <v>0</v>
      </c>
      <c r="N341" s="17">
        <f>SUM([3]ctas!N341+'[4]estapu y ente'!N341)</f>
        <v>0</v>
      </c>
      <c r="O341" s="31">
        <f t="shared" si="56"/>
        <v>0</v>
      </c>
      <c r="P341" s="32">
        <f t="shared" si="52"/>
        <v>0</v>
      </c>
      <c r="R341" s="17">
        <f>SUM('[1]estapu y ente'!D341+[2]ctas!D341)</f>
        <v>0</v>
      </c>
      <c r="S341" s="18">
        <f t="shared" si="53"/>
        <v>0</v>
      </c>
    </row>
    <row r="342" spans="1:19" x14ac:dyDescent="0.25">
      <c r="A342" s="54">
        <v>319201061104</v>
      </c>
      <c r="B342" s="27" t="s">
        <v>251</v>
      </c>
      <c r="C342" s="28"/>
      <c r="D342" s="17">
        <f>SUM([3]ctas!D342+'[4]estapu y ente'!D342)</f>
        <v>0</v>
      </c>
      <c r="E342" s="17">
        <f>SUM([3]ctas!E342+'[4]estapu y ente'!E342)</f>
        <v>0</v>
      </c>
      <c r="F342" s="30">
        <f t="shared" si="46"/>
        <v>0</v>
      </c>
      <c r="G342" s="31">
        <f t="shared" si="47"/>
        <v>0</v>
      </c>
      <c r="H342" s="17"/>
      <c r="I342" s="32">
        <f t="shared" si="48"/>
        <v>0</v>
      </c>
      <c r="J342" s="17">
        <f>SUM([3]ctas!J342+'[4]estapu y ente'!J342)</f>
        <v>0</v>
      </c>
      <c r="K342" s="31">
        <f t="shared" si="54"/>
        <v>0</v>
      </c>
      <c r="L342" s="30">
        <f t="shared" si="51"/>
        <v>0</v>
      </c>
      <c r="M342" s="31">
        <f t="shared" si="55"/>
        <v>0</v>
      </c>
      <c r="N342" s="17">
        <f>SUM([3]ctas!N342+'[4]estapu y ente'!N342)</f>
        <v>0</v>
      </c>
      <c r="O342" s="31">
        <f t="shared" si="56"/>
        <v>0</v>
      </c>
      <c r="P342" s="32">
        <f t="shared" si="52"/>
        <v>0</v>
      </c>
      <c r="R342" s="17">
        <f>SUM('[1]estapu y ente'!D342+[2]ctas!D342)</f>
        <v>0</v>
      </c>
      <c r="S342" s="18">
        <f t="shared" si="53"/>
        <v>0</v>
      </c>
    </row>
    <row r="343" spans="1:19" x14ac:dyDescent="0.25">
      <c r="A343" s="54">
        <v>319201061105</v>
      </c>
      <c r="B343" s="27" t="s">
        <v>116</v>
      </c>
      <c r="C343" s="28"/>
      <c r="D343" s="17">
        <f>SUM([3]ctas!D343+'[4]estapu y ente'!D343)</f>
        <v>0</v>
      </c>
      <c r="E343" s="17">
        <f>SUM([3]ctas!E343+'[4]estapu y ente'!E343)</f>
        <v>0</v>
      </c>
      <c r="F343" s="30">
        <f t="shared" si="46"/>
        <v>0</v>
      </c>
      <c r="G343" s="31">
        <f t="shared" si="47"/>
        <v>0</v>
      </c>
      <c r="H343" s="17"/>
      <c r="I343" s="32">
        <f t="shared" si="48"/>
        <v>0</v>
      </c>
      <c r="J343" s="17">
        <f>SUM([3]ctas!J343+'[4]estapu y ente'!J343)</f>
        <v>0</v>
      </c>
      <c r="K343" s="31">
        <f t="shared" si="54"/>
        <v>0</v>
      </c>
      <c r="L343" s="30">
        <f t="shared" si="51"/>
        <v>0</v>
      </c>
      <c r="M343" s="31">
        <f t="shared" si="55"/>
        <v>0</v>
      </c>
      <c r="N343" s="17">
        <f>SUM([3]ctas!N343+'[4]estapu y ente'!N343)</f>
        <v>0</v>
      </c>
      <c r="O343" s="31">
        <f t="shared" si="56"/>
        <v>0</v>
      </c>
      <c r="P343" s="32">
        <f t="shared" si="52"/>
        <v>0</v>
      </c>
      <c r="R343" s="17">
        <f>SUM('[1]estapu y ente'!D343+[2]ctas!D343)</f>
        <v>0</v>
      </c>
      <c r="S343" s="18">
        <f t="shared" si="53"/>
        <v>0</v>
      </c>
    </row>
    <row r="344" spans="1:19" x14ac:dyDescent="0.25">
      <c r="A344" s="54">
        <v>3192010612</v>
      </c>
      <c r="B344" s="27" t="s">
        <v>1308</v>
      </c>
      <c r="C344" s="28"/>
      <c r="D344" s="50">
        <f>SUM(D345:D349)</f>
        <v>0</v>
      </c>
      <c r="E344" s="50">
        <f>SUM(E345:E349)</f>
        <v>0</v>
      </c>
      <c r="F344" s="30">
        <f t="shared" si="46"/>
        <v>0</v>
      </c>
      <c r="G344" s="31">
        <f t="shared" si="47"/>
        <v>0</v>
      </c>
      <c r="H344" s="50">
        <f>SUM(H345:H349)</f>
        <v>0</v>
      </c>
      <c r="I344" s="32">
        <f t="shared" si="48"/>
        <v>0</v>
      </c>
      <c r="J344" s="50">
        <f>SUM(J345:J349)</f>
        <v>0</v>
      </c>
      <c r="K344" s="31">
        <f t="shared" si="54"/>
        <v>0</v>
      </c>
      <c r="L344" s="30">
        <f t="shared" si="51"/>
        <v>0</v>
      </c>
      <c r="M344" s="31">
        <f t="shared" si="55"/>
        <v>0</v>
      </c>
      <c r="N344" s="50">
        <f>SUM(N345:N349)</f>
        <v>0</v>
      </c>
      <c r="O344" s="31">
        <f t="shared" si="56"/>
        <v>0</v>
      </c>
      <c r="P344" s="32">
        <f t="shared" si="52"/>
        <v>0</v>
      </c>
      <c r="R344" s="17">
        <f>SUM('[1]estapu y ente'!D344+[2]ctas!D344)</f>
        <v>0</v>
      </c>
      <c r="S344" s="18">
        <f t="shared" si="53"/>
        <v>0</v>
      </c>
    </row>
    <row r="345" spans="1:19" x14ac:dyDescent="0.25">
      <c r="A345" s="54">
        <v>319201061201</v>
      </c>
      <c r="B345" s="27" t="s">
        <v>254</v>
      </c>
      <c r="C345" s="28"/>
      <c r="D345" s="17">
        <f>SUM([3]ctas!D345+'[4]estapu y ente'!D345)</f>
        <v>0</v>
      </c>
      <c r="E345" s="17">
        <f>SUM([3]ctas!E345+'[4]estapu y ente'!E345)</f>
        <v>0</v>
      </c>
      <c r="F345" s="30">
        <f t="shared" si="46"/>
        <v>0</v>
      </c>
      <c r="G345" s="31">
        <f t="shared" si="47"/>
        <v>0</v>
      </c>
      <c r="H345" s="17"/>
      <c r="I345" s="32">
        <f t="shared" si="48"/>
        <v>0</v>
      </c>
      <c r="J345" s="17">
        <f>SUM([3]ctas!J345+'[4]estapu y ente'!J345)</f>
        <v>0</v>
      </c>
      <c r="K345" s="31">
        <f t="shared" si="54"/>
        <v>0</v>
      </c>
      <c r="L345" s="30">
        <f t="shared" si="51"/>
        <v>0</v>
      </c>
      <c r="M345" s="31">
        <f t="shared" si="55"/>
        <v>0</v>
      </c>
      <c r="N345" s="17">
        <f>SUM([3]ctas!N345+'[4]estapu y ente'!N345)</f>
        <v>0</v>
      </c>
      <c r="O345" s="31">
        <f t="shared" si="56"/>
        <v>0</v>
      </c>
      <c r="P345" s="32">
        <f t="shared" si="52"/>
        <v>0</v>
      </c>
      <c r="R345" s="17">
        <f>SUM('[1]estapu y ente'!D345+[2]ctas!D345)</f>
        <v>0</v>
      </c>
      <c r="S345" s="18">
        <f t="shared" si="53"/>
        <v>0</v>
      </c>
    </row>
    <row r="346" spans="1:19" x14ac:dyDescent="0.25">
      <c r="A346" s="54">
        <v>319201061202</v>
      </c>
      <c r="B346" s="27" t="s">
        <v>82</v>
      </c>
      <c r="C346" s="28"/>
      <c r="D346" s="17">
        <f>SUM([3]ctas!D346+'[4]estapu y ente'!D346)</f>
        <v>0</v>
      </c>
      <c r="E346" s="17">
        <f>SUM([3]ctas!E346+'[4]estapu y ente'!E346)</f>
        <v>0</v>
      </c>
      <c r="F346" s="30">
        <f t="shared" si="46"/>
        <v>0</v>
      </c>
      <c r="G346" s="31">
        <f t="shared" si="47"/>
        <v>0</v>
      </c>
      <c r="H346" s="17"/>
      <c r="I346" s="32">
        <f t="shared" si="48"/>
        <v>0</v>
      </c>
      <c r="J346" s="17">
        <f>SUM([3]ctas!J346+'[4]estapu y ente'!J346)</f>
        <v>0</v>
      </c>
      <c r="K346" s="31">
        <f t="shared" si="54"/>
        <v>0</v>
      </c>
      <c r="L346" s="30">
        <f t="shared" si="51"/>
        <v>0</v>
      </c>
      <c r="M346" s="31">
        <f t="shared" si="55"/>
        <v>0</v>
      </c>
      <c r="N346" s="17">
        <f>SUM([3]ctas!N346+'[4]estapu y ente'!N346)</f>
        <v>0</v>
      </c>
      <c r="O346" s="31">
        <f t="shared" si="56"/>
        <v>0</v>
      </c>
      <c r="P346" s="32">
        <f t="shared" si="52"/>
        <v>0</v>
      </c>
      <c r="R346" s="17">
        <f>SUM('[1]estapu y ente'!D346+[2]ctas!D346)</f>
        <v>0</v>
      </c>
      <c r="S346" s="18">
        <f t="shared" si="53"/>
        <v>0</v>
      </c>
    </row>
    <row r="347" spans="1:19" x14ac:dyDescent="0.25">
      <c r="A347" s="54">
        <v>319201061203</v>
      </c>
      <c r="B347" s="27" t="s">
        <v>250</v>
      </c>
      <c r="C347" s="28"/>
      <c r="D347" s="17">
        <f>SUM([3]ctas!D347+'[4]estapu y ente'!D347)</f>
        <v>0</v>
      </c>
      <c r="E347" s="17">
        <f>SUM([3]ctas!E347+'[4]estapu y ente'!E347)</f>
        <v>0</v>
      </c>
      <c r="F347" s="30">
        <f t="shared" si="46"/>
        <v>0</v>
      </c>
      <c r="G347" s="31">
        <f t="shared" si="47"/>
        <v>0</v>
      </c>
      <c r="H347" s="17"/>
      <c r="I347" s="32">
        <f t="shared" si="48"/>
        <v>0</v>
      </c>
      <c r="J347" s="17">
        <f>SUM([3]ctas!J347+'[4]estapu y ente'!J347)</f>
        <v>0</v>
      </c>
      <c r="K347" s="31">
        <f t="shared" si="54"/>
        <v>0</v>
      </c>
      <c r="L347" s="30">
        <f t="shared" si="51"/>
        <v>0</v>
      </c>
      <c r="M347" s="31">
        <f t="shared" si="55"/>
        <v>0</v>
      </c>
      <c r="N347" s="17">
        <f>SUM([3]ctas!N347+'[4]estapu y ente'!N347)</f>
        <v>0</v>
      </c>
      <c r="O347" s="31">
        <f t="shared" si="56"/>
        <v>0</v>
      </c>
      <c r="P347" s="32">
        <f t="shared" si="52"/>
        <v>0</v>
      </c>
      <c r="R347" s="17">
        <f>SUM('[1]estapu y ente'!D347+[2]ctas!D347)</f>
        <v>0</v>
      </c>
      <c r="S347" s="18">
        <f t="shared" si="53"/>
        <v>0</v>
      </c>
    </row>
    <row r="348" spans="1:19" x14ac:dyDescent="0.25">
      <c r="A348" s="54">
        <v>319201061204</v>
      </c>
      <c r="B348" s="27" t="s">
        <v>251</v>
      </c>
      <c r="C348" s="28"/>
      <c r="D348" s="17">
        <f>SUM([3]ctas!D348+'[4]estapu y ente'!D348)</f>
        <v>0</v>
      </c>
      <c r="E348" s="17">
        <f>SUM([3]ctas!E348+'[4]estapu y ente'!E348)</f>
        <v>0</v>
      </c>
      <c r="F348" s="30">
        <f t="shared" si="46"/>
        <v>0</v>
      </c>
      <c r="G348" s="31">
        <f t="shared" si="47"/>
        <v>0</v>
      </c>
      <c r="H348" s="17"/>
      <c r="I348" s="32">
        <f t="shared" si="48"/>
        <v>0</v>
      </c>
      <c r="J348" s="17">
        <f>SUM([3]ctas!J348+'[4]estapu y ente'!J348)</f>
        <v>0</v>
      </c>
      <c r="K348" s="31">
        <f t="shared" si="54"/>
        <v>0</v>
      </c>
      <c r="L348" s="30">
        <f t="shared" si="51"/>
        <v>0</v>
      </c>
      <c r="M348" s="31">
        <f t="shared" si="55"/>
        <v>0</v>
      </c>
      <c r="N348" s="17">
        <f>SUM([3]ctas!N348+'[4]estapu y ente'!N348)</f>
        <v>0</v>
      </c>
      <c r="O348" s="31">
        <f t="shared" si="56"/>
        <v>0</v>
      </c>
      <c r="P348" s="32">
        <f t="shared" si="52"/>
        <v>0</v>
      </c>
      <c r="R348" s="17">
        <f>SUM('[1]estapu y ente'!D348+[2]ctas!D348)</f>
        <v>0</v>
      </c>
      <c r="S348" s="18">
        <f t="shared" si="53"/>
        <v>0</v>
      </c>
    </row>
    <row r="349" spans="1:19" x14ac:dyDescent="0.25">
      <c r="A349" s="54">
        <v>319201061205</v>
      </c>
      <c r="B349" s="27" t="s">
        <v>116</v>
      </c>
      <c r="C349" s="28"/>
      <c r="D349" s="17">
        <f>SUM([3]ctas!D349+'[4]estapu y ente'!D349)</f>
        <v>0</v>
      </c>
      <c r="E349" s="17">
        <f>SUM([3]ctas!E349+'[4]estapu y ente'!E349)</f>
        <v>0</v>
      </c>
      <c r="F349" s="30">
        <f t="shared" si="46"/>
        <v>0</v>
      </c>
      <c r="G349" s="31">
        <f t="shared" si="47"/>
        <v>0</v>
      </c>
      <c r="H349" s="17"/>
      <c r="I349" s="32">
        <f t="shared" si="48"/>
        <v>0</v>
      </c>
      <c r="J349" s="17">
        <f>SUM([3]ctas!J349+'[4]estapu y ente'!J349)</f>
        <v>0</v>
      </c>
      <c r="K349" s="31">
        <f t="shared" si="54"/>
        <v>0</v>
      </c>
      <c r="L349" s="30">
        <f t="shared" si="51"/>
        <v>0</v>
      </c>
      <c r="M349" s="31">
        <f t="shared" si="55"/>
        <v>0</v>
      </c>
      <c r="N349" s="17">
        <f>SUM([3]ctas!N349+'[4]estapu y ente'!N349)</f>
        <v>0</v>
      </c>
      <c r="O349" s="31">
        <f t="shared" si="56"/>
        <v>0</v>
      </c>
      <c r="P349" s="32">
        <f t="shared" si="52"/>
        <v>0</v>
      </c>
      <c r="R349" s="17">
        <f>SUM('[1]estapu y ente'!D349+[2]ctas!D349)</f>
        <v>0</v>
      </c>
      <c r="S349" s="18">
        <f t="shared" si="53"/>
        <v>0</v>
      </c>
    </row>
    <row r="350" spans="1:19" x14ac:dyDescent="0.25">
      <c r="A350" s="54">
        <v>3192010613</v>
      </c>
      <c r="B350" s="27" t="s">
        <v>1329</v>
      </c>
      <c r="C350" s="28"/>
      <c r="D350" s="50">
        <f>SUM(D351:D354)</f>
        <v>0</v>
      </c>
      <c r="E350" s="50">
        <f>SUM(E351:E354)</f>
        <v>0</v>
      </c>
      <c r="F350" s="30">
        <f t="shared" si="46"/>
        <v>0</v>
      </c>
      <c r="G350" s="31">
        <f t="shared" si="47"/>
        <v>0</v>
      </c>
      <c r="H350" s="50">
        <f>SUM(H351:H354)</f>
        <v>0</v>
      </c>
      <c r="I350" s="32">
        <f t="shared" si="48"/>
        <v>0</v>
      </c>
      <c r="J350" s="50">
        <f>SUM(J351:J354)</f>
        <v>0</v>
      </c>
      <c r="K350" s="31">
        <f t="shared" si="54"/>
        <v>0</v>
      </c>
      <c r="L350" s="30">
        <f t="shared" si="51"/>
        <v>0</v>
      </c>
      <c r="M350" s="31">
        <f t="shared" si="55"/>
        <v>0</v>
      </c>
      <c r="N350" s="50">
        <f>SUM(N351:N354)</f>
        <v>0</v>
      </c>
      <c r="O350" s="31">
        <f t="shared" si="56"/>
        <v>0</v>
      </c>
      <c r="P350" s="32">
        <f t="shared" si="52"/>
        <v>0</v>
      </c>
      <c r="R350" s="17">
        <f>SUM('[1]estapu y ente'!D350+[2]ctas!D350)</f>
        <v>0</v>
      </c>
      <c r="S350" s="18">
        <f t="shared" si="53"/>
        <v>0</v>
      </c>
    </row>
    <row r="351" spans="1:19" x14ac:dyDescent="0.25">
      <c r="A351" s="54">
        <v>319201061301</v>
      </c>
      <c r="B351" s="27" t="s">
        <v>254</v>
      </c>
      <c r="C351" s="28"/>
      <c r="D351" s="17">
        <f>SUM([3]ctas!D351+'[4]estapu y ente'!D351)</f>
        <v>0</v>
      </c>
      <c r="E351" s="17">
        <f>SUM([3]ctas!E351+'[4]estapu y ente'!E351)</f>
        <v>0</v>
      </c>
      <c r="F351" s="30">
        <f t="shared" si="46"/>
        <v>0</v>
      </c>
      <c r="G351" s="31">
        <f t="shared" si="47"/>
        <v>0</v>
      </c>
      <c r="H351" s="17"/>
      <c r="I351" s="32">
        <f t="shared" si="48"/>
        <v>0</v>
      </c>
      <c r="J351" s="17">
        <f>SUM([3]ctas!J351+'[4]estapu y ente'!J351)</f>
        <v>0</v>
      </c>
      <c r="K351" s="31">
        <f t="shared" si="54"/>
        <v>0</v>
      </c>
      <c r="L351" s="30">
        <f t="shared" si="51"/>
        <v>0</v>
      </c>
      <c r="M351" s="31">
        <f t="shared" si="55"/>
        <v>0</v>
      </c>
      <c r="N351" s="17">
        <f>SUM([3]ctas!N351+'[4]estapu y ente'!N351)</f>
        <v>0</v>
      </c>
      <c r="O351" s="31">
        <f t="shared" si="56"/>
        <v>0</v>
      </c>
      <c r="P351" s="32">
        <f t="shared" si="52"/>
        <v>0</v>
      </c>
      <c r="R351" s="17">
        <f>SUM('[1]estapu y ente'!D351+[2]ctas!D351)</f>
        <v>0</v>
      </c>
      <c r="S351" s="18">
        <f t="shared" si="53"/>
        <v>0</v>
      </c>
    </row>
    <row r="352" spans="1:19" x14ac:dyDescent="0.25">
      <c r="A352" s="54">
        <v>319201061302</v>
      </c>
      <c r="B352" s="27" t="s">
        <v>82</v>
      </c>
      <c r="C352" s="28"/>
      <c r="D352" s="17">
        <f>SUM([3]ctas!D352+'[4]estapu y ente'!D352)</f>
        <v>0</v>
      </c>
      <c r="E352" s="17">
        <f>SUM([3]ctas!E352+'[4]estapu y ente'!E352)</f>
        <v>0</v>
      </c>
      <c r="F352" s="30">
        <f t="shared" si="46"/>
        <v>0</v>
      </c>
      <c r="G352" s="31">
        <f t="shared" si="47"/>
        <v>0</v>
      </c>
      <c r="H352" s="17"/>
      <c r="I352" s="32">
        <f t="shared" si="48"/>
        <v>0</v>
      </c>
      <c r="J352" s="17">
        <f>SUM([3]ctas!J352+'[4]estapu y ente'!J352)</f>
        <v>0</v>
      </c>
      <c r="K352" s="31">
        <f t="shared" si="54"/>
        <v>0</v>
      </c>
      <c r="L352" s="30">
        <f t="shared" si="51"/>
        <v>0</v>
      </c>
      <c r="M352" s="31">
        <f t="shared" si="55"/>
        <v>0</v>
      </c>
      <c r="N352" s="17">
        <f>SUM([3]ctas!N352+'[4]estapu y ente'!N352)</f>
        <v>0</v>
      </c>
      <c r="O352" s="31">
        <f t="shared" si="56"/>
        <v>0</v>
      </c>
      <c r="P352" s="32">
        <f t="shared" si="52"/>
        <v>0</v>
      </c>
      <c r="R352" s="17">
        <f>SUM('[1]estapu y ente'!D352+[2]ctas!D352)</f>
        <v>0</v>
      </c>
      <c r="S352" s="18">
        <f t="shared" si="53"/>
        <v>0</v>
      </c>
    </row>
    <row r="353" spans="1:19" x14ac:dyDescent="0.25">
      <c r="A353" s="54">
        <v>319201061303</v>
      </c>
      <c r="B353" s="27" t="s">
        <v>250</v>
      </c>
      <c r="C353" s="28"/>
      <c r="D353" s="17">
        <f>SUM([3]ctas!D353+'[4]estapu y ente'!D353)</f>
        <v>0</v>
      </c>
      <c r="E353" s="17">
        <f>SUM([3]ctas!E353+'[4]estapu y ente'!E353)</f>
        <v>0</v>
      </c>
      <c r="F353" s="30">
        <f t="shared" si="46"/>
        <v>0</v>
      </c>
      <c r="G353" s="31">
        <f t="shared" si="47"/>
        <v>0</v>
      </c>
      <c r="H353" s="17"/>
      <c r="I353" s="32">
        <f t="shared" si="48"/>
        <v>0</v>
      </c>
      <c r="J353" s="17">
        <f>SUM([3]ctas!J353+'[4]estapu y ente'!J353)</f>
        <v>0</v>
      </c>
      <c r="K353" s="31">
        <f t="shared" si="54"/>
        <v>0</v>
      </c>
      <c r="L353" s="30">
        <f t="shared" si="51"/>
        <v>0</v>
      </c>
      <c r="M353" s="31">
        <f t="shared" si="55"/>
        <v>0</v>
      </c>
      <c r="N353" s="17">
        <f>SUM([3]ctas!N353+'[4]estapu y ente'!N353)</f>
        <v>0</v>
      </c>
      <c r="O353" s="31">
        <f t="shared" si="56"/>
        <v>0</v>
      </c>
      <c r="P353" s="32">
        <f t="shared" si="52"/>
        <v>0</v>
      </c>
      <c r="R353" s="17">
        <f>SUM('[1]estapu y ente'!D353+[2]ctas!D353)</f>
        <v>0</v>
      </c>
      <c r="S353" s="18">
        <f t="shared" si="53"/>
        <v>0</v>
      </c>
    </row>
    <row r="354" spans="1:19" x14ac:dyDescent="0.25">
      <c r="A354" s="54">
        <v>319201061304</v>
      </c>
      <c r="B354" s="27" t="s">
        <v>116</v>
      </c>
      <c r="C354" s="28"/>
      <c r="D354" s="17">
        <f>SUM([3]ctas!D354+'[4]estapu y ente'!D354)</f>
        <v>0</v>
      </c>
      <c r="E354" s="17">
        <f>SUM([3]ctas!E354+'[4]estapu y ente'!E354)</f>
        <v>0</v>
      </c>
      <c r="F354" s="30">
        <f t="shared" si="46"/>
        <v>0</v>
      </c>
      <c r="G354" s="31">
        <f t="shared" si="47"/>
        <v>0</v>
      </c>
      <c r="H354" s="17"/>
      <c r="I354" s="32">
        <f t="shared" si="48"/>
        <v>0</v>
      </c>
      <c r="J354" s="17">
        <f>SUM([3]ctas!J354+'[4]estapu y ente'!J354)</f>
        <v>0</v>
      </c>
      <c r="K354" s="31">
        <f t="shared" si="54"/>
        <v>0</v>
      </c>
      <c r="L354" s="30">
        <f t="shared" si="51"/>
        <v>0</v>
      </c>
      <c r="M354" s="31">
        <f t="shared" si="55"/>
        <v>0</v>
      </c>
      <c r="N354" s="17">
        <f>SUM([3]ctas!N354+'[4]estapu y ente'!N354)</f>
        <v>0</v>
      </c>
      <c r="O354" s="31">
        <f t="shared" si="56"/>
        <v>0</v>
      </c>
      <c r="P354" s="32">
        <f t="shared" si="52"/>
        <v>0</v>
      </c>
      <c r="R354" s="17">
        <f>SUM('[1]estapu y ente'!D354+[2]ctas!D354)</f>
        <v>0</v>
      </c>
      <c r="S354" s="18">
        <f t="shared" si="53"/>
        <v>0</v>
      </c>
    </row>
    <row r="355" spans="1:19" x14ac:dyDescent="0.25">
      <c r="A355" s="54">
        <v>3192010614</v>
      </c>
      <c r="B355" s="27" t="s">
        <v>1330</v>
      </c>
      <c r="C355" s="28"/>
      <c r="D355" s="50">
        <f>SUM(D356:D361)</f>
        <v>0</v>
      </c>
      <c r="E355" s="50">
        <f>SUM(E356:E361)</f>
        <v>0</v>
      </c>
      <c r="F355" s="30">
        <f t="shared" si="46"/>
        <v>0</v>
      </c>
      <c r="G355" s="31">
        <f t="shared" si="47"/>
        <v>0</v>
      </c>
      <c r="H355" s="50">
        <f>SUM(H356:H361)</f>
        <v>0</v>
      </c>
      <c r="I355" s="32">
        <f t="shared" si="48"/>
        <v>0</v>
      </c>
      <c r="J355" s="50">
        <f>SUM(J356:J361)</f>
        <v>0</v>
      </c>
      <c r="K355" s="31">
        <f t="shared" si="54"/>
        <v>0</v>
      </c>
      <c r="L355" s="30">
        <f t="shared" si="51"/>
        <v>0</v>
      </c>
      <c r="M355" s="31">
        <f t="shared" si="55"/>
        <v>0</v>
      </c>
      <c r="N355" s="50">
        <f>SUM(N356:N361)</f>
        <v>0</v>
      </c>
      <c r="O355" s="31">
        <f t="shared" si="56"/>
        <v>0</v>
      </c>
      <c r="P355" s="32">
        <f t="shared" si="52"/>
        <v>0</v>
      </c>
      <c r="R355" s="17">
        <f>SUM('[1]estapu y ente'!D355+[2]ctas!D355)</f>
        <v>0</v>
      </c>
      <c r="S355" s="18">
        <f t="shared" si="53"/>
        <v>0</v>
      </c>
    </row>
    <row r="356" spans="1:19" x14ac:dyDescent="0.25">
      <c r="A356" s="54">
        <v>319201061401</v>
      </c>
      <c r="B356" s="27" t="s">
        <v>254</v>
      </c>
      <c r="C356" s="28"/>
      <c r="D356" s="17">
        <f>SUM([3]ctas!D356+'[4]estapu y ente'!D356)</f>
        <v>0</v>
      </c>
      <c r="E356" s="17">
        <f>SUM([3]ctas!E356+'[4]estapu y ente'!E356)</f>
        <v>0</v>
      </c>
      <c r="F356" s="30">
        <f t="shared" si="46"/>
        <v>0</v>
      </c>
      <c r="G356" s="31">
        <f t="shared" si="47"/>
        <v>0</v>
      </c>
      <c r="H356" s="17"/>
      <c r="I356" s="32">
        <f t="shared" si="48"/>
        <v>0</v>
      </c>
      <c r="J356" s="17">
        <f>SUM([3]ctas!J356+'[4]estapu y ente'!J356)</f>
        <v>0</v>
      </c>
      <c r="K356" s="31">
        <f t="shared" si="54"/>
        <v>0</v>
      </c>
      <c r="L356" s="30">
        <f t="shared" si="51"/>
        <v>0</v>
      </c>
      <c r="M356" s="31">
        <f t="shared" si="55"/>
        <v>0</v>
      </c>
      <c r="N356" s="17">
        <f>SUM([3]ctas!N356+'[4]estapu y ente'!N356)</f>
        <v>0</v>
      </c>
      <c r="O356" s="31">
        <f t="shared" si="56"/>
        <v>0</v>
      </c>
      <c r="P356" s="32">
        <f t="shared" si="52"/>
        <v>0</v>
      </c>
      <c r="R356" s="17">
        <f>SUM('[1]estapu y ente'!D356+[2]ctas!D356)</f>
        <v>0</v>
      </c>
      <c r="S356" s="18">
        <f t="shared" si="53"/>
        <v>0</v>
      </c>
    </row>
    <row r="357" spans="1:19" x14ac:dyDescent="0.25">
      <c r="A357" s="54">
        <v>319201061402</v>
      </c>
      <c r="B357" s="27" t="s">
        <v>82</v>
      </c>
      <c r="C357" s="28"/>
      <c r="D357" s="17">
        <f>SUM([3]ctas!D357+'[4]estapu y ente'!D357)</f>
        <v>0</v>
      </c>
      <c r="E357" s="17">
        <f>SUM([3]ctas!E357+'[4]estapu y ente'!E357)</f>
        <v>0</v>
      </c>
      <c r="F357" s="30">
        <f t="shared" si="46"/>
        <v>0</v>
      </c>
      <c r="G357" s="31">
        <f t="shared" si="47"/>
        <v>0</v>
      </c>
      <c r="H357" s="17"/>
      <c r="I357" s="32">
        <f t="shared" si="48"/>
        <v>0</v>
      </c>
      <c r="J357" s="17">
        <f>SUM([3]ctas!J357+'[4]estapu y ente'!J357)</f>
        <v>0</v>
      </c>
      <c r="K357" s="31">
        <f t="shared" si="54"/>
        <v>0</v>
      </c>
      <c r="L357" s="30">
        <f t="shared" si="51"/>
        <v>0</v>
      </c>
      <c r="M357" s="31">
        <f t="shared" si="55"/>
        <v>0</v>
      </c>
      <c r="N357" s="17">
        <f>SUM([3]ctas!N357+'[4]estapu y ente'!N357)</f>
        <v>0</v>
      </c>
      <c r="O357" s="31">
        <f t="shared" si="56"/>
        <v>0</v>
      </c>
      <c r="P357" s="32">
        <f t="shared" si="52"/>
        <v>0</v>
      </c>
      <c r="R357" s="17">
        <f>SUM('[1]estapu y ente'!D357+[2]ctas!D357)</f>
        <v>0</v>
      </c>
      <c r="S357" s="18">
        <f t="shared" si="53"/>
        <v>0</v>
      </c>
    </row>
    <row r="358" spans="1:19" x14ac:dyDescent="0.25">
      <c r="A358" s="54">
        <v>319201061403</v>
      </c>
      <c r="B358" s="27" t="s">
        <v>250</v>
      </c>
      <c r="C358" s="28"/>
      <c r="D358" s="17">
        <f>SUM([3]ctas!D358+'[4]estapu y ente'!D358)</f>
        <v>0</v>
      </c>
      <c r="E358" s="17">
        <f>SUM([3]ctas!E358+'[4]estapu y ente'!E358)</f>
        <v>0</v>
      </c>
      <c r="F358" s="30">
        <f t="shared" si="46"/>
        <v>0</v>
      </c>
      <c r="G358" s="31">
        <f t="shared" si="47"/>
        <v>0</v>
      </c>
      <c r="H358" s="17"/>
      <c r="I358" s="32">
        <f t="shared" si="48"/>
        <v>0</v>
      </c>
      <c r="J358" s="17">
        <f>SUM([3]ctas!J358+'[4]estapu y ente'!J358)</f>
        <v>0</v>
      </c>
      <c r="K358" s="31">
        <f t="shared" si="54"/>
        <v>0</v>
      </c>
      <c r="L358" s="30">
        <f t="shared" si="51"/>
        <v>0</v>
      </c>
      <c r="M358" s="31">
        <f t="shared" si="55"/>
        <v>0</v>
      </c>
      <c r="N358" s="17">
        <f>SUM([3]ctas!N358+'[4]estapu y ente'!N358)</f>
        <v>0</v>
      </c>
      <c r="O358" s="31">
        <f t="shared" si="56"/>
        <v>0</v>
      </c>
      <c r="P358" s="32">
        <f t="shared" si="52"/>
        <v>0</v>
      </c>
      <c r="R358" s="17">
        <f>SUM('[1]estapu y ente'!D358+[2]ctas!D358)</f>
        <v>0</v>
      </c>
      <c r="S358" s="18">
        <f t="shared" si="53"/>
        <v>0</v>
      </c>
    </row>
    <row r="359" spans="1:19" x14ac:dyDescent="0.25">
      <c r="A359" s="54">
        <v>319201061404</v>
      </c>
      <c r="B359" s="27" t="s">
        <v>251</v>
      </c>
      <c r="C359" s="28"/>
      <c r="D359" s="17">
        <f>SUM([3]ctas!D359+'[4]estapu y ente'!D359)</f>
        <v>0</v>
      </c>
      <c r="E359" s="17">
        <f>SUM([3]ctas!E359+'[4]estapu y ente'!E359)</f>
        <v>0</v>
      </c>
      <c r="F359" s="30">
        <f t="shared" si="46"/>
        <v>0</v>
      </c>
      <c r="G359" s="31">
        <f t="shared" si="47"/>
        <v>0</v>
      </c>
      <c r="H359" s="17"/>
      <c r="I359" s="32">
        <f t="shared" si="48"/>
        <v>0</v>
      </c>
      <c r="J359" s="17">
        <f>SUM([3]ctas!J359+'[4]estapu y ente'!J359)</f>
        <v>0</v>
      </c>
      <c r="K359" s="31">
        <f t="shared" si="54"/>
        <v>0</v>
      </c>
      <c r="L359" s="30">
        <f t="shared" si="51"/>
        <v>0</v>
      </c>
      <c r="M359" s="31">
        <f t="shared" si="55"/>
        <v>0</v>
      </c>
      <c r="N359" s="17">
        <f>SUM([3]ctas!N359+'[4]estapu y ente'!N359)</f>
        <v>0</v>
      </c>
      <c r="O359" s="31">
        <f t="shared" si="56"/>
        <v>0</v>
      </c>
      <c r="P359" s="32">
        <f t="shared" si="52"/>
        <v>0</v>
      </c>
      <c r="R359" s="17">
        <f>SUM('[1]estapu y ente'!D359+[2]ctas!D359)</f>
        <v>0</v>
      </c>
      <c r="S359" s="18">
        <f t="shared" si="53"/>
        <v>0</v>
      </c>
    </row>
    <row r="360" spans="1:19" x14ac:dyDescent="0.25">
      <c r="A360" s="54">
        <v>319201061405</v>
      </c>
      <c r="B360" s="27" t="s">
        <v>116</v>
      </c>
      <c r="C360" s="28"/>
      <c r="D360" s="17">
        <f>SUM([3]ctas!D360+'[4]estapu y ente'!D360)</f>
        <v>0</v>
      </c>
      <c r="E360" s="17">
        <f>SUM([3]ctas!E360+'[4]estapu y ente'!E360)</f>
        <v>0</v>
      </c>
      <c r="F360" s="30">
        <f t="shared" si="46"/>
        <v>0</v>
      </c>
      <c r="G360" s="31">
        <f t="shared" si="47"/>
        <v>0</v>
      </c>
      <c r="H360" s="17"/>
      <c r="I360" s="32">
        <f t="shared" si="48"/>
        <v>0</v>
      </c>
      <c r="J360" s="17">
        <f>SUM([3]ctas!J360+'[4]estapu y ente'!J360)</f>
        <v>0</v>
      </c>
      <c r="K360" s="31">
        <f t="shared" si="54"/>
        <v>0</v>
      </c>
      <c r="L360" s="30">
        <f t="shared" si="51"/>
        <v>0</v>
      </c>
      <c r="M360" s="31">
        <f t="shared" si="55"/>
        <v>0</v>
      </c>
      <c r="N360" s="17">
        <f>SUM([3]ctas!N360+'[4]estapu y ente'!N360)</f>
        <v>0</v>
      </c>
      <c r="O360" s="31">
        <f t="shared" si="56"/>
        <v>0</v>
      </c>
      <c r="P360" s="32">
        <f t="shared" si="52"/>
        <v>0</v>
      </c>
      <c r="R360" s="17">
        <f>SUM('[1]estapu y ente'!D360+[2]ctas!D360)</f>
        <v>0</v>
      </c>
      <c r="S360" s="18">
        <f t="shared" si="53"/>
        <v>0</v>
      </c>
    </row>
    <row r="361" spans="1:19" x14ac:dyDescent="0.25">
      <c r="A361" s="54">
        <v>319201061406</v>
      </c>
      <c r="B361" s="27" t="s">
        <v>1321</v>
      </c>
      <c r="C361" s="28"/>
      <c r="D361" s="17">
        <f>SUM([3]ctas!D361+'[4]estapu y ente'!D361)</f>
        <v>0</v>
      </c>
      <c r="E361" s="17">
        <f>SUM([3]ctas!E361+'[4]estapu y ente'!E361)</f>
        <v>0</v>
      </c>
      <c r="F361" s="30">
        <f t="shared" si="46"/>
        <v>0</v>
      </c>
      <c r="G361" s="31">
        <f t="shared" si="47"/>
        <v>0</v>
      </c>
      <c r="H361" s="17"/>
      <c r="I361" s="32">
        <f t="shared" si="48"/>
        <v>0</v>
      </c>
      <c r="J361" s="17">
        <f>SUM([3]ctas!J361+'[4]estapu y ente'!J361)</f>
        <v>0</v>
      </c>
      <c r="K361" s="31">
        <f t="shared" si="54"/>
        <v>0</v>
      </c>
      <c r="L361" s="30">
        <f t="shared" si="51"/>
        <v>0</v>
      </c>
      <c r="M361" s="31">
        <f t="shared" si="55"/>
        <v>0</v>
      </c>
      <c r="N361" s="17">
        <f>SUM([3]ctas!N361+'[4]estapu y ente'!N361)</f>
        <v>0</v>
      </c>
      <c r="O361" s="31">
        <f t="shared" si="56"/>
        <v>0</v>
      </c>
      <c r="P361" s="32">
        <f t="shared" si="52"/>
        <v>0</v>
      </c>
      <c r="R361" s="17">
        <f>SUM('[1]estapu y ente'!D361+[2]ctas!D361)</f>
        <v>0</v>
      </c>
      <c r="S361" s="18">
        <f t="shared" si="53"/>
        <v>0</v>
      </c>
    </row>
    <row r="362" spans="1:19" x14ac:dyDescent="0.25">
      <c r="A362" s="201">
        <v>3192010616</v>
      </c>
      <c r="B362" s="27" t="s">
        <v>1334</v>
      </c>
      <c r="C362" s="28"/>
      <c r="D362" s="17">
        <f>SUM([3]ctas!D362+'[4]estapu y ente'!D362)</f>
        <v>0</v>
      </c>
      <c r="E362" s="17">
        <f>SUM([3]ctas!E362+'[4]estapu y ente'!E362)</f>
        <v>0</v>
      </c>
      <c r="F362" s="30">
        <f t="shared" ref="F362:F363" si="57">SUM(D362+E362)</f>
        <v>0</v>
      </c>
      <c r="G362" s="31">
        <f t="shared" ref="G362:G363" si="58">IF(OR(F362=0,F$5=0),0,F362/F$5)*100</f>
        <v>0</v>
      </c>
      <c r="H362" s="17"/>
      <c r="I362" s="32">
        <f t="shared" ref="I362:I363" si="59">SUM(F362-H362)</f>
        <v>0</v>
      </c>
      <c r="J362" s="17">
        <f>SUM([3]ctas!J362+'[4]estapu y ente'!J362)</f>
        <v>0</v>
      </c>
      <c r="K362" s="31">
        <f t="shared" ref="K362:K363" si="60">IF(OR(J362=0,F362=0),0,J362/F362)*100</f>
        <v>0</v>
      </c>
      <c r="L362" s="30">
        <f t="shared" ref="L362:L363" si="61">SUM(N362-J362)</f>
        <v>0</v>
      </c>
      <c r="M362" s="31">
        <f t="shared" ref="M362:M363" si="62">IF(OR(L362=0,F362=0),0,L362/F362)*100</f>
        <v>0</v>
      </c>
      <c r="N362" s="17">
        <f>SUM([3]ctas!N362+'[4]estapu y ente'!N362)</f>
        <v>0</v>
      </c>
      <c r="O362" s="31">
        <f t="shared" ref="O362:O363" si="63">IF(OR(N362=0,F362=0),0,N362/F362)*100</f>
        <v>0</v>
      </c>
      <c r="P362" s="32">
        <f t="shared" ref="P362:P363" si="64">SUM(F362-N362)</f>
        <v>0</v>
      </c>
      <c r="R362" s="17"/>
      <c r="S362" s="18"/>
    </row>
    <row r="363" spans="1:19" x14ac:dyDescent="0.25">
      <c r="A363" s="201">
        <v>319201061601</v>
      </c>
      <c r="B363" s="27" t="s">
        <v>1335</v>
      </c>
      <c r="C363" s="28"/>
      <c r="D363" s="17">
        <f>SUM([3]ctas!D363+'[4]estapu y ente'!D363)</f>
        <v>0</v>
      </c>
      <c r="E363" s="17">
        <f>SUM([3]ctas!E363+'[4]estapu y ente'!E363)</f>
        <v>0</v>
      </c>
      <c r="F363" s="30">
        <f t="shared" si="57"/>
        <v>0</v>
      </c>
      <c r="G363" s="31">
        <f t="shared" si="58"/>
        <v>0</v>
      </c>
      <c r="H363" s="17"/>
      <c r="I363" s="32">
        <f t="shared" si="59"/>
        <v>0</v>
      </c>
      <c r="J363" s="17">
        <f>SUM([3]ctas!J363+'[4]estapu y ente'!J363)</f>
        <v>0</v>
      </c>
      <c r="K363" s="31">
        <f t="shared" si="60"/>
        <v>0</v>
      </c>
      <c r="L363" s="30">
        <f t="shared" si="61"/>
        <v>0</v>
      </c>
      <c r="M363" s="31">
        <f t="shared" si="62"/>
        <v>0</v>
      </c>
      <c r="N363" s="17">
        <f>SUM([3]ctas!N363+'[4]estapu y ente'!N363)</f>
        <v>0</v>
      </c>
      <c r="O363" s="31">
        <f t="shared" si="63"/>
        <v>0</v>
      </c>
      <c r="P363" s="32">
        <f t="shared" si="64"/>
        <v>0</v>
      </c>
      <c r="R363" s="17"/>
      <c r="S363" s="18"/>
    </row>
    <row r="364" spans="1:19" x14ac:dyDescent="0.25">
      <c r="A364" s="54">
        <v>31920107</v>
      </c>
      <c r="B364" s="27" t="s">
        <v>256</v>
      </c>
      <c r="C364" s="28"/>
      <c r="D364" s="50">
        <f>SUM(D365:D366)</f>
        <v>0</v>
      </c>
      <c r="E364" s="50">
        <f>SUM(E365:E366)</f>
        <v>0</v>
      </c>
      <c r="F364" s="30">
        <f t="shared" si="46"/>
        <v>0</v>
      </c>
      <c r="G364" s="31">
        <f t="shared" si="47"/>
        <v>0</v>
      </c>
      <c r="H364" s="50">
        <f>SUM(H365:H366)</f>
        <v>0</v>
      </c>
      <c r="I364" s="32">
        <f t="shared" si="48"/>
        <v>0</v>
      </c>
      <c r="J364" s="50">
        <f>SUM(J365:J366)</f>
        <v>0</v>
      </c>
      <c r="K364" s="31">
        <f t="shared" si="54"/>
        <v>0</v>
      </c>
      <c r="L364" s="30">
        <f t="shared" si="49"/>
        <v>0</v>
      </c>
      <c r="M364" s="31">
        <f t="shared" si="55"/>
        <v>0</v>
      </c>
      <c r="N364" s="50">
        <f>SUM(N365:N366)</f>
        <v>0</v>
      </c>
      <c r="O364" s="31">
        <f t="shared" si="56"/>
        <v>0</v>
      </c>
      <c r="P364" s="32">
        <f t="shared" si="50"/>
        <v>0</v>
      </c>
      <c r="R364" s="17">
        <f>SUM('[1]estapu y ente'!D362+[2]ctas!D362)</f>
        <v>0</v>
      </c>
      <c r="S364" s="18">
        <f t="shared" si="53"/>
        <v>0</v>
      </c>
    </row>
    <row r="365" spans="1:19" x14ac:dyDescent="0.25">
      <c r="A365" s="54">
        <v>3192010701</v>
      </c>
      <c r="B365" s="27" t="s">
        <v>257</v>
      </c>
      <c r="C365" s="28"/>
      <c r="D365" s="17">
        <f>SUM([3]ctas!D365+'[4]estapu y ente'!D365)</f>
        <v>0</v>
      </c>
      <c r="E365" s="17">
        <f>SUM([3]ctas!E365+'[4]estapu y ente'!E365)</f>
        <v>0</v>
      </c>
      <c r="F365" s="30">
        <f t="shared" si="46"/>
        <v>0</v>
      </c>
      <c r="G365" s="31">
        <f t="shared" si="47"/>
        <v>0</v>
      </c>
      <c r="H365" s="17"/>
      <c r="I365" s="32">
        <f t="shared" si="48"/>
        <v>0</v>
      </c>
      <c r="J365" s="17">
        <f>SUM([3]ctas!J365+'[4]estapu y ente'!J365)</f>
        <v>0</v>
      </c>
      <c r="K365" s="31">
        <f t="shared" si="54"/>
        <v>0</v>
      </c>
      <c r="L365" s="30">
        <f t="shared" si="49"/>
        <v>0</v>
      </c>
      <c r="M365" s="31">
        <f t="shared" si="55"/>
        <v>0</v>
      </c>
      <c r="N365" s="17">
        <f>SUM([3]ctas!N365+'[4]estapu y ente'!N365)</f>
        <v>0</v>
      </c>
      <c r="O365" s="31">
        <f t="shared" si="56"/>
        <v>0</v>
      </c>
      <c r="P365" s="32">
        <f t="shared" si="50"/>
        <v>0</v>
      </c>
      <c r="R365" s="17">
        <f>SUM('[1]estapu y ente'!D363+[2]ctas!D363)</f>
        <v>0</v>
      </c>
      <c r="S365" s="18">
        <f t="shared" si="53"/>
        <v>0</v>
      </c>
    </row>
    <row r="366" spans="1:19" x14ac:dyDescent="0.25">
      <c r="A366" s="54">
        <v>3192010702</v>
      </c>
      <c r="B366" s="27" t="s">
        <v>258</v>
      </c>
      <c r="C366" s="28"/>
      <c r="D366" s="17">
        <f>SUM([3]ctas!D366+'[4]estapu y ente'!D366)</f>
        <v>0</v>
      </c>
      <c r="E366" s="17">
        <f>SUM([3]ctas!E366+'[4]estapu y ente'!E366)</f>
        <v>0</v>
      </c>
      <c r="F366" s="30">
        <f t="shared" si="46"/>
        <v>0</v>
      </c>
      <c r="G366" s="31">
        <f t="shared" si="47"/>
        <v>0</v>
      </c>
      <c r="H366" s="17"/>
      <c r="I366" s="32">
        <f t="shared" si="48"/>
        <v>0</v>
      </c>
      <c r="J366" s="17">
        <f>SUM([3]ctas!J366+'[4]estapu y ente'!J366)</f>
        <v>0</v>
      </c>
      <c r="K366" s="31">
        <f t="shared" si="54"/>
        <v>0</v>
      </c>
      <c r="L366" s="30">
        <f t="shared" si="49"/>
        <v>0</v>
      </c>
      <c r="M366" s="31">
        <f t="shared" si="55"/>
        <v>0</v>
      </c>
      <c r="N366" s="17">
        <f>SUM([3]ctas!N366+'[4]estapu y ente'!N366)</f>
        <v>0</v>
      </c>
      <c r="O366" s="31">
        <f t="shared" si="56"/>
        <v>0</v>
      </c>
      <c r="P366" s="32">
        <f t="shared" si="50"/>
        <v>0</v>
      </c>
      <c r="R366" s="17">
        <f>SUM('[1]estapu y ente'!D364+[2]ctas!D364)</f>
        <v>0</v>
      </c>
      <c r="S366" s="18">
        <f t="shared" si="53"/>
        <v>0</v>
      </c>
    </row>
    <row r="367" spans="1:19" x14ac:dyDescent="0.25">
      <c r="A367" s="54">
        <v>31920108</v>
      </c>
      <c r="B367" s="27" t="s">
        <v>259</v>
      </c>
      <c r="C367" s="28"/>
      <c r="D367" s="17">
        <f>SUM([3]ctas!D367+'[4]estapu y ente'!D367)</f>
        <v>0</v>
      </c>
      <c r="E367" s="17">
        <f>SUM([3]ctas!E367+'[4]estapu y ente'!E367)</f>
        <v>0</v>
      </c>
      <c r="F367" s="30">
        <f t="shared" si="46"/>
        <v>0</v>
      </c>
      <c r="G367" s="31">
        <f t="shared" si="47"/>
        <v>0</v>
      </c>
      <c r="H367" s="17"/>
      <c r="I367" s="32">
        <f t="shared" si="48"/>
        <v>0</v>
      </c>
      <c r="J367" s="17">
        <f>SUM([3]ctas!J367+'[4]estapu y ente'!J367)</f>
        <v>0</v>
      </c>
      <c r="K367" s="31">
        <f t="shared" si="54"/>
        <v>0</v>
      </c>
      <c r="L367" s="30">
        <f t="shared" si="49"/>
        <v>0</v>
      </c>
      <c r="M367" s="31">
        <f t="shared" si="55"/>
        <v>0</v>
      </c>
      <c r="N367" s="17">
        <f>SUM([3]ctas!N367+'[4]estapu y ente'!N367)</f>
        <v>0</v>
      </c>
      <c r="O367" s="31">
        <f t="shared" si="56"/>
        <v>0</v>
      </c>
      <c r="P367" s="32">
        <f t="shared" si="50"/>
        <v>0</v>
      </c>
      <c r="R367" s="17">
        <f>SUM('[1]estapu y ente'!D365+[2]ctas!D365)</f>
        <v>0</v>
      </c>
      <c r="S367" s="18">
        <f t="shared" si="53"/>
        <v>0</v>
      </c>
    </row>
    <row r="368" spans="1:19" x14ac:dyDescent="0.25">
      <c r="A368" s="54">
        <v>31920109</v>
      </c>
      <c r="B368" s="27" t="s">
        <v>260</v>
      </c>
      <c r="C368" s="28"/>
      <c r="D368" s="17">
        <f>SUM([3]ctas!D368+'[4]estapu y ente'!D368)</f>
        <v>0</v>
      </c>
      <c r="E368" s="17">
        <f>SUM([3]ctas!E368+'[4]estapu y ente'!E368)</f>
        <v>0</v>
      </c>
      <c r="F368" s="30">
        <f t="shared" si="46"/>
        <v>0</v>
      </c>
      <c r="G368" s="31">
        <f t="shared" si="47"/>
        <v>0</v>
      </c>
      <c r="H368" s="17"/>
      <c r="I368" s="32">
        <f t="shared" si="48"/>
        <v>0</v>
      </c>
      <c r="J368" s="17">
        <f>SUM([3]ctas!J368+'[4]estapu y ente'!J368)</f>
        <v>0</v>
      </c>
      <c r="K368" s="31">
        <f t="shared" si="54"/>
        <v>0</v>
      </c>
      <c r="L368" s="30">
        <f t="shared" si="49"/>
        <v>0</v>
      </c>
      <c r="M368" s="31">
        <f t="shared" si="55"/>
        <v>0</v>
      </c>
      <c r="N368" s="17">
        <f>SUM([3]ctas!N368+'[4]estapu y ente'!N368)</f>
        <v>0</v>
      </c>
      <c r="O368" s="31">
        <f t="shared" si="56"/>
        <v>0</v>
      </c>
      <c r="P368" s="32">
        <f t="shared" si="50"/>
        <v>0</v>
      </c>
      <c r="R368" s="17">
        <f>SUM('[1]estapu y ente'!D366+[2]ctas!D366)</f>
        <v>0</v>
      </c>
      <c r="S368" s="18">
        <f t="shared" si="53"/>
        <v>0</v>
      </c>
    </row>
    <row r="369" spans="1:19" x14ac:dyDescent="0.25">
      <c r="A369" s="54">
        <v>31920110</v>
      </c>
      <c r="B369" s="27" t="s">
        <v>261</v>
      </c>
      <c r="C369" s="28"/>
      <c r="D369" s="17">
        <f>SUM([3]ctas!D369+'[4]estapu y ente'!D369)</f>
        <v>0</v>
      </c>
      <c r="E369" s="17">
        <f>SUM([3]ctas!E369+'[4]estapu y ente'!E369)</f>
        <v>0</v>
      </c>
      <c r="F369" s="30">
        <f t="shared" si="46"/>
        <v>0</v>
      </c>
      <c r="G369" s="31">
        <f t="shared" si="47"/>
        <v>0</v>
      </c>
      <c r="H369" s="17"/>
      <c r="I369" s="32">
        <f t="shared" si="48"/>
        <v>0</v>
      </c>
      <c r="J369" s="17">
        <f>SUM([3]ctas!J369+'[4]estapu y ente'!J369)</f>
        <v>0</v>
      </c>
      <c r="K369" s="31">
        <f t="shared" si="54"/>
        <v>0</v>
      </c>
      <c r="L369" s="30">
        <f t="shared" si="49"/>
        <v>0</v>
      </c>
      <c r="M369" s="31">
        <f t="shared" si="55"/>
        <v>0</v>
      </c>
      <c r="N369" s="17">
        <f>SUM([3]ctas!N369+'[4]estapu y ente'!N369)</f>
        <v>0</v>
      </c>
      <c r="O369" s="31">
        <f t="shared" si="56"/>
        <v>0</v>
      </c>
      <c r="P369" s="32">
        <f t="shared" si="50"/>
        <v>0</v>
      </c>
      <c r="R369" s="17">
        <f>SUM('[1]estapu y ente'!D367+[2]ctas!D367)</f>
        <v>0</v>
      </c>
      <c r="S369" s="18">
        <f t="shared" si="53"/>
        <v>0</v>
      </c>
    </row>
    <row r="370" spans="1:19" x14ac:dyDescent="0.25">
      <c r="A370" s="54">
        <v>31920111</v>
      </c>
      <c r="B370" s="27" t="s">
        <v>262</v>
      </c>
      <c r="C370" s="28"/>
      <c r="D370" s="17">
        <f>SUM([3]ctas!D370+'[4]estapu y ente'!D370)</f>
        <v>0</v>
      </c>
      <c r="E370" s="17">
        <f>SUM([3]ctas!E370+'[4]estapu y ente'!E370)</f>
        <v>0</v>
      </c>
      <c r="F370" s="30">
        <f t="shared" si="46"/>
        <v>0</v>
      </c>
      <c r="G370" s="31">
        <f t="shared" si="47"/>
        <v>0</v>
      </c>
      <c r="H370" s="17"/>
      <c r="I370" s="32">
        <f t="shared" si="48"/>
        <v>0</v>
      </c>
      <c r="J370" s="17">
        <f>SUM([3]ctas!J370+'[4]estapu y ente'!J370)</f>
        <v>0</v>
      </c>
      <c r="K370" s="31">
        <f t="shared" si="54"/>
        <v>0</v>
      </c>
      <c r="L370" s="30">
        <f t="shared" si="49"/>
        <v>0</v>
      </c>
      <c r="M370" s="31">
        <f t="shared" si="55"/>
        <v>0</v>
      </c>
      <c r="N370" s="17">
        <f>SUM([3]ctas!N370+'[4]estapu y ente'!N370)</f>
        <v>0</v>
      </c>
      <c r="O370" s="31">
        <f t="shared" si="56"/>
        <v>0</v>
      </c>
      <c r="P370" s="32">
        <f t="shared" si="50"/>
        <v>0</v>
      </c>
      <c r="R370" s="17">
        <f>SUM('[1]estapu y ente'!D368+[2]ctas!D368)</f>
        <v>0</v>
      </c>
      <c r="S370" s="18">
        <f t="shared" si="53"/>
        <v>0</v>
      </c>
    </row>
    <row r="371" spans="1:19" x14ac:dyDescent="0.25">
      <c r="A371" s="54">
        <v>31920112</v>
      </c>
      <c r="B371" s="27" t="s">
        <v>263</v>
      </c>
      <c r="C371" s="28"/>
      <c r="D371" s="17">
        <f>SUM([3]ctas!D371+'[4]estapu y ente'!D371)</f>
        <v>0</v>
      </c>
      <c r="E371" s="17">
        <f>SUM([3]ctas!E371+'[4]estapu y ente'!E371)</f>
        <v>0</v>
      </c>
      <c r="F371" s="30">
        <f t="shared" si="46"/>
        <v>0</v>
      </c>
      <c r="G371" s="31">
        <f t="shared" si="47"/>
        <v>0</v>
      </c>
      <c r="H371" s="17"/>
      <c r="I371" s="32">
        <f t="shared" si="48"/>
        <v>0</v>
      </c>
      <c r="J371" s="17">
        <f>SUM([3]ctas!J371+'[4]estapu y ente'!J371)</f>
        <v>0</v>
      </c>
      <c r="K371" s="31">
        <f t="shared" si="54"/>
        <v>0</v>
      </c>
      <c r="L371" s="30">
        <f t="shared" si="49"/>
        <v>0</v>
      </c>
      <c r="M371" s="31">
        <f t="shared" si="55"/>
        <v>0</v>
      </c>
      <c r="N371" s="17">
        <f>SUM([3]ctas!N371+'[4]estapu y ente'!N371)</f>
        <v>0</v>
      </c>
      <c r="O371" s="31">
        <f t="shared" si="56"/>
        <v>0</v>
      </c>
      <c r="P371" s="32">
        <f t="shared" si="50"/>
        <v>0</v>
      </c>
      <c r="R371" s="17">
        <f>SUM('[1]estapu y ente'!D369+[2]ctas!D369)</f>
        <v>0</v>
      </c>
      <c r="S371" s="18">
        <f t="shared" si="53"/>
        <v>0</v>
      </c>
    </row>
    <row r="372" spans="1:19" x14ac:dyDescent="0.25">
      <c r="A372" s="54">
        <v>31920113</v>
      </c>
      <c r="B372" s="27" t="s">
        <v>264</v>
      </c>
      <c r="C372" s="28"/>
      <c r="D372" s="17">
        <f>SUM([3]ctas!D372+'[4]estapu y ente'!D372)</f>
        <v>0</v>
      </c>
      <c r="E372" s="17">
        <f>SUM([3]ctas!E372+'[4]estapu y ente'!E372)</f>
        <v>0</v>
      </c>
      <c r="F372" s="30">
        <f t="shared" si="46"/>
        <v>0</v>
      </c>
      <c r="G372" s="31">
        <f t="shared" si="47"/>
        <v>0</v>
      </c>
      <c r="H372" s="17"/>
      <c r="I372" s="32">
        <f t="shared" si="48"/>
        <v>0</v>
      </c>
      <c r="J372" s="17">
        <f>SUM([3]ctas!J372+'[4]estapu y ente'!J372)</f>
        <v>0</v>
      </c>
      <c r="K372" s="31">
        <f t="shared" si="54"/>
        <v>0</v>
      </c>
      <c r="L372" s="30">
        <f t="shared" si="49"/>
        <v>0</v>
      </c>
      <c r="M372" s="31">
        <f t="shared" si="55"/>
        <v>0</v>
      </c>
      <c r="N372" s="17">
        <f>SUM([3]ctas!N372+'[4]estapu y ente'!N372)</f>
        <v>0</v>
      </c>
      <c r="O372" s="31">
        <f t="shared" si="56"/>
        <v>0</v>
      </c>
      <c r="P372" s="32">
        <f t="shared" si="50"/>
        <v>0</v>
      </c>
      <c r="R372" s="17">
        <f>SUM('[1]estapu y ente'!D370+[2]ctas!D370)</f>
        <v>0</v>
      </c>
      <c r="S372" s="18">
        <f t="shared" si="53"/>
        <v>0</v>
      </c>
    </row>
    <row r="373" spans="1:19" x14ac:dyDescent="0.25">
      <c r="A373" s="54">
        <v>31920114</v>
      </c>
      <c r="B373" s="27" t="s">
        <v>265</v>
      </c>
      <c r="C373" s="28"/>
      <c r="D373" s="50">
        <f>SUM(D374:D375)</f>
        <v>0</v>
      </c>
      <c r="E373" s="50">
        <f>SUM(E374:E375)</f>
        <v>0</v>
      </c>
      <c r="F373" s="30">
        <f t="shared" si="46"/>
        <v>0</v>
      </c>
      <c r="G373" s="31">
        <f t="shared" si="47"/>
        <v>0</v>
      </c>
      <c r="H373" s="50">
        <f>SUM(H374:H375)</f>
        <v>0</v>
      </c>
      <c r="I373" s="32">
        <f t="shared" si="48"/>
        <v>0</v>
      </c>
      <c r="J373" s="50">
        <f>SUM(J374:J375)</f>
        <v>0</v>
      </c>
      <c r="K373" s="31">
        <f t="shared" si="54"/>
        <v>0</v>
      </c>
      <c r="L373" s="30">
        <f t="shared" si="49"/>
        <v>0</v>
      </c>
      <c r="M373" s="31">
        <f t="shared" si="55"/>
        <v>0</v>
      </c>
      <c r="N373" s="50">
        <f>SUM(N374:N375)</f>
        <v>0</v>
      </c>
      <c r="O373" s="31">
        <f t="shared" si="56"/>
        <v>0</v>
      </c>
      <c r="P373" s="32">
        <f t="shared" si="50"/>
        <v>0</v>
      </c>
      <c r="R373" s="17">
        <f>SUM('[1]estapu y ente'!D371+[2]ctas!D371)</f>
        <v>0</v>
      </c>
      <c r="S373" s="18">
        <f t="shared" si="53"/>
        <v>0</v>
      </c>
    </row>
    <row r="374" spans="1:19" x14ac:dyDescent="0.25">
      <c r="A374" s="54">
        <v>3192011401</v>
      </c>
      <c r="B374" s="27" t="s">
        <v>266</v>
      </c>
      <c r="C374" s="28"/>
      <c r="D374" s="17">
        <f>SUM([3]ctas!D374+'[4]estapu y ente'!D374)</f>
        <v>0</v>
      </c>
      <c r="E374" s="17">
        <f>SUM([3]ctas!E374+'[4]estapu y ente'!E374)</f>
        <v>0</v>
      </c>
      <c r="F374" s="30">
        <f t="shared" si="46"/>
        <v>0</v>
      </c>
      <c r="G374" s="31">
        <f t="shared" si="47"/>
        <v>0</v>
      </c>
      <c r="H374" s="17"/>
      <c r="I374" s="32">
        <f t="shared" si="48"/>
        <v>0</v>
      </c>
      <c r="J374" s="17">
        <f>SUM([3]ctas!J374+'[4]estapu y ente'!J374)</f>
        <v>0</v>
      </c>
      <c r="K374" s="31">
        <f t="shared" si="54"/>
        <v>0</v>
      </c>
      <c r="L374" s="30">
        <f t="shared" si="49"/>
        <v>0</v>
      </c>
      <c r="M374" s="31">
        <f t="shared" si="55"/>
        <v>0</v>
      </c>
      <c r="N374" s="17">
        <f>SUM([3]ctas!N374+'[4]estapu y ente'!N374)</f>
        <v>0</v>
      </c>
      <c r="O374" s="31">
        <f t="shared" si="56"/>
        <v>0</v>
      </c>
      <c r="P374" s="32">
        <f t="shared" si="50"/>
        <v>0</v>
      </c>
      <c r="R374" s="17">
        <f>SUM('[1]estapu y ente'!D372+[2]ctas!D372)</f>
        <v>0</v>
      </c>
      <c r="S374" s="18">
        <f t="shared" si="53"/>
        <v>0</v>
      </c>
    </row>
    <row r="375" spans="1:19" x14ac:dyDescent="0.25">
      <c r="A375" s="54">
        <v>3192011403</v>
      </c>
      <c r="B375" s="27" t="s">
        <v>267</v>
      </c>
      <c r="C375" s="28"/>
      <c r="D375" s="17">
        <f>SUM([3]ctas!D375+'[4]estapu y ente'!D375)</f>
        <v>0</v>
      </c>
      <c r="E375" s="17">
        <f>SUM([3]ctas!E375+'[4]estapu y ente'!E375)</f>
        <v>0</v>
      </c>
      <c r="F375" s="30">
        <f t="shared" si="46"/>
        <v>0</v>
      </c>
      <c r="G375" s="31">
        <f t="shared" si="47"/>
        <v>0</v>
      </c>
      <c r="H375" s="17"/>
      <c r="I375" s="32">
        <f t="shared" si="48"/>
        <v>0</v>
      </c>
      <c r="J375" s="17">
        <f>SUM([3]ctas!J375+'[4]estapu y ente'!J375)</f>
        <v>0</v>
      </c>
      <c r="K375" s="31">
        <f t="shared" si="54"/>
        <v>0</v>
      </c>
      <c r="L375" s="30">
        <f t="shared" si="49"/>
        <v>0</v>
      </c>
      <c r="M375" s="31">
        <f t="shared" si="55"/>
        <v>0</v>
      </c>
      <c r="N375" s="17">
        <f>SUM([3]ctas!N375+'[4]estapu y ente'!N375)</f>
        <v>0</v>
      </c>
      <c r="O375" s="31">
        <f t="shared" si="56"/>
        <v>0</v>
      </c>
      <c r="P375" s="32">
        <f t="shared" si="50"/>
        <v>0</v>
      </c>
      <c r="R375" s="17">
        <f>SUM('[1]estapu y ente'!D373+[2]ctas!D373)</f>
        <v>0</v>
      </c>
      <c r="S375" s="18">
        <f t="shared" si="53"/>
        <v>0</v>
      </c>
    </row>
    <row r="376" spans="1:19" x14ac:dyDescent="0.25">
      <c r="A376" s="55">
        <v>3193</v>
      </c>
      <c r="B376" s="20" t="s">
        <v>268</v>
      </c>
      <c r="C376" s="21"/>
      <c r="D376" s="17">
        <f>SUM([3]ctas!D376+'[4]estapu y ente'!D376)</f>
        <v>0</v>
      </c>
      <c r="E376" s="17">
        <f>SUM([3]ctas!E376+'[4]estapu y ente'!E376)</f>
        <v>0</v>
      </c>
      <c r="F376" s="30">
        <f t="shared" si="46"/>
        <v>0</v>
      </c>
      <c r="G376" s="24">
        <f t="shared" si="47"/>
        <v>0</v>
      </c>
      <c r="H376" s="17"/>
      <c r="I376" s="32">
        <f t="shared" si="48"/>
        <v>0</v>
      </c>
      <c r="J376" s="17">
        <f>SUM([3]ctas!J376+'[4]estapu y ente'!J376)</f>
        <v>0</v>
      </c>
      <c r="K376" s="31">
        <f t="shared" si="54"/>
        <v>0</v>
      </c>
      <c r="L376" s="30">
        <f t="shared" si="49"/>
        <v>0</v>
      </c>
      <c r="M376" s="31">
        <f t="shared" si="55"/>
        <v>0</v>
      </c>
      <c r="N376" s="17">
        <f>SUM([3]ctas!N376+'[4]estapu y ente'!N376)</f>
        <v>0</v>
      </c>
      <c r="O376" s="31">
        <f t="shared" si="56"/>
        <v>0</v>
      </c>
      <c r="P376" s="32">
        <f t="shared" si="50"/>
        <v>0</v>
      </c>
      <c r="R376" s="17">
        <f>SUM('[1]estapu y ente'!D374+[2]ctas!D374)</f>
        <v>0</v>
      </c>
      <c r="S376" s="18">
        <f t="shared" si="53"/>
        <v>0</v>
      </c>
    </row>
    <row r="377" spans="1:19" x14ac:dyDescent="0.25">
      <c r="A377" s="19">
        <v>32</v>
      </c>
      <c r="B377" s="36" t="s">
        <v>269</v>
      </c>
      <c r="C377" s="21"/>
      <c r="D377" s="22">
        <f>SUM(D378+D382+D386+D388+D394)+D395+D396</f>
        <v>795619956000</v>
      </c>
      <c r="E377" s="22">
        <f>SUM(E378+E382+E386+E388+E394)+E395+E396</f>
        <v>0</v>
      </c>
      <c r="F377" s="23">
        <f t="shared" si="46"/>
        <v>795619956000</v>
      </c>
      <c r="G377" s="24">
        <f t="shared" si="47"/>
        <v>0</v>
      </c>
      <c r="H377" s="22">
        <f>SUM(H378+H382+H386+H388+H394)+H395+H396</f>
        <v>0</v>
      </c>
      <c r="I377" s="25">
        <f t="shared" si="48"/>
        <v>795619956000</v>
      </c>
      <c r="J377" s="22">
        <f>SUM(J378+J382+J386+J388+J394)+J395+J396</f>
        <v>125672973680</v>
      </c>
      <c r="K377" s="24">
        <f t="shared" si="54"/>
        <v>15.795603507964298</v>
      </c>
      <c r="L377" s="23">
        <f t="shared" si="49"/>
        <v>6381500</v>
      </c>
      <c r="M377" s="24">
        <f t="shared" si="55"/>
        <v>8.0207892623548026E-4</v>
      </c>
      <c r="N377" s="22">
        <f>SUM(N378+N382+N386+N388+N394)+N395+N396</f>
        <v>125679355180</v>
      </c>
      <c r="O377" s="24">
        <f t="shared" si="56"/>
        <v>15.796405586890533</v>
      </c>
      <c r="P377" s="25">
        <f t="shared" si="50"/>
        <v>669940600820</v>
      </c>
      <c r="R377" s="17">
        <f>SUM('[1]estapu y ente'!D375+[2]ctas!D375)</f>
        <v>795619956000</v>
      </c>
      <c r="S377" s="18">
        <f t="shared" si="53"/>
        <v>0</v>
      </c>
    </row>
    <row r="378" spans="1:19" x14ac:dyDescent="0.25">
      <c r="A378" s="26">
        <v>321</v>
      </c>
      <c r="B378" s="56" t="s">
        <v>270</v>
      </c>
      <c r="C378" s="28"/>
      <c r="D378" s="29">
        <f>SUM(D379:D381)</f>
        <v>371490871000</v>
      </c>
      <c r="E378" s="29">
        <f>SUM(E379:E381)</f>
        <v>0</v>
      </c>
      <c r="F378" s="30">
        <f t="shared" si="46"/>
        <v>371490871000</v>
      </c>
      <c r="G378" s="31">
        <f t="shared" si="47"/>
        <v>0</v>
      </c>
      <c r="H378" s="29">
        <f>SUM(H379:H381)</f>
        <v>0</v>
      </c>
      <c r="I378" s="32">
        <f t="shared" si="48"/>
        <v>371490871000</v>
      </c>
      <c r="J378" s="29">
        <f>SUM(J379:J381)</f>
        <v>14779514810</v>
      </c>
      <c r="K378" s="31">
        <f t="shared" si="54"/>
        <v>3.9784328401437357</v>
      </c>
      <c r="L378" s="30">
        <f t="shared" si="49"/>
        <v>0</v>
      </c>
      <c r="M378" s="31">
        <f t="shared" si="55"/>
        <v>0</v>
      </c>
      <c r="N378" s="29">
        <f>SUM(N379:N381)</f>
        <v>14779514810</v>
      </c>
      <c r="O378" s="31">
        <f t="shared" si="56"/>
        <v>3.9784328401437357</v>
      </c>
      <c r="P378" s="32">
        <f t="shared" si="50"/>
        <v>356711356190</v>
      </c>
      <c r="R378" s="17">
        <f>SUM('[1]estapu y ente'!D376+[2]ctas!D376)</f>
        <v>371490871000</v>
      </c>
      <c r="S378" s="18">
        <f t="shared" si="53"/>
        <v>0</v>
      </c>
    </row>
    <row r="379" spans="1:19" x14ac:dyDescent="0.25">
      <c r="A379" s="26">
        <v>32101</v>
      </c>
      <c r="B379" s="33" t="s">
        <v>271</v>
      </c>
      <c r="C379" s="28"/>
      <c r="D379" s="17">
        <f>SUM([3]ctas!D379+'[4]estapu y ente'!D379)</f>
        <v>300000000000</v>
      </c>
      <c r="E379" s="17">
        <f>SUM([3]ctas!E379+'[4]estapu y ente'!E379)</f>
        <v>0</v>
      </c>
      <c r="F379" s="30">
        <f t="shared" si="46"/>
        <v>300000000000</v>
      </c>
      <c r="G379" s="31">
        <f t="shared" si="47"/>
        <v>0</v>
      </c>
      <c r="H379" s="17"/>
      <c r="I379" s="32">
        <f t="shared" si="48"/>
        <v>300000000000</v>
      </c>
      <c r="J379" s="17">
        <f>SUM([3]ctas!J379+'[4]estapu y ente'!J379)</f>
        <v>0</v>
      </c>
      <c r="K379" s="31">
        <f t="shared" si="54"/>
        <v>0</v>
      </c>
      <c r="L379" s="30">
        <f t="shared" si="49"/>
        <v>0</v>
      </c>
      <c r="M379" s="31">
        <f t="shared" si="55"/>
        <v>0</v>
      </c>
      <c r="N379" s="17">
        <f>SUM([3]ctas!N379+'[4]estapu y ente'!N379)</f>
        <v>0</v>
      </c>
      <c r="O379" s="31">
        <f t="shared" si="56"/>
        <v>0</v>
      </c>
      <c r="P379" s="32">
        <f t="shared" si="50"/>
        <v>300000000000</v>
      </c>
      <c r="R379" s="17">
        <f>SUM('[1]estapu y ente'!D377+[2]ctas!D377)</f>
        <v>300000000000</v>
      </c>
      <c r="S379" s="18">
        <f t="shared" si="53"/>
        <v>0</v>
      </c>
    </row>
    <row r="380" spans="1:19" x14ac:dyDescent="0.25">
      <c r="A380" s="26">
        <v>32102</v>
      </c>
      <c r="B380" s="33" t="s">
        <v>272</v>
      </c>
      <c r="C380" s="28"/>
      <c r="D380" s="17">
        <f>SUM([3]ctas!D380+'[4]estapu y ente'!D380)</f>
        <v>66034136000</v>
      </c>
      <c r="E380" s="17">
        <f>SUM([3]ctas!E380+'[4]estapu y ente'!E380)</f>
        <v>0</v>
      </c>
      <c r="F380" s="30">
        <f t="shared" si="46"/>
        <v>66034136000</v>
      </c>
      <c r="G380" s="31">
        <f t="shared" si="47"/>
        <v>0</v>
      </c>
      <c r="H380" s="17"/>
      <c r="I380" s="32">
        <f t="shared" si="48"/>
        <v>66034136000</v>
      </c>
      <c r="J380" s="17">
        <f>SUM([3]ctas!J380+'[4]estapu y ente'!J380)</f>
        <v>14736130810</v>
      </c>
      <c r="K380" s="31">
        <f t="shared" si="54"/>
        <v>22.315928855342335</v>
      </c>
      <c r="L380" s="30">
        <f t="shared" si="49"/>
        <v>0</v>
      </c>
      <c r="M380" s="31">
        <f t="shared" si="55"/>
        <v>0</v>
      </c>
      <c r="N380" s="17">
        <f>SUM([3]ctas!N380+'[4]estapu y ente'!N380)</f>
        <v>14736130810</v>
      </c>
      <c r="O380" s="31">
        <f t="shared" si="56"/>
        <v>22.315928855342335</v>
      </c>
      <c r="P380" s="32">
        <f t="shared" si="50"/>
        <v>51298005190</v>
      </c>
      <c r="R380" s="17">
        <f>SUM('[1]estapu y ente'!D378+[2]ctas!D378)</f>
        <v>66034136000</v>
      </c>
      <c r="S380" s="18">
        <f t="shared" si="53"/>
        <v>0</v>
      </c>
    </row>
    <row r="381" spans="1:19" x14ac:dyDescent="0.25">
      <c r="A381" s="26">
        <v>32103</v>
      </c>
      <c r="B381" s="33" t="s">
        <v>273</v>
      </c>
      <c r="C381" s="28"/>
      <c r="D381" s="17">
        <f>SUM([3]ctas!D381+'[4]estapu y ente'!D381)</f>
        <v>5456735000</v>
      </c>
      <c r="E381" s="17">
        <f>SUM([3]ctas!E381+'[4]estapu y ente'!E381)</f>
        <v>0</v>
      </c>
      <c r="F381" s="30">
        <f t="shared" si="46"/>
        <v>5456735000</v>
      </c>
      <c r="G381" s="31">
        <f t="shared" si="47"/>
        <v>0</v>
      </c>
      <c r="H381" s="17"/>
      <c r="I381" s="32">
        <f t="shared" si="48"/>
        <v>5456735000</v>
      </c>
      <c r="J381" s="17">
        <f>SUM([3]ctas!J381+'[4]estapu y ente'!J381)</f>
        <v>43384000</v>
      </c>
      <c r="K381" s="31">
        <f t="shared" si="54"/>
        <v>0.79505418533243788</v>
      </c>
      <c r="L381" s="30">
        <f t="shared" si="49"/>
        <v>0</v>
      </c>
      <c r="M381" s="31">
        <f t="shared" si="55"/>
        <v>0</v>
      </c>
      <c r="N381" s="17">
        <f>SUM([3]ctas!N381+'[4]estapu y ente'!N381)</f>
        <v>43384000</v>
      </c>
      <c r="O381" s="31">
        <f t="shared" si="56"/>
        <v>0.79505418533243788</v>
      </c>
      <c r="P381" s="32">
        <f t="shared" si="50"/>
        <v>5413351000</v>
      </c>
      <c r="R381" s="17">
        <f>SUM('[1]estapu y ente'!D379+[2]ctas!D379)</f>
        <v>5456735000</v>
      </c>
      <c r="S381" s="18">
        <f t="shared" si="53"/>
        <v>0</v>
      </c>
    </row>
    <row r="382" spans="1:19" x14ac:dyDescent="0.25">
      <c r="A382" s="26">
        <v>322</v>
      </c>
      <c r="B382" s="56" t="s">
        <v>274</v>
      </c>
      <c r="C382" s="28"/>
      <c r="D382" s="29">
        <f>SUM(D383:D385)</f>
        <v>204495263000</v>
      </c>
      <c r="E382" s="29">
        <f>SUM(E383:E385)</f>
        <v>0</v>
      </c>
      <c r="F382" s="30">
        <f t="shared" si="46"/>
        <v>204495263000</v>
      </c>
      <c r="G382" s="31">
        <f t="shared" si="47"/>
        <v>0</v>
      </c>
      <c r="H382" s="29">
        <f>SUM(H383:H385)</f>
        <v>0</v>
      </c>
      <c r="I382" s="32">
        <f t="shared" si="48"/>
        <v>204495263000</v>
      </c>
      <c r="J382" s="29">
        <f>SUM(J383:J385)</f>
        <v>51909913223</v>
      </c>
      <c r="K382" s="31">
        <f t="shared" si="54"/>
        <v>25.384408646668749</v>
      </c>
      <c r="L382" s="30">
        <f t="shared" si="49"/>
        <v>6381500</v>
      </c>
      <c r="M382" s="31">
        <f t="shared" si="55"/>
        <v>3.1206101825449134E-3</v>
      </c>
      <c r="N382" s="29">
        <f>SUM(N383:N385)</f>
        <v>51916294723</v>
      </c>
      <c r="O382" s="31">
        <f t="shared" si="56"/>
        <v>25.387529256851295</v>
      </c>
      <c r="P382" s="32">
        <f t="shared" si="50"/>
        <v>152578968277</v>
      </c>
      <c r="R382" s="17">
        <f>SUM('[1]estapu y ente'!D380+[2]ctas!D380)</f>
        <v>204495263000</v>
      </c>
      <c r="S382" s="18">
        <f t="shared" si="53"/>
        <v>0</v>
      </c>
    </row>
    <row r="383" spans="1:19" x14ac:dyDescent="0.25">
      <c r="A383" s="26">
        <v>32201</v>
      </c>
      <c r="B383" s="33" t="s">
        <v>271</v>
      </c>
      <c r="C383" s="28"/>
      <c r="D383" s="17">
        <f>SUM([3]ctas!D383+'[4]estapu y ente'!D383)</f>
        <v>78814903000</v>
      </c>
      <c r="E383" s="17">
        <f>SUM([3]ctas!E383+'[4]estapu y ente'!E383)</f>
        <v>0</v>
      </c>
      <c r="F383" s="30">
        <f t="shared" si="46"/>
        <v>78814903000</v>
      </c>
      <c r="G383" s="31">
        <f t="shared" si="47"/>
        <v>0</v>
      </c>
      <c r="H383" s="17"/>
      <c r="I383" s="32">
        <f t="shared" si="48"/>
        <v>78814903000</v>
      </c>
      <c r="J383" s="17">
        <f>SUM([3]ctas!J383+'[4]estapu y ente'!J383)</f>
        <v>41352114471</v>
      </c>
      <c r="K383" s="31">
        <f t="shared" si="54"/>
        <v>52.467379768265396</v>
      </c>
      <c r="L383" s="30">
        <f t="shared" si="49"/>
        <v>0</v>
      </c>
      <c r="M383" s="31">
        <f t="shared" si="55"/>
        <v>0</v>
      </c>
      <c r="N383" s="17">
        <f>SUM([3]ctas!N383+'[4]estapu y ente'!N383)</f>
        <v>41352114471</v>
      </c>
      <c r="O383" s="31">
        <f t="shared" si="56"/>
        <v>52.467379768265396</v>
      </c>
      <c r="P383" s="32">
        <f t="shared" si="50"/>
        <v>37462788529</v>
      </c>
      <c r="R383" s="17">
        <f>SUM('[1]estapu y ente'!D381+[2]ctas!D381)</f>
        <v>78814903000</v>
      </c>
      <c r="S383" s="18">
        <f t="shared" si="53"/>
        <v>0</v>
      </c>
    </row>
    <row r="384" spans="1:19" x14ac:dyDescent="0.25">
      <c r="A384" s="26">
        <v>32202</v>
      </c>
      <c r="B384" s="33" t="s">
        <v>272</v>
      </c>
      <c r="C384" s="28"/>
      <c r="D384" s="17">
        <f>SUM([3]ctas!D384+'[4]estapu y ente'!D384)</f>
        <v>88700487000</v>
      </c>
      <c r="E384" s="17">
        <f>SUM([3]ctas!E384+'[4]estapu y ente'!E384)</f>
        <v>0</v>
      </c>
      <c r="F384" s="30">
        <f t="shared" si="46"/>
        <v>88700487000</v>
      </c>
      <c r="G384" s="31">
        <f t="shared" si="47"/>
        <v>0</v>
      </c>
      <c r="H384" s="17"/>
      <c r="I384" s="32">
        <f t="shared" si="48"/>
        <v>88700487000</v>
      </c>
      <c r="J384" s="17">
        <f>SUM([3]ctas!J384+'[4]estapu y ente'!J384)</f>
        <v>10275411933</v>
      </c>
      <c r="K384" s="31">
        <f t="shared" si="54"/>
        <v>11.584391789190516</v>
      </c>
      <c r="L384" s="30">
        <f t="shared" si="49"/>
        <v>0</v>
      </c>
      <c r="M384" s="31">
        <f t="shared" si="55"/>
        <v>0</v>
      </c>
      <c r="N384" s="17">
        <f>SUM([3]ctas!N384+'[4]estapu y ente'!N384)</f>
        <v>10275411933</v>
      </c>
      <c r="O384" s="31">
        <f t="shared" si="56"/>
        <v>11.584391789190516</v>
      </c>
      <c r="P384" s="32">
        <f t="shared" si="50"/>
        <v>78425075067</v>
      </c>
      <c r="R384" s="17">
        <f>SUM('[1]estapu y ente'!D382+[2]ctas!D382)</f>
        <v>88700487000</v>
      </c>
      <c r="S384" s="18">
        <f t="shared" si="53"/>
        <v>0</v>
      </c>
    </row>
    <row r="385" spans="1:19" x14ac:dyDescent="0.25">
      <c r="A385" s="26">
        <v>32203</v>
      </c>
      <c r="B385" s="33" t="s">
        <v>273</v>
      </c>
      <c r="C385" s="28"/>
      <c r="D385" s="17">
        <f>SUM([3]ctas!D385+'[4]estapu y ente'!D385)</f>
        <v>36979873000</v>
      </c>
      <c r="E385" s="17">
        <f>SUM([3]ctas!E385+'[4]estapu y ente'!E385)</f>
        <v>0</v>
      </c>
      <c r="F385" s="30">
        <f t="shared" si="46"/>
        <v>36979873000</v>
      </c>
      <c r="G385" s="31">
        <f t="shared" si="47"/>
        <v>0</v>
      </c>
      <c r="H385" s="17"/>
      <c r="I385" s="32">
        <f t="shared" si="48"/>
        <v>36979873000</v>
      </c>
      <c r="J385" s="17">
        <f>SUM([3]ctas!J385+'[4]estapu y ente'!J385)</f>
        <v>282386819</v>
      </c>
      <c r="K385" s="31">
        <f t="shared" si="54"/>
        <v>0.76362300919746262</v>
      </c>
      <c r="L385" s="30">
        <f t="shared" si="49"/>
        <v>6381500</v>
      </c>
      <c r="M385" s="31">
        <f t="shared" si="55"/>
        <v>1.7256684467250604E-2</v>
      </c>
      <c r="N385" s="17">
        <f>SUM([3]ctas!N385+'[4]estapu y ente'!N385)</f>
        <v>288768319</v>
      </c>
      <c r="O385" s="31">
        <f t="shared" si="56"/>
        <v>0.78087969366471321</v>
      </c>
      <c r="P385" s="32">
        <f t="shared" si="50"/>
        <v>36691104681</v>
      </c>
      <c r="R385" s="17">
        <f>SUM('[1]estapu y ente'!D383+[2]ctas!D383)</f>
        <v>36979873000</v>
      </c>
      <c r="S385" s="18">
        <f t="shared" si="53"/>
        <v>0</v>
      </c>
    </row>
    <row r="386" spans="1:19" x14ac:dyDescent="0.25">
      <c r="A386" s="26">
        <v>323</v>
      </c>
      <c r="B386" s="33" t="s">
        <v>275</v>
      </c>
      <c r="C386" s="28"/>
      <c r="D386" s="17">
        <f>SUM(D387)</f>
        <v>217711857000</v>
      </c>
      <c r="E386" s="17">
        <f>SUM(E387)</f>
        <v>0</v>
      </c>
      <c r="F386" s="30">
        <f t="shared" si="46"/>
        <v>217711857000</v>
      </c>
      <c r="G386" s="31">
        <f t="shared" si="47"/>
        <v>0</v>
      </c>
      <c r="H386" s="17">
        <f>SUM(H387)</f>
        <v>0</v>
      </c>
      <c r="I386" s="32">
        <f t="shared" si="48"/>
        <v>217711857000</v>
      </c>
      <c r="J386" s="17">
        <f>SUM(J387)</f>
        <v>57180851802</v>
      </c>
      <c r="K386" s="31">
        <f t="shared" si="54"/>
        <v>26.264463768732632</v>
      </c>
      <c r="L386" s="30">
        <f t="shared" si="49"/>
        <v>0</v>
      </c>
      <c r="M386" s="31">
        <f t="shared" si="55"/>
        <v>0</v>
      </c>
      <c r="N386" s="17">
        <f>SUM(N387)</f>
        <v>57180851802</v>
      </c>
      <c r="O386" s="31">
        <f t="shared" si="56"/>
        <v>26.264463768732632</v>
      </c>
      <c r="P386" s="32">
        <f t="shared" si="50"/>
        <v>160531005198</v>
      </c>
      <c r="R386" s="17">
        <f>SUM('[1]estapu y ente'!D384+[2]ctas!D384)</f>
        <v>217711857000</v>
      </c>
      <c r="S386" s="18">
        <f t="shared" si="53"/>
        <v>0</v>
      </c>
    </row>
    <row r="387" spans="1:19" x14ac:dyDescent="0.25">
      <c r="A387" s="26">
        <v>32301</v>
      </c>
      <c r="B387" s="27" t="s">
        <v>276</v>
      </c>
      <c r="C387" s="28"/>
      <c r="D387" s="17">
        <f>SUM([3]ctas!D387+'[4]estapu y ente'!D387)</f>
        <v>217711857000</v>
      </c>
      <c r="E387" s="17">
        <f>SUM([3]ctas!E387+'[4]estapu y ente'!E387)</f>
        <v>0</v>
      </c>
      <c r="F387" s="30">
        <f t="shared" si="46"/>
        <v>217711857000</v>
      </c>
      <c r="G387" s="31">
        <f t="shared" si="47"/>
        <v>0</v>
      </c>
      <c r="H387" s="17"/>
      <c r="I387" s="32">
        <f t="shared" si="48"/>
        <v>217711857000</v>
      </c>
      <c r="J387" s="17">
        <f>SUM([3]ctas!J387+'[4]estapu y ente'!J387)</f>
        <v>57180851802</v>
      </c>
      <c r="K387" s="31">
        <f t="shared" si="54"/>
        <v>26.264463768732632</v>
      </c>
      <c r="L387" s="30">
        <f t="shared" si="49"/>
        <v>0</v>
      </c>
      <c r="M387" s="31">
        <f t="shared" si="55"/>
        <v>0</v>
      </c>
      <c r="N387" s="17">
        <f>SUM([3]ctas!N387+'[4]estapu y ente'!N387)</f>
        <v>57180851802</v>
      </c>
      <c r="O387" s="31">
        <f t="shared" si="56"/>
        <v>26.264463768732632</v>
      </c>
      <c r="P387" s="32">
        <f t="shared" si="50"/>
        <v>160531005198</v>
      </c>
      <c r="R387" s="17">
        <f>SUM('[1]estapu y ente'!D385+[2]ctas!D385)</f>
        <v>217711857000</v>
      </c>
      <c r="S387" s="18">
        <f t="shared" si="53"/>
        <v>0</v>
      </c>
    </row>
    <row r="388" spans="1:19" x14ac:dyDescent="0.25">
      <c r="A388" s="57">
        <v>325</v>
      </c>
      <c r="B388" s="58" t="s">
        <v>277</v>
      </c>
      <c r="C388" s="21"/>
      <c r="D388" s="22">
        <f>SUM(D389+D392)</f>
        <v>1921965000</v>
      </c>
      <c r="E388" s="22">
        <f>SUM(E389+E392)</f>
        <v>0</v>
      </c>
      <c r="F388" s="30">
        <f t="shared" si="46"/>
        <v>1921965000</v>
      </c>
      <c r="G388" s="24">
        <f t="shared" si="47"/>
        <v>0</v>
      </c>
      <c r="H388" s="22">
        <f>SUM(H389+H392)</f>
        <v>0</v>
      </c>
      <c r="I388" s="32">
        <f t="shared" si="48"/>
        <v>1921965000</v>
      </c>
      <c r="J388" s="22">
        <f>SUM(J389+J392)</f>
        <v>1802693845</v>
      </c>
      <c r="K388" s="31">
        <f t="shared" si="54"/>
        <v>93.794311811089173</v>
      </c>
      <c r="L388" s="30">
        <f t="shared" si="49"/>
        <v>0</v>
      </c>
      <c r="M388" s="31">
        <f t="shared" si="55"/>
        <v>0</v>
      </c>
      <c r="N388" s="22">
        <f>SUM(N389+N392)</f>
        <v>1802693845</v>
      </c>
      <c r="O388" s="31">
        <f t="shared" si="56"/>
        <v>93.794311811089173</v>
      </c>
      <c r="P388" s="32">
        <f t="shared" si="50"/>
        <v>119271155</v>
      </c>
      <c r="R388" s="17">
        <f>SUM('[1]estapu y ente'!D386+[2]ctas!D386)</f>
        <v>1921965000</v>
      </c>
      <c r="S388" s="18">
        <f t="shared" si="53"/>
        <v>0</v>
      </c>
    </row>
    <row r="389" spans="1:19" x14ac:dyDescent="0.25">
      <c r="A389" s="26">
        <v>32501</v>
      </c>
      <c r="B389" s="33" t="s">
        <v>123</v>
      </c>
      <c r="C389" s="28"/>
      <c r="D389" s="29">
        <f>SUM(D390)</f>
        <v>0</v>
      </c>
      <c r="E389" s="29">
        <f>SUM(E390)</f>
        <v>0</v>
      </c>
      <c r="F389" s="30">
        <f t="shared" si="46"/>
        <v>0</v>
      </c>
      <c r="G389" s="31">
        <f t="shared" si="47"/>
        <v>0</v>
      </c>
      <c r="H389" s="29">
        <f>SUM(H390)</f>
        <v>0</v>
      </c>
      <c r="I389" s="32">
        <f t="shared" si="48"/>
        <v>0</v>
      </c>
      <c r="J389" s="29">
        <f>SUM(J390)</f>
        <v>0</v>
      </c>
      <c r="K389" s="31">
        <f t="shared" si="54"/>
        <v>0</v>
      </c>
      <c r="L389" s="30">
        <f t="shared" si="49"/>
        <v>0</v>
      </c>
      <c r="M389" s="31">
        <f t="shared" si="55"/>
        <v>0</v>
      </c>
      <c r="N389" s="29">
        <f>SUM(N390)</f>
        <v>0</v>
      </c>
      <c r="O389" s="31">
        <f t="shared" si="56"/>
        <v>0</v>
      </c>
      <c r="P389" s="32">
        <f t="shared" si="50"/>
        <v>0</v>
      </c>
      <c r="R389" s="17">
        <f>SUM('[1]estapu y ente'!D387+[2]ctas!D387)</f>
        <v>0</v>
      </c>
      <c r="S389" s="18">
        <f t="shared" si="53"/>
        <v>0</v>
      </c>
    </row>
    <row r="390" spans="1:19" x14ac:dyDescent="0.25">
      <c r="A390" s="26">
        <v>3250105</v>
      </c>
      <c r="B390" s="27" t="s">
        <v>278</v>
      </c>
      <c r="C390" s="28"/>
      <c r="D390" s="29">
        <f>SUM(D391)</f>
        <v>0</v>
      </c>
      <c r="E390" s="29">
        <f>SUM(E391)</f>
        <v>0</v>
      </c>
      <c r="F390" s="30">
        <f t="shared" si="46"/>
        <v>0</v>
      </c>
      <c r="G390" s="31">
        <f t="shared" si="47"/>
        <v>0</v>
      </c>
      <c r="H390" s="29">
        <f>SUM(H391)</f>
        <v>0</v>
      </c>
      <c r="I390" s="32">
        <f t="shared" si="48"/>
        <v>0</v>
      </c>
      <c r="J390" s="29">
        <f>SUM(J391)</f>
        <v>0</v>
      </c>
      <c r="K390" s="31">
        <f t="shared" si="54"/>
        <v>0</v>
      </c>
      <c r="L390" s="30">
        <f t="shared" si="49"/>
        <v>0</v>
      </c>
      <c r="M390" s="31">
        <f t="shared" si="55"/>
        <v>0</v>
      </c>
      <c r="N390" s="29">
        <f>SUM(N391)</f>
        <v>0</v>
      </c>
      <c r="O390" s="31">
        <f t="shared" si="56"/>
        <v>0</v>
      </c>
      <c r="P390" s="32">
        <f t="shared" si="50"/>
        <v>0</v>
      </c>
      <c r="R390" s="17">
        <f>SUM('[1]estapu y ente'!D388+[2]ctas!D388)</f>
        <v>0</v>
      </c>
      <c r="S390" s="18">
        <f t="shared" si="53"/>
        <v>0</v>
      </c>
    </row>
    <row r="391" spans="1:19" x14ac:dyDescent="0.25">
      <c r="A391" s="26">
        <v>325010501</v>
      </c>
      <c r="B391" s="27" t="s">
        <v>276</v>
      </c>
      <c r="C391" s="28"/>
      <c r="D391" s="17">
        <f>SUM([3]ctas!D391+'[4]estapu y ente'!D391)</f>
        <v>0</v>
      </c>
      <c r="E391" s="17">
        <f>SUM([3]ctas!E391+'[4]estapu y ente'!E391)</f>
        <v>0</v>
      </c>
      <c r="F391" s="30">
        <f t="shared" si="46"/>
        <v>0</v>
      </c>
      <c r="G391" s="31">
        <f t="shared" si="47"/>
        <v>0</v>
      </c>
      <c r="H391" s="17"/>
      <c r="I391" s="32">
        <f t="shared" si="48"/>
        <v>0</v>
      </c>
      <c r="J391" s="17">
        <f>SUM([3]ctas!J391+'[4]estapu y ente'!J391)</f>
        <v>0</v>
      </c>
      <c r="K391" s="31">
        <f t="shared" si="54"/>
        <v>0</v>
      </c>
      <c r="L391" s="30">
        <f t="shared" si="49"/>
        <v>0</v>
      </c>
      <c r="M391" s="31">
        <f t="shared" si="55"/>
        <v>0</v>
      </c>
      <c r="N391" s="17">
        <f>SUM([3]ctas!N391+'[4]estapu y ente'!N391)</f>
        <v>0</v>
      </c>
      <c r="O391" s="31">
        <f t="shared" si="56"/>
        <v>0</v>
      </c>
      <c r="P391" s="32">
        <f t="shared" si="50"/>
        <v>0</v>
      </c>
      <c r="R391" s="17">
        <f>SUM('[1]estapu y ente'!D389+[2]ctas!D389)</f>
        <v>0</v>
      </c>
      <c r="S391" s="18">
        <f t="shared" si="53"/>
        <v>0</v>
      </c>
    </row>
    <row r="392" spans="1:19" x14ac:dyDescent="0.25">
      <c r="A392" s="26">
        <v>32502</v>
      </c>
      <c r="B392" s="33" t="s">
        <v>148</v>
      </c>
      <c r="C392" s="28"/>
      <c r="D392" s="29">
        <f>SUM(D393)</f>
        <v>1921965000</v>
      </c>
      <c r="E392" s="29">
        <f>SUM(E393)</f>
        <v>0</v>
      </c>
      <c r="F392" s="30">
        <f t="shared" si="46"/>
        <v>1921965000</v>
      </c>
      <c r="G392" s="31">
        <f t="shared" si="47"/>
        <v>0</v>
      </c>
      <c r="H392" s="29">
        <f>SUM(H393)</f>
        <v>0</v>
      </c>
      <c r="I392" s="32">
        <f t="shared" si="48"/>
        <v>1921965000</v>
      </c>
      <c r="J392" s="29">
        <f>SUM(J393)</f>
        <v>1802693845</v>
      </c>
      <c r="K392" s="31">
        <f t="shared" si="54"/>
        <v>93.794311811089173</v>
      </c>
      <c r="L392" s="30">
        <f t="shared" si="49"/>
        <v>0</v>
      </c>
      <c r="M392" s="31">
        <f t="shared" si="55"/>
        <v>0</v>
      </c>
      <c r="N392" s="29">
        <f>SUM(N393)</f>
        <v>1802693845</v>
      </c>
      <c r="O392" s="31">
        <f t="shared" si="56"/>
        <v>93.794311811089173</v>
      </c>
      <c r="P392" s="32">
        <f t="shared" si="50"/>
        <v>119271155</v>
      </c>
      <c r="R392" s="17">
        <f>SUM('[1]estapu y ente'!D390+[2]ctas!D390)</f>
        <v>1921965000</v>
      </c>
      <c r="S392" s="18">
        <f t="shared" si="53"/>
        <v>0</v>
      </c>
    </row>
    <row r="393" spans="1:19" x14ac:dyDescent="0.25">
      <c r="A393" s="26">
        <v>3250202</v>
      </c>
      <c r="B393" s="27" t="s">
        <v>279</v>
      </c>
      <c r="C393" s="28"/>
      <c r="D393" s="17">
        <f>SUM([3]ctas!D393+'[4]estapu y ente'!D393)</f>
        <v>1921965000</v>
      </c>
      <c r="E393" s="17">
        <f>SUM([3]ctas!E393+'[4]estapu y ente'!E393)</f>
        <v>0</v>
      </c>
      <c r="F393" s="30">
        <f t="shared" si="46"/>
        <v>1921965000</v>
      </c>
      <c r="G393" s="31">
        <f t="shared" si="47"/>
        <v>0</v>
      </c>
      <c r="H393" s="17"/>
      <c r="I393" s="32">
        <f t="shared" si="48"/>
        <v>1921965000</v>
      </c>
      <c r="J393" s="17">
        <f>SUM([3]ctas!J393+'[4]estapu y ente'!J393)</f>
        <v>1802693845</v>
      </c>
      <c r="K393" s="31">
        <f t="shared" si="54"/>
        <v>93.794311811089173</v>
      </c>
      <c r="L393" s="30">
        <f t="shared" si="49"/>
        <v>0</v>
      </c>
      <c r="M393" s="31">
        <f t="shared" si="55"/>
        <v>0</v>
      </c>
      <c r="N393" s="17">
        <f>SUM([3]ctas!N393+'[4]estapu y ente'!N393)</f>
        <v>1802693845</v>
      </c>
      <c r="O393" s="31">
        <f t="shared" si="56"/>
        <v>93.794311811089173</v>
      </c>
      <c r="P393" s="32">
        <f t="shared" si="50"/>
        <v>119271155</v>
      </c>
      <c r="R393" s="17">
        <f>SUM('[1]estapu y ente'!D391+[2]ctas!D391)</f>
        <v>1921965000</v>
      </c>
      <c r="S393" s="18">
        <f t="shared" si="53"/>
        <v>0</v>
      </c>
    </row>
    <row r="394" spans="1:19" x14ac:dyDescent="0.25">
      <c r="A394" s="26">
        <v>327</v>
      </c>
      <c r="B394" s="27" t="s">
        <v>280</v>
      </c>
      <c r="C394" s="28"/>
      <c r="D394" s="17">
        <f>SUM([3]ctas!D394+'[4]estapu y ente'!D394)</f>
        <v>0</v>
      </c>
      <c r="E394" s="17">
        <f>SUM([3]ctas!E394+'[4]estapu y ente'!E394)</f>
        <v>0</v>
      </c>
      <c r="F394" s="30">
        <f t="shared" si="46"/>
        <v>0</v>
      </c>
      <c r="G394" s="31">
        <f t="shared" si="47"/>
        <v>0</v>
      </c>
      <c r="H394" s="17"/>
      <c r="I394" s="32">
        <f t="shared" si="48"/>
        <v>0</v>
      </c>
      <c r="J394" s="17">
        <f>SUM([3]ctas!J394+'[4]estapu y ente'!J394)</f>
        <v>0</v>
      </c>
      <c r="K394" s="31">
        <f t="shared" si="54"/>
        <v>0</v>
      </c>
      <c r="L394" s="30">
        <f t="shared" si="49"/>
        <v>0</v>
      </c>
      <c r="M394" s="31">
        <f t="shared" si="55"/>
        <v>0</v>
      </c>
      <c r="N394" s="17">
        <f>SUM([3]ctas!N394+'[4]estapu y ente'!N394)</f>
        <v>0</v>
      </c>
      <c r="O394" s="31">
        <f t="shared" si="56"/>
        <v>0</v>
      </c>
      <c r="P394" s="32">
        <f t="shared" si="50"/>
        <v>0</v>
      </c>
      <c r="R394" s="17">
        <f>SUM('[1]estapu y ente'!D392+[2]ctas!D392)</f>
        <v>0</v>
      </c>
      <c r="S394" s="18">
        <f t="shared" ref="S394:S457" si="65">+D394-R394</f>
        <v>0</v>
      </c>
    </row>
    <row r="395" spans="1:19" x14ac:dyDescent="0.25">
      <c r="A395" s="26">
        <v>328</v>
      </c>
      <c r="B395" s="27" t="s">
        <v>195</v>
      </c>
      <c r="C395" s="28"/>
      <c r="D395" s="17">
        <f>SUM([3]ctas!D395+'[4]estapu y ente'!D395)</f>
        <v>0</v>
      </c>
      <c r="E395" s="17">
        <f>SUM([3]ctas!E395+'[4]estapu y ente'!E395)</f>
        <v>0</v>
      </c>
      <c r="F395" s="30">
        <f t="shared" si="46"/>
        <v>0</v>
      </c>
      <c r="G395" s="31">
        <f t="shared" si="47"/>
        <v>0</v>
      </c>
      <c r="H395" s="17"/>
      <c r="I395" s="32">
        <f t="shared" si="48"/>
        <v>0</v>
      </c>
      <c r="J395" s="17">
        <f>SUM([3]ctas!J395+'[4]estapu y ente'!J395)</f>
        <v>0</v>
      </c>
      <c r="K395" s="31">
        <f t="shared" si="54"/>
        <v>0</v>
      </c>
      <c r="L395" s="30">
        <f t="shared" si="49"/>
        <v>0</v>
      </c>
      <c r="M395" s="31">
        <f t="shared" si="55"/>
        <v>0</v>
      </c>
      <c r="N395" s="17">
        <f>SUM([3]ctas!N395+'[4]estapu y ente'!N395)</f>
        <v>0</v>
      </c>
      <c r="O395" s="31">
        <f t="shared" si="56"/>
        <v>0</v>
      </c>
      <c r="P395" s="32">
        <f t="shared" si="50"/>
        <v>0</v>
      </c>
      <c r="R395" s="17">
        <f>SUM('[1]estapu y ente'!D393+[2]ctas!D393)</f>
        <v>0</v>
      </c>
      <c r="S395" s="18">
        <f t="shared" si="65"/>
        <v>0</v>
      </c>
    </row>
    <row r="396" spans="1:19" x14ac:dyDescent="0.25">
      <c r="A396" s="26">
        <v>329</v>
      </c>
      <c r="B396" s="27" t="s">
        <v>232</v>
      </c>
      <c r="C396" s="28"/>
      <c r="D396" s="17">
        <f>SUM([3]ctas!D396+'[4]estapu y ente'!D396)</f>
        <v>0</v>
      </c>
      <c r="E396" s="17">
        <f>SUM([3]ctas!E396+'[4]estapu y ente'!E396)</f>
        <v>0</v>
      </c>
      <c r="F396" s="30">
        <f t="shared" si="46"/>
        <v>0</v>
      </c>
      <c r="G396" s="31">
        <f t="shared" si="47"/>
        <v>0</v>
      </c>
      <c r="H396" s="17"/>
      <c r="I396" s="32">
        <f t="shared" si="48"/>
        <v>0</v>
      </c>
      <c r="J396" s="17">
        <f>SUM([3]ctas!J396+'[4]estapu y ente'!J396)</f>
        <v>0</v>
      </c>
      <c r="K396" s="31">
        <f t="shared" si="54"/>
        <v>0</v>
      </c>
      <c r="L396" s="30">
        <f t="shared" si="49"/>
        <v>0</v>
      </c>
      <c r="M396" s="31">
        <f t="shared" si="55"/>
        <v>0</v>
      </c>
      <c r="N396" s="17">
        <f>SUM([3]ctas!N396+'[4]estapu y ente'!N396)</f>
        <v>0</v>
      </c>
      <c r="O396" s="31">
        <f t="shared" si="56"/>
        <v>0</v>
      </c>
      <c r="P396" s="32">
        <f t="shared" si="50"/>
        <v>0</v>
      </c>
      <c r="R396" s="17">
        <f>SUM('[1]estapu y ente'!D394+[2]ctas!D394)</f>
        <v>0</v>
      </c>
      <c r="S396" s="18">
        <f t="shared" si="65"/>
        <v>0</v>
      </c>
    </row>
    <row r="397" spans="1:19" x14ac:dyDescent="0.25">
      <c r="A397" s="59">
        <v>33</v>
      </c>
      <c r="B397" s="20" t="s">
        <v>281</v>
      </c>
      <c r="C397" s="28"/>
      <c r="D397" s="22">
        <f>SUM(D398+D1262+D1362+D1377+D1379)</f>
        <v>14315549965000</v>
      </c>
      <c r="E397" s="22">
        <f>SUM(E398+E1262+E1362+E1377+E1379)</f>
        <v>33362954694</v>
      </c>
      <c r="F397" s="30">
        <f t="shared" si="46"/>
        <v>14348912919694</v>
      </c>
      <c r="G397" s="24">
        <f t="shared" si="47"/>
        <v>0</v>
      </c>
      <c r="H397" s="22">
        <f>SUM(H398+H1262+H1362+H1377+H1379)</f>
        <v>0</v>
      </c>
      <c r="I397" s="32">
        <f t="shared" si="48"/>
        <v>14348912919694</v>
      </c>
      <c r="J397" s="22">
        <f>SUM(J398+J1262+J1362+J1377+J1379)</f>
        <v>2876497900278</v>
      </c>
      <c r="K397" s="31">
        <f t="shared" ref="K397:K516" si="66">IF(OR(J397=0,F397=0),0,J397/F397)*100</f>
        <v>20.046800174875848</v>
      </c>
      <c r="L397" s="30">
        <f t="shared" si="49"/>
        <v>2689012870974</v>
      </c>
      <c r="M397" s="31">
        <f t="shared" ref="M397:M516" si="67">IF(OR(L397=0,F397=0),0,L397/F397)*100</f>
        <v>18.740185308974226</v>
      </c>
      <c r="N397" s="22">
        <f>SUM(N398+N1262+N1362+N1377+N1379)</f>
        <v>5565510771252</v>
      </c>
      <c r="O397" s="31">
        <f t="shared" ref="O397:O516" si="68">IF(OR(N397=0,F397=0),0,N397/F397)*100</f>
        <v>38.786985483850081</v>
      </c>
      <c r="P397" s="32">
        <f t="shared" si="50"/>
        <v>8783402148442</v>
      </c>
      <c r="R397" s="17">
        <f>SUM('[1]estapu y ente'!D395+[2]ctas!D395)</f>
        <v>14315549965000</v>
      </c>
      <c r="S397" s="18">
        <f t="shared" si="65"/>
        <v>0</v>
      </c>
    </row>
    <row r="398" spans="1:19" x14ac:dyDescent="0.25">
      <c r="A398" s="59">
        <v>331</v>
      </c>
      <c r="B398" s="20" t="s">
        <v>282</v>
      </c>
      <c r="C398" s="28"/>
      <c r="D398" s="22">
        <f>SUM(D399)</f>
        <v>9258939183000</v>
      </c>
      <c r="E398" s="22">
        <f>SUM(E399)</f>
        <v>-50600326350</v>
      </c>
      <c r="F398" s="30">
        <f t="shared" si="46"/>
        <v>9208338856650</v>
      </c>
      <c r="G398" s="24">
        <f t="shared" si="47"/>
        <v>0</v>
      </c>
      <c r="H398" s="22">
        <f>SUM(H399)</f>
        <v>0</v>
      </c>
      <c r="I398" s="32">
        <f t="shared" si="48"/>
        <v>9208338856650</v>
      </c>
      <c r="J398" s="22">
        <f>SUM(J399)</f>
        <v>2196862868441</v>
      </c>
      <c r="K398" s="31">
        <f t="shared" si="66"/>
        <v>23.857320007880556</v>
      </c>
      <c r="L398" s="30">
        <f t="shared" si="49"/>
        <v>2679209206350</v>
      </c>
      <c r="M398" s="31">
        <f t="shared" si="67"/>
        <v>29.095467141884679</v>
      </c>
      <c r="N398" s="22">
        <f>SUM(N399)</f>
        <v>4876072074791</v>
      </c>
      <c r="O398" s="31">
        <f t="shared" si="68"/>
        <v>52.952787149765236</v>
      </c>
      <c r="P398" s="32">
        <f t="shared" si="50"/>
        <v>4332266781859</v>
      </c>
      <c r="R398" s="17">
        <f>SUM('[1]estapu y ente'!D396+[2]ctas!D396)</f>
        <v>9258939183000</v>
      </c>
      <c r="S398" s="18">
        <f t="shared" si="65"/>
        <v>0</v>
      </c>
    </row>
    <row r="399" spans="1:19" x14ac:dyDescent="0.25">
      <c r="A399" s="59">
        <v>33114</v>
      </c>
      <c r="B399" s="20" t="s">
        <v>283</v>
      </c>
      <c r="C399" s="28"/>
      <c r="D399" s="22">
        <f>SUM(D400+D761+D930)</f>
        <v>9258939183000</v>
      </c>
      <c r="E399" s="22">
        <f>SUM(E400+E761+E930)</f>
        <v>-50600326350</v>
      </c>
      <c r="F399" s="30">
        <f t="shared" si="46"/>
        <v>9208338856650</v>
      </c>
      <c r="G399" s="24">
        <f t="shared" si="47"/>
        <v>0</v>
      </c>
      <c r="H399" s="22">
        <f>SUM(H400+H761+H930)</f>
        <v>0</v>
      </c>
      <c r="I399" s="32">
        <f t="shared" si="48"/>
        <v>9208338856650</v>
      </c>
      <c r="J399" s="22">
        <f>SUM(J400+J761+J930)</f>
        <v>2196862868441</v>
      </c>
      <c r="K399" s="31">
        <f t="shared" si="66"/>
        <v>23.857320007880556</v>
      </c>
      <c r="L399" s="30">
        <f t="shared" si="49"/>
        <v>2679209206350</v>
      </c>
      <c r="M399" s="31">
        <f t="shared" si="67"/>
        <v>29.095467141884679</v>
      </c>
      <c r="N399" s="22">
        <f>SUM(N400+N761+N930)</f>
        <v>4876072074791</v>
      </c>
      <c r="O399" s="31">
        <f t="shared" si="68"/>
        <v>52.952787149765236</v>
      </c>
      <c r="P399" s="32">
        <f t="shared" si="50"/>
        <v>4332266781859</v>
      </c>
      <c r="R399" s="17">
        <f>SUM('[1]estapu y ente'!D397+[2]ctas!D397)</f>
        <v>9258939183000</v>
      </c>
      <c r="S399" s="18">
        <f t="shared" si="65"/>
        <v>0</v>
      </c>
    </row>
    <row r="400" spans="1:19" ht="39" x14ac:dyDescent="0.25">
      <c r="A400" s="59">
        <v>3311401</v>
      </c>
      <c r="B400" s="20" t="s">
        <v>284</v>
      </c>
      <c r="C400" s="28"/>
      <c r="D400" s="22">
        <f>SUM(D401+D416+D443+D497+D512+D562+D566+D584+D643+D652+D659+D668+D683+D694+D699+D748)</f>
        <v>7068953211000</v>
      </c>
      <c r="E400" s="22">
        <f>SUM(E401+E416+E443+E497+E512+E562+E566+E584+E643+E652+E659+E668+E683+E694+E699+E748)</f>
        <v>-17154418868</v>
      </c>
      <c r="F400" s="30">
        <f t="shared" si="46"/>
        <v>7051798792132</v>
      </c>
      <c r="G400" s="24">
        <f t="shared" si="47"/>
        <v>0</v>
      </c>
      <c r="H400" s="22">
        <f>SUM(H401+H416+H443+H497+H512+H562+H566+H584+H643+H652+H659+H668+H683+H694+H699+H748)</f>
        <v>0</v>
      </c>
      <c r="I400" s="32">
        <f t="shared" si="48"/>
        <v>7051798792132</v>
      </c>
      <c r="J400" s="22">
        <f>SUM(J401+J416+J443+J497+J512+J562+J566+J584+J643+J652+J659+J668+J683+J694+J699+J748)</f>
        <v>1830097139438</v>
      </c>
      <c r="K400" s="31">
        <f t="shared" si="66"/>
        <v>25.952203024849762</v>
      </c>
      <c r="L400" s="30">
        <f t="shared" si="49"/>
        <v>1988261667547</v>
      </c>
      <c r="M400" s="31">
        <f t="shared" si="67"/>
        <v>28.195099238585623</v>
      </c>
      <c r="N400" s="22">
        <f>SUM(N401+N416+N443+N497+N512+N562+N566+N584+N643+N652+N659+N668+N683+N694+N699+N748)</f>
        <v>3818358806985</v>
      </c>
      <c r="O400" s="31">
        <f t="shared" si="68"/>
        <v>54.147302263435392</v>
      </c>
      <c r="P400" s="32">
        <f t="shared" si="50"/>
        <v>3233439985147</v>
      </c>
      <c r="R400" s="17">
        <f>SUM('[1]estapu y ente'!D398+[2]ctas!D398)</f>
        <v>7068953211000</v>
      </c>
      <c r="S400" s="18">
        <f t="shared" si="65"/>
        <v>0</v>
      </c>
    </row>
    <row r="401" spans="1:19" ht="26.25" x14ac:dyDescent="0.25">
      <c r="A401" s="60">
        <v>331140101</v>
      </c>
      <c r="B401" s="20" t="s">
        <v>285</v>
      </c>
      <c r="C401" s="28"/>
      <c r="D401" s="22">
        <f>SUM(D402+D406+D408+D412+D414)</f>
        <v>501792744000</v>
      </c>
      <c r="E401" s="22">
        <f>SUM(E402+E406+E408+E412+E414)</f>
        <v>-7529766449</v>
      </c>
      <c r="F401" s="30">
        <f t="shared" ref="F401:F464" si="69">SUM(D401+E401)</f>
        <v>494262977551</v>
      </c>
      <c r="G401" s="24">
        <f t="shared" si="47"/>
        <v>0</v>
      </c>
      <c r="H401" s="22">
        <f>SUM(H402+H406+H408+H412+H414)</f>
        <v>0</v>
      </c>
      <c r="I401" s="32">
        <f t="shared" si="48"/>
        <v>494262977551</v>
      </c>
      <c r="J401" s="22">
        <f>SUM(J402+J406+J408+J412+J414)</f>
        <v>79174394330</v>
      </c>
      <c r="K401" s="31">
        <f t="shared" si="66"/>
        <v>16.018677895378168</v>
      </c>
      <c r="L401" s="30">
        <f t="shared" si="49"/>
        <v>181515509321</v>
      </c>
      <c r="M401" s="31">
        <f t="shared" si="67"/>
        <v>36.7244801988574</v>
      </c>
      <c r="N401" s="22">
        <f>SUM(N402+N406+N408+N412+N414)</f>
        <v>260689903651</v>
      </c>
      <c r="O401" s="31">
        <f t="shared" si="68"/>
        <v>52.743158094235575</v>
      </c>
      <c r="P401" s="32">
        <f t="shared" si="50"/>
        <v>233573073900</v>
      </c>
      <c r="R401" s="17">
        <f>SUM('[1]estapu y ente'!D399+[2]ctas!D399)</f>
        <v>501792744000</v>
      </c>
      <c r="S401" s="18">
        <f t="shared" si="65"/>
        <v>0</v>
      </c>
    </row>
    <row r="402" spans="1:19" x14ac:dyDescent="0.25">
      <c r="A402" s="26">
        <v>3311401010735</v>
      </c>
      <c r="B402" s="27" t="s">
        <v>286</v>
      </c>
      <c r="C402" s="28"/>
      <c r="D402" s="29">
        <f>SUM(D403:D405)</f>
        <v>455570135000</v>
      </c>
      <c r="E402" s="29">
        <f>SUM(E403:E405)</f>
        <v>-6399179083</v>
      </c>
      <c r="F402" s="30">
        <f t="shared" si="69"/>
        <v>449170955917</v>
      </c>
      <c r="G402" s="31">
        <f t="shared" ref="G402:G465" si="70">IF(OR(F402=0,F$5=0),0,F402/F$5)*100</f>
        <v>0</v>
      </c>
      <c r="H402" s="29">
        <f>SUM(H403:H405)</f>
        <v>0</v>
      </c>
      <c r="I402" s="32">
        <f t="shared" ref="I402:I465" si="71">SUM(F402-H402)</f>
        <v>449170955917</v>
      </c>
      <c r="J402" s="29">
        <f>SUM(J403:J405)</f>
        <v>73742864776</v>
      </c>
      <c r="K402" s="31">
        <f t="shared" si="66"/>
        <v>16.417549666685609</v>
      </c>
      <c r="L402" s="30">
        <f t="shared" si="49"/>
        <v>168102795905</v>
      </c>
      <c r="M402" s="31">
        <f t="shared" si="67"/>
        <v>37.42512593268895</v>
      </c>
      <c r="N402" s="29">
        <f>SUM(N403:N405)</f>
        <v>241845660681</v>
      </c>
      <c r="O402" s="31">
        <f t="shared" si="68"/>
        <v>53.842675599374559</v>
      </c>
      <c r="P402" s="32">
        <f t="shared" si="50"/>
        <v>207325295236</v>
      </c>
      <c r="R402" s="17">
        <f>SUM('[1]estapu y ente'!D400+[2]ctas!D400)</f>
        <v>455570135000</v>
      </c>
      <c r="S402" s="18">
        <f t="shared" si="65"/>
        <v>0</v>
      </c>
    </row>
    <row r="403" spans="1:19" ht="26.25" x14ac:dyDescent="0.25">
      <c r="A403" s="26">
        <v>3311401010735100</v>
      </c>
      <c r="B403" s="27" t="s">
        <v>287</v>
      </c>
      <c r="C403" s="28"/>
      <c r="D403" s="17">
        <f>SUM([3]ctas!D403+'[4]estapu y ente'!D403)</f>
        <v>24723449000</v>
      </c>
      <c r="E403" s="17">
        <f>SUM([3]ctas!E403+'[4]estapu y ente'!E403)</f>
        <v>0</v>
      </c>
      <c r="F403" s="30">
        <f t="shared" si="69"/>
        <v>24723449000</v>
      </c>
      <c r="G403" s="31">
        <f t="shared" si="70"/>
        <v>0</v>
      </c>
      <c r="H403" s="17"/>
      <c r="I403" s="32">
        <f t="shared" si="71"/>
        <v>24723449000</v>
      </c>
      <c r="J403" s="17">
        <f>SUM([3]ctas!J403+'[4]estapu y ente'!J403)</f>
        <v>6847917511</v>
      </c>
      <c r="K403" s="31">
        <f t="shared" si="66"/>
        <v>27.698067170967931</v>
      </c>
      <c r="L403" s="30">
        <f t="shared" si="49"/>
        <v>6524438201</v>
      </c>
      <c r="M403" s="31">
        <f t="shared" si="67"/>
        <v>26.389676460594153</v>
      </c>
      <c r="N403" s="17">
        <f>SUM([3]ctas!N403+'[4]estapu y ente'!N403)</f>
        <v>13372355712</v>
      </c>
      <c r="O403" s="31">
        <f t="shared" si="68"/>
        <v>54.087743631562077</v>
      </c>
      <c r="P403" s="32">
        <f t="shared" si="50"/>
        <v>11351093288</v>
      </c>
      <c r="R403" s="17">
        <f>SUM('[1]estapu y ente'!D401+[2]ctas!D401)</f>
        <v>24723449000</v>
      </c>
      <c r="S403" s="18">
        <f t="shared" si="65"/>
        <v>0</v>
      </c>
    </row>
    <row r="404" spans="1:19" ht="26.25" x14ac:dyDescent="0.25">
      <c r="A404" s="26">
        <v>3311401010735100</v>
      </c>
      <c r="B404" s="27" t="s">
        <v>288</v>
      </c>
      <c r="C404" s="28"/>
      <c r="D404" s="17">
        <f>SUM([3]ctas!D404+'[4]estapu y ente'!D404)</f>
        <v>7039031000</v>
      </c>
      <c r="E404" s="17">
        <f>SUM([3]ctas!E404+'[4]estapu y ente'!E404)</f>
        <v>33965030970</v>
      </c>
      <c r="F404" s="30">
        <f t="shared" si="69"/>
        <v>41004061970</v>
      </c>
      <c r="G404" s="31">
        <f t="shared" si="70"/>
        <v>0</v>
      </c>
      <c r="H404" s="17"/>
      <c r="I404" s="32">
        <f t="shared" si="71"/>
        <v>41004061970</v>
      </c>
      <c r="J404" s="17">
        <f>SUM([3]ctas!J404+'[4]estapu y ente'!J404)</f>
        <v>373300558</v>
      </c>
      <c r="K404" s="31">
        <f t="shared" si="66"/>
        <v>0.91039897040717499</v>
      </c>
      <c r="L404" s="30">
        <f t="shared" si="49"/>
        <v>5606650701</v>
      </c>
      <c r="M404" s="31">
        <f t="shared" si="67"/>
        <v>13.673403149917245</v>
      </c>
      <c r="N404" s="17">
        <f>SUM([3]ctas!N404+'[4]estapu y ente'!N404)</f>
        <v>5979951259</v>
      </c>
      <c r="O404" s="31">
        <f t="shared" si="68"/>
        <v>14.583802120324421</v>
      </c>
      <c r="P404" s="32">
        <f t="shared" si="50"/>
        <v>35024110711</v>
      </c>
      <c r="R404" s="17">
        <f>SUM('[1]estapu y ente'!D402+[2]ctas!D402)</f>
        <v>7039031000</v>
      </c>
      <c r="S404" s="18">
        <f t="shared" si="65"/>
        <v>0</v>
      </c>
    </row>
    <row r="405" spans="1:19" ht="26.25" x14ac:dyDescent="0.25">
      <c r="A405" s="26">
        <v>3311401010735100</v>
      </c>
      <c r="B405" s="27" t="s">
        <v>289</v>
      </c>
      <c r="C405" s="28"/>
      <c r="D405" s="17">
        <f>SUM([3]ctas!D405+'[4]estapu y ente'!D405)</f>
        <v>423807655000</v>
      </c>
      <c r="E405" s="17">
        <f>SUM([3]ctas!E405+'[4]estapu y ente'!E405)</f>
        <v>-40364210053</v>
      </c>
      <c r="F405" s="30">
        <f t="shared" si="69"/>
        <v>383443444947</v>
      </c>
      <c r="G405" s="31">
        <f t="shared" si="70"/>
        <v>0</v>
      </c>
      <c r="H405" s="17"/>
      <c r="I405" s="32">
        <f t="shared" si="71"/>
        <v>383443444947</v>
      </c>
      <c r="J405" s="17">
        <f>SUM([3]ctas!J405+'[4]estapu y ente'!J405)</f>
        <v>66521646707</v>
      </c>
      <c r="K405" s="31">
        <f t="shared" si="66"/>
        <v>17.348489740434786</v>
      </c>
      <c r="L405" s="30">
        <f t="shared" si="49"/>
        <v>155971707003</v>
      </c>
      <c r="M405" s="31">
        <f t="shared" si="67"/>
        <v>40.676587136483342</v>
      </c>
      <c r="N405" s="17">
        <f>SUM([3]ctas!N405+'[4]estapu y ente'!N405)</f>
        <v>222493353710</v>
      </c>
      <c r="O405" s="31">
        <f t="shared" si="68"/>
        <v>58.025076876918135</v>
      </c>
      <c r="P405" s="32">
        <f t="shared" si="50"/>
        <v>160950091237</v>
      </c>
      <c r="R405" s="17">
        <f>SUM('[1]estapu y ente'!D403+[2]ctas!D403)</f>
        <v>423807655000</v>
      </c>
      <c r="S405" s="18">
        <f t="shared" si="65"/>
        <v>0</v>
      </c>
    </row>
    <row r="406" spans="1:19" x14ac:dyDescent="0.25">
      <c r="A406" s="26">
        <v>3311401010739</v>
      </c>
      <c r="B406" s="27" t="s">
        <v>290</v>
      </c>
      <c r="C406" s="28"/>
      <c r="D406" s="29">
        <f>SUM(D407)</f>
        <v>39931101000</v>
      </c>
      <c r="E406" s="29">
        <f>SUM(E407)</f>
        <v>-1400000000</v>
      </c>
      <c r="F406" s="30">
        <f t="shared" si="69"/>
        <v>38531101000</v>
      </c>
      <c r="G406" s="31">
        <f t="shared" si="70"/>
        <v>0</v>
      </c>
      <c r="H406" s="29">
        <f>SUM(H407)</f>
        <v>0</v>
      </c>
      <c r="I406" s="32">
        <f t="shared" si="71"/>
        <v>38531101000</v>
      </c>
      <c r="J406" s="29">
        <f>SUM(J407)</f>
        <v>3607323548</v>
      </c>
      <c r="K406" s="31">
        <f t="shared" si="66"/>
        <v>9.3621086716416428</v>
      </c>
      <c r="L406" s="30">
        <f t="shared" si="49"/>
        <v>10084881918</v>
      </c>
      <c r="M406" s="31">
        <f t="shared" si="67"/>
        <v>26.173355176121234</v>
      </c>
      <c r="N406" s="29">
        <f>SUM(N407)</f>
        <v>13692205466</v>
      </c>
      <c r="O406" s="31">
        <f t="shared" si="68"/>
        <v>35.535463847762877</v>
      </c>
      <c r="P406" s="32">
        <f t="shared" si="50"/>
        <v>24838895534</v>
      </c>
      <c r="R406" s="17">
        <f>SUM('[1]estapu y ente'!D404+[2]ctas!D404)</f>
        <v>39931101000</v>
      </c>
      <c r="S406" s="18">
        <f t="shared" si="65"/>
        <v>0</v>
      </c>
    </row>
    <row r="407" spans="1:19" x14ac:dyDescent="0.25">
      <c r="A407" s="26">
        <v>3311401010739100</v>
      </c>
      <c r="B407" s="27" t="s">
        <v>291</v>
      </c>
      <c r="C407" s="28"/>
      <c r="D407" s="17">
        <f>SUM([3]ctas!D407+'[4]estapu y ente'!D407)</f>
        <v>39931101000</v>
      </c>
      <c r="E407" s="17">
        <f>SUM([3]ctas!E407+'[4]estapu y ente'!E407)</f>
        <v>-1400000000</v>
      </c>
      <c r="F407" s="30">
        <f t="shared" si="69"/>
        <v>38531101000</v>
      </c>
      <c r="G407" s="31">
        <f t="shared" si="70"/>
        <v>0</v>
      </c>
      <c r="H407" s="17"/>
      <c r="I407" s="32">
        <f t="shared" si="71"/>
        <v>38531101000</v>
      </c>
      <c r="J407" s="17">
        <f>SUM([3]ctas!J407+'[4]estapu y ente'!J407)</f>
        <v>3607323548</v>
      </c>
      <c r="K407" s="31">
        <f t="shared" si="66"/>
        <v>9.3621086716416428</v>
      </c>
      <c r="L407" s="30">
        <f t="shared" si="49"/>
        <v>10084881918</v>
      </c>
      <c r="M407" s="31">
        <f t="shared" si="67"/>
        <v>26.173355176121234</v>
      </c>
      <c r="N407" s="17">
        <f>SUM([3]ctas!N407+'[4]estapu y ente'!N407)</f>
        <v>13692205466</v>
      </c>
      <c r="O407" s="31">
        <f t="shared" si="68"/>
        <v>35.535463847762877</v>
      </c>
      <c r="P407" s="32">
        <f t="shared" si="50"/>
        <v>24838895534</v>
      </c>
      <c r="R407" s="17">
        <f>SUM('[1]estapu y ente'!D405+[2]ctas!D405)</f>
        <v>39931101000</v>
      </c>
      <c r="S407" s="18">
        <f t="shared" si="65"/>
        <v>0</v>
      </c>
    </row>
    <row r="408" spans="1:19" ht="26.25" x14ac:dyDescent="0.25">
      <c r="A408" s="26">
        <v>3311401010901</v>
      </c>
      <c r="B408" s="27" t="s">
        <v>292</v>
      </c>
      <c r="C408" s="28"/>
      <c r="D408" s="29">
        <f>SUM(D409:D411)</f>
        <v>0</v>
      </c>
      <c r="E408" s="29">
        <f>SUM(E409:E411)</f>
        <v>0</v>
      </c>
      <c r="F408" s="30">
        <f t="shared" si="69"/>
        <v>0</v>
      </c>
      <c r="G408" s="31">
        <f t="shared" si="70"/>
        <v>0</v>
      </c>
      <c r="H408" s="29">
        <f>SUM(H409:H411)</f>
        <v>0</v>
      </c>
      <c r="I408" s="32">
        <f t="shared" si="71"/>
        <v>0</v>
      </c>
      <c r="J408" s="29">
        <f>SUM(J409:J411)</f>
        <v>0</v>
      </c>
      <c r="K408" s="31">
        <f t="shared" si="66"/>
        <v>0</v>
      </c>
      <c r="L408" s="30">
        <f t="shared" si="49"/>
        <v>0</v>
      </c>
      <c r="M408" s="31">
        <f t="shared" si="67"/>
        <v>0</v>
      </c>
      <c r="N408" s="29">
        <f>SUM(N409:N411)</f>
        <v>0</v>
      </c>
      <c r="O408" s="31">
        <f t="shared" si="68"/>
        <v>0</v>
      </c>
      <c r="P408" s="32">
        <f t="shared" si="50"/>
        <v>0</v>
      </c>
      <c r="R408" s="17">
        <f>SUM('[1]estapu y ente'!D406+[2]ctas!D406)</f>
        <v>0</v>
      </c>
      <c r="S408" s="18">
        <f t="shared" si="65"/>
        <v>0</v>
      </c>
    </row>
    <row r="409" spans="1:19" ht="26.25" x14ac:dyDescent="0.25">
      <c r="A409" s="26">
        <v>3311401010901100</v>
      </c>
      <c r="B409" s="27" t="s">
        <v>292</v>
      </c>
      <c r="C409" s="28"/>
      <c r="D409" s="17">
        <f>SUM([3]ctas!D409+'[4]estapu y ente'!D409)</f>
        <v>0</v>
      </c>
      <c r="E409" s="17">
        <f>SUM([3]ctas!E409+'[4]estapu y ente'!E409)</f>
        <v>0</v>
      </c>
      <c r="F409" s="30">
        <f t="shared" si="69"/>
        <v>0</v>
      </c>
      <c r="G409" s="31">
        <f t="shared" si="70"/>
        <v>0</v>
      </c>
      <c r="H409" s="17"/>
      <c r="I409" s="32">
        <f t="shared" si="71"/>
        <v>0</v>
      </c>
      <c r="J409" s="17">
        <f>SUM([3]ctas!J409+'[4]estapu y ente'!J409)</f>
        <v>0</v>
      </c>
      <c r="K409" s="31">
        <f t="shared" si="66"/>
        <v>0</v>
      </c>
      <c r="L409" s="30">
        <f t="shared" ref="L409:L472" si="72">SUM(N409-J409)</f>
        <v>0</v>
      </c>
      <c r="M409" s="31">
        <f t="shared" si="67"/>
        <v>0</v>
      </c>
      <c r="N409" s="17">
        <f>SUM([3]ctas!N409+'[4]estapu y ente'!N409)</f>
        <v>0</v>
      </c>
      <c r="O409" s="31">
        <f t="shared" si="68"/>
        <v>0</v>
      </c>
      <c r="P409" s="32">
        <f t="shared" ref="P409:P472" si="73">SUM(F409-N409)</f>
        <v>0</v>
      </c>
      <c r="R409" s="17">
        <f>SUM('[1]estapu y ente'!D407+[2]ctas!D407)</f>
        <v>0</v>
      </c>
      <c r="S409" s="18">
        <f t="shared" si="65"/>
        <v>0</v>
      </c>
    </row>
    <row r="410" spans="1:19" ht="26.25" x14ac:dyDescent="0.25">
      <c r="A410" s="26">
        <v>3311401010901100</v>
      </c>
      <c r="B410" s="27" t="s">
        <v>292</v>
      </c>
      <c r="C410" s="28"/>
      <c r="D410" s="17">
        <f>SUM([3]ctas!D410+'[4]estapu y ente'!D410)</f>
        <v>0</v>
      </c>
      <c r="E410" s="17">
        <f>SUM([3]ctas!E410+'[4]estapu y ente'!E410)</f>
        <v>0</v>
      </c>
      <c r="F410" s="30">
        <f t="shared" si="69"/>
        <v>0</v>
      </c>
      <c r="G410" s="31">
        <f t="shared" si="70"/>
        <v>0</v>
      </c>
      <c r="H410" s="17"/>
      <c r="I410" s="32">
        <f t="shared" si="71"/>
        <v>0</v>
      </c>
      <c r="J410" s="17">
        <f>SUM([3]ctas!J410+'[4]estapu y ente'!J410)</f>
        <v>0</v>
      </c>
      <c r="K410" s="31">
        <f t="shared" si="66"/>
        <v>0</v>
      </c>
      <c r="L410" s="30">
        <f t="shared" si="72"/>
        <v>0</v>
      </c>
      <c r="M410" s="31">
        <f t="shared" si="67"/>
        <v>0</v>
      </c>
      <c r="N410" s="17">
        <f>SUM([3]ctas!N410+'[4]estapu y ente'!N410)</f>
        <v>0</v>
      </c>
      <c r="O410" s="31">
        <f t="shared" si="68"/>
        <v>0</v>
      </c>
      <c r="P410" s="32">
        <f t="shared" si="73"/>
        <v>0</v>
      </c>
      <c r="R410" s="17">
        <f>SUM('[1]estapu y ente'!D408+[2]ctas!D408)</f>
        <v>0</v>
      </c>
      <c r="S410" s="18">
        <f t="shared" si="65"/>
        <v>0</v>
      </c>
    </row>
    <row r="411" spans="1:19" ht="26.25" x14ac:dyDescent="0.25">
      <c r="A411" s="26">
        <v>3311401010901100</v>
      </c>
      <c r="B411" s="27" t="s">
        <v>292</v>
      </c>
      <c r="C411" s="28"/>
      <c r="D411" s="17">
        <f>SUM([3]ctas!D411+'[4]estapu y ente'!D411)</f>
        <v>0</v>
      </c>
      <c r="E411" s="17">
        <f>SUM([3]ctas!E411+'[4]estapu y ente'!E411)</f>
        <v>0</v>
      </c>
      <c r="F411" s="30">
        <f t="shared" si="69"/>
        <v>0</v>
      </c>
      <c r="G411" s="31">
        <f t="shared" si="70"/>
        <v>0</v>
      </c>
      <c r="H411" s="17"/>
      <c r="I411" s="32">
        <f t="shared" si="71"/>
        <v>0</v>
      </c>
      <c r="J411" s="17">
        <f>SUM([3]ctas!J411+'[4]estapu y ente'!J411)</f>
        <v>0</v>
      </c>
      <c r="K411" s="31">
        <f t="shared" si="66"/>
        <v>0</v>
      </c>
      <c r="L411" s="30">
        <f t="shared" si="72"/>
        <v>0</v>
      </c>
      <c r="M411" s="31">
        <f t="shared" si="67"/>
        <v>0</v>
      </c>
      <c r="N411" s="17">
        <f>SUM([3]ctas!N411+'[4]estapu y ente'!N411)</f>
        <v>0</v>
      </c>
      <c r="O411" s="31">
        <f t="shared" si="68"/>
        <v>0</v>
      </c>
      <c r="P411" s="32">
        <f t="shared" si="73"/>
        <v>0</v>
      </c>
      <c r="R411" s="17">
        <f>SUM('[1]estapu y ente'!D409+[2]ctas!D409)</f>
        <v>0</v>
      </c>
      <c r="S411" s="18">
        <f t="shared" si="65"/>
        <v>0</v>
      </c>
    </row>
    <row r="412" spans="1:19" ht="26.25" x14ac:dyDescent="0.25">
      <c r="A412" s="60">
        <v>3311401010914</v>
      </c>
      <c r="B412" s="61" t="s">
        <v>293</v>
      </c>
      <c r="C412" s="28"/>
      <c r="D412" s="29">
        <f>SUM(D413)</f>
        <v>6000000000</v>
      </c>
      <c r="E412" s="29">
        <f>SUM(E413)</f>
        <v>10920634</v>
      </c>
      <c r="F412" s="30">
        <f t="shared" si="69"/>
        <v>6010920634</v>
      </c>
      <c r="G412" s="31">
        <f t="shared" si="70"/>
        <v>0</v>
      </c>
      <c r="H412" s="29">
        <f>SUM(H413)</f>
        <v>0</v>
      </c>
      <c r="I412" s="32">
        <f t="shared" si="71"/>
        <v>6010920634</v>
      </c>
      <c r="J412" s="29">
        <f>SUM(J413)</f>
        <v>1639643035</v>
      </c>
      <c r="K412" s="31">
        <f t="shared" si="66"/>
        <v>27.277735555608068</v>
      </c>
      <c r="L412" s="30">
        <f t="shared" si="72"/>
        <v>3122783084</v>
      </c>
      <c r="M412" s="31">
        <f t="shared" si="67"/>
        <v>51.951826918764802</v>
      </c>
      <c r="N412" s="29">
        <f>SUM(N413)</f>
        <v>4762426119</v>
      </c>
      <c r="O412" s="31">
        <f t="shared" si="68"/>
        <v>79.229562474372869</v>
      </c>
      <c r="P412" s="32">
        <f t="shared" si="73"/>
        <v>1248494515</v>
      </c>
      <c r="R412" s="17">
        <f>SUM('[1]estapu y ente'!D410+[2]ctas!D410)</f>
        <v>6000000000</v>
      </c>
      <c r="S412" s="18">
        <f t="shared" si="65"/>
        <v>0</v>
      </c>
    </row>
    <row r="413" spans="1:19" ht="26.25" x14ac:dyDescent="0.25">
      <c r="A413" s="60">
        <v>3311401010914100</v>
      </c>
      <c r="B413" s="61" t="s">
        <v>293</v>
      </c>
      <c r="C413" s="28"/>
      <c r="D413" s="17">
        <f>SUM([3]ctas!D413+'[4]estapu y ente'!D413)</f>
        <v>6000000000</v>
      </c>
      <c r="E413" s="17">
        <f>SUM([3]ctas!E413+'[4]estapu y ente'!E413)</f>
        <v>10920634</v>
      </c>
      <c r="F413" s="30">
        <f t="shared" si="69"/>
        <v>6010920634</v>
      </c>
      <c r="G413" s="31">
        <f t="shared" si="70"/>
        <v>0</v>
      </c>
      <c r="H413" s="17"/>
      <c r="I413" s="32">
        <f t="shared" si="71"/>
        <v>6010920634</v>
      </c>
      <c r="J413" s="17">
        <f>SUM([3]ctas!J413+'[4]estapu y ente'!J413)</f>
        <v>1639643035</v>
      </c>
      <c r="K413" s="31">
        <f t="shared" si="66"/>
        <v>27.277735555608068</v>
      </c>
      <c r="L413" s="30">
        <f t="shared" si="72"/>
        <v>3122783084</v>
      </c>
      <c r="M413" s="31">
        <f t="shared" si="67"/>
        <v>51.951826918764802</v>
      </c>
      <c r="N413" s="17">
        <f>SUM([3]ctas!N413+'[4]estapu y ente'!N413)</f>
        <v>4762426119</v>
      </c>
      <c r="O413" s="31">
        <f t="shared" si="68"/>
        <v>79.229562474372869</v>
      </c>
      <c r="P413" s="32">
        <f t="shared" si="73"/>
        <v>1248494515</v>
      </c>
      <c r="R413" s="17">
        <f>SUM('[1]estapu y ente'!D411+[2]ctas!D411)</f>
        <v>6000000000</v>
      </c>
      <c r="S413" s="18">
        <f t="shared" si="65"/>
        <v>0</v>
      </c>
    </row>
    <row r="414" spans="1:19" x14ac:dyDescent="0.25">
      <c r="A414" s="26">
        <v>3311401010926</v>
      </c>
      <c r="B414" s="27" t="s">
        <v>294</v>
      </c>
      <c r="C414" s="28"/>
      <c r="D414" s="29">
        <f>SUM(D415)</f>
        <v>291508000</v>
      </c>
      <c r="E414" s="29">
        <f>SUM(E415)</f>
        <v>258492000</v>
      </c>
      <c r="F414" s="30">
        <f t="shared" si="69"/>
        <v>550000000</v>
      </c>
      <c r="G414" s="31">
        <f t="shared" si="70"/>
        <v>0</v>
      </c>
      <c r="H414" s="29">
        <f>SUM(H415)</f>
        <v>0</v>
      </c>
      <c r="I414" s="32">
        <f t="shared" si="71"/>
        <v>550000000</v>
      </c>
      <c r="J414" s="29">
        <f>SUM(J415)</f>
        <v>184562971</v>
      </c>
      <c r="K414" s="31">
        <f t="shared" si="66"/>
        <v>33.556903818181816</v>
      </c>
      <c r="L414" s="30">
        <f t="shared" si="72"/>
        <v>205048414</v>
      </c>
      <c r="M414" s="31">
        <f t="shared" si="67"/>
        <v>37.281529818181816</v>
      </c>
      <c r="N414" s="29">
        <f>SUM(N415)</f>
        <v>389611385</v>
      </c>
      <c r="O414" s="31">
        <f t="shared" si="68"/>
        <v>70.838433636363646</v>
      </c>
      <c r="P414" s="32">
        <f t="shared" si="73"/>
        <v>160388615</v>
      </c>
      <c r="R414" s="17">
        <f>SUM('[1]estapu y ente'!D412+[2]ctas!D412)</f>
        <v>291508000</v>
      </c>
      <c r="S414" s="18">
        <f t="shared" si="65"/>
        <v>0</v>
      </c>
    </row>
    <row r="415" spans="1:19" x14ac:dyDescent="0.25">
      <c r="A415" s="26">
        <v>3311401010926100</v>
      </c>
      <c r="B415" s="27" t="s">
        <v>295</v>
      </c>
      <c r="C415" s="28"/>
      <c r="D415" s="17">
        <f>SUM([3]ctas!D415+'[4]estapu y ente'!D415)</f>
        <v>291508000</v>
      </c>
      <c r="E415" s="17">
        <f>SUM([3]ctas!E415+'[4]estapu y ente'!E415)</f>
        <v>258492000</v>
      </c>
      <c r="F415" s="30">
        <f t="shared" si="69"/>
        <v>550000000</v>
      </c>
      <c r="G415" s="31">
        <f t="shared" si="70"/>
        <v>0</v>
      </c>
      <c r="H415" s="17"/>
      <c r="I415" s="32">
        <f t="shared" si="71"/>
        <v>550000000</v>
      </c>
      <c r="J415" s="17">
        <f>SUM([3]ctas!J415+'[4]estapu y ente'!J415)</f>
        <v>184562971</v>
      </c>
      <c r="K415" s="31">
        <f t="shared" si="66"/>
        <v>33.556903818181816</v>
      </c>
      <c r="L415" s="30">
        <f t="shared" si="72"/>
        <v>205048414</v>
      </c>
      <c r="M415" s="31">
        <f t="shared" si="67"/>
        <v>37.281529818181816</v>
      </c>
      <c r="N415" s="17">
        <f>SUM([3]ctas!N415+'[4]estapu y ente'!N415)</f>
        <v>389611385</v>
      </c>
      <c r="O415" s="31">
        <f t="shared" si="68"/>
        <v>70.838433636363646</v>
      </c>
      <c r="P415" s="32">
        <f t="shared" si="73"/>
        <v>160388615</v>
      </c>
      <c r="R415" s="17">
        <f>SUM('[1]estapu y ente'!D413+[2]ctas!D413)</f>
        <v>291508000</v>
      </c>
      <c r="S415" s="18">
        <f t="shared" si="65"/>
        <v>0</v>
      </c>
    </row>
    <row r="416" spans="1:19" ht="26.25" x14ac:dyDescent="0.25">
      <c r="A416" s="60">
        <v>331140102</v>
      </c>
      <c r="B416" s="61" t="s">
        <v>296</v>
      </c>
      <c r="C416" s="28"/>
      <c r="D416" s="29">
        <f>SUM(D417+D419+D421+D423+D425+D427+D429+D431+D433+D435+D437+D439+D441)</f>
        <v>2104116281000</v>
      </c>
      <c r="E416" s="29">
        <f>SUM(E417+E419+E421+E423+E425+E427+E429+E431+E433+E435+E437+E439+E441)</f>
        <v>-7567520903</v>
      </c>
      <c r="F416" s="30">
        <f t="shared" si="69"/>
        <v>2096548760097</v>
      </c>
      <c r="G416" s="31">
        <f t="shared" si="70"/>
        <v>0</v>
      </c>
      <c r="H416" s="29">
        <f>SUM(H417+H419+H421+H423+H425+H427+H429+H431+H433+H435+H437+H439+H441)</f>
        <v>0</v>
      </c>
      <c r="I416" s="32">
        <f t="shared" si="71"/>
        <v>2096548760097</v>
      </c>
      <c r="J416" s="29">
        <f>SUM(J417+J419+J421+J423+J425+J427+J429+J431+J433+J435+J437+J439+J441)</f>
        <v>498440872055</v>
      </c>
      <c r="K416" s="31">
        <f t="shared" si="66"/>
        <v>23.774351521971703</v>
      </c>
      <c r="L416" s="30">
        <f t="shared" si="72"/>
        <v>532339705404</v>
      </c>
      <c r="M416" s="31">
        <f t="shared" si="67"/>
        <v>25.391238951168994</v>
      </c>
      <c r="N416" s="29">
        <f>SUM(N417+N419+N421+N423+N425+N427+N429+N431+N433+N435+N437+N439+N441)</f>
        <v>1030780577459</v>
      </c>
      <c r="O416" s="31">
        <f t="shared" si="68"/>
        <v>49.165590473140696</v>
      </c>
      <c r="P416" s="32">
        <f t="shared" si="73"/>
        <v>1065768182638</v>
      </c>
      <c r="R416" s="17">
        <f>SUM('[1]estapu y ente'!D414+[2]ctas!D414)</f>
        <v>2104116281000</v>
      </c>
      <c r="S416" s="18">
        <f t="shared" si="65"/>
        <v>0</v>
      </c>
    </row>
    <row r="417" spans="1:19" x14ac:dyDescent="0.25">
      <c r="A417" s="60">
        <v>3311401020869</v>
      </c>
      <c r="B417" s="61" t="s">
        <v>297</v>
      </c>
      <c r="C417" s="28"/>
      <c r="D417" s="29">
        <f>SUM(D418)</f>
        <v>313678487000</v>
      </c>
      <c r="E417" s="29">
        <f>SUM(E418)</f>
        <v>-4791000000</v>
      </c>
      <c r="F417" s="30">
        <f t="shared" si="69"/>
        <v>308887487000</v>
      </c>
      <c r="G417" s="31">
        <f t="shared" si="70"/>
        <v>0</v>
      </c>
      <c r="H417" s="29">
        <f>SUM(H418)</f>
        <v>0</v>
      </c>
      <c r="I417" s="32">
        <f t="shared" si="71"/>
        <v>308887487000</v>
      </c>
      <c r="J417" s="29">
        <f>SUM(J418)</f>
        <v>61293322461</v>
      </c>
      <c r="K417" s="31">
        <f t="shared" si="66"/>
        <v>19.843252006190852</v>
      </c>
      <c r="L417" s="30">
        <f t="shared" si="72"/>
        <v>218133479345</v>
      </c>
      <c r="M417" s="31">
        <f t="shared" si="67"/>
        <v>70.619072809835131</v>
      </c>
      <c r="N417" s="29">
        <f>SUM(N418)</f>
        <v>279426801806</v>
      </c>
      <c r="O417" s="31">
        <f t="shared" si="68"/>
        <v>90.462324816025969</v>
      </c>
      <c r="P417" s="32">
        <f t="shared" si="73"/>
        <v>29460685194</v>
      </c>
      <c r="R417" s="17">
        <f>SUM('[1]estapu y ente'!D415+[2]ctas!D415)</f>
        <v>313678487000</v>
      </c>
      <c r="S417" s="18">
        <f t="shared" si="65"/>
        <v>0</v>
      </c>
    </row>
    <row r="418" spans="1:19" x14ac:dyDescent="0.25">
      <c r="A418" s="60">
        <v>3311401020869100</v>
      </c>
      <c r="B418" s="61" t="s">
        <v>298</v>
      </c>
      <c r="C418" s="28"/>
      <c r="D418" s="17">
        <f>SUM([3]ctas!D418+'[4]estapu y ente'!D418)</f>
        <v>313678487000</v>
      </c>
      <c r="E418" s="17">
        <f>SUM([3]ctas!E418+'[4]estapu y ente'!E418)</f>
        <v>-4791000000</v>
      </c>
      <c r="F418" s="30">
        <f t="shared" si="69"/>
        <v>308887487000</v>
      </c>
      <c r="G418" s="31">
        <f t="shared" si="70"/>
        <v>0</v>
      </c>
      <c r="H418" s="17"/>
      <c r="I418" s="32">
        <f t="shared" si="71"/>
        <v>308887487000</v>
      </c>
      <c r="J418" s="17">
        <f>SUM([3]ctas!J418+'[4]estapu y ente'!J418)</f>
        <v>61293322461</v>
      </c>
      <c r="K418" s="31">
        <f t="shared" si="66"/>
        <v>19.843252006190852</v>
      </c>
      <c r="L418" s="30">
        <f t="shared" si="72"/>
        <v>218133479345</v>
      </c>
      <c r="M418" s="31">
        <f t="shared" si="67"/>
        <v>70.619072809835131</v>
      </c>
      <c r="N418" s="17">
        <f>SUM([3]ctas!N418+'[4]estapu y ente'!N418)</f>
        <v>279426801806</v>
      </c>
      <c r="O418" s="31">
        <f t="shared" si="68"/>
        <v>90.462324816025969</v>
      </c>
      <c r="P418" s="32">
        <f t="shared" si="73"/>
        <v>29460685194</v>
      </c>
      <c r="R418" s="17">
        <f>SUM('[1]estapu y ente'!D416+[2]ctas!D416)</f>
        <v>313678487000</v>
      </c>
      <c r="S418" s="18">
        <f t="shared" si="65"/>
        <v>0</v>
      </c>
    </row>
    <row r="419" spans="1:19" x14ac:dyDescent="0.25">
      <c r="A419" s="60">
        <v>3311401020872</v>
      </c>
      <c r="B419" s="61" t="s">
        <v>299</v>
      </c>
      <c r="C419" s="28"/>
      <c r="D419" s="29">
        <f>SUM(D420)</f>
        <v>1000407000</v>
      </c>
      <c r="E419" s="29">
        <f>SUM(E420)</f>
        <v>-35016000</v>
      </c>
      <c r="F419" s="30">
        <f t="shared" si="69"/>
        <v>965391000</v>
      </c>
      <c r="G419" s="31">
        <f t="shared" si="70"/>
        <v>0</v>
      </c>
      <c r="H419" s="29">
        <f>SUM(H420)</f>
        <v>0</v>
      </c>
      <c r="I419" s="32">
        <f t="shared" si="71"/>
        <v>965391000</v>
      </c>
      <c r="J419" s="29">
        <f>SUM(J420)</f>
        <v>93421234</v>
      </c>
      <c r="K419" s="31">
        <f t="shared" si="66"/>
        <v>9.6770359367344412</v>
      </c>
      <c r="L419" s="30">
        <f t="shared" si="72"/>
        <v>616586766</v>
      </c>
      <c r="M419" s="31">
        <f t="shared" si="67"/>
        <v>63.869123080699943</v>
      </c>
      <c r="N419" s="29">
        <f>SUM(N420)</f>
        <v>710008000</v>
      </c>
      <c r="O419" s="31">
        <f t="shared" si="68"/>
        <v>73.546159017434391</v>
      </c>
      <c r="P419" s="32">
        <f t="shared" si="73"/>
        <v>255383000</v>
      </c>
      <c r="R419" s="17">
        <f>SUM('[1]estapu y ente'!D417+[2]ctas!D417)</f>
        <v>1000407000</v>
      </c>
      <c r="S419" s="18">
        <f t="shared" si="65"/>
        <v>0</v>
      </c>
    </row>
    <row r="420" spans="1:19" x14ac:dyDescent="0.25">
      <c r="A420" s="60">
        <v>3311401020872100</v>
      </c>
      <c r="B420" s="61" t="s">
        <v>300</v>
      </c>
      <c r="C420" s="28"/>
      <c r="D420" s="17">
        <f>SUM([3]ctas!D420+'[4]estapu y ente'!D420)</f>
        <v>1000407000</v>
      </c>
      <c r="E420" s="17">
        <f>SUM([3]ctas!E420+'[4]estapu y ente'!E420)</f>
        <v>-35016000</v>
      </c>
      <c r="F420" s="30">
        <f t="shared" si="69"/>
        <v>965391000</v>
      </c>
      <c r="G420" s="31">
        <f t="shared" si="70"/>
        <v>0</v>
      </c>
      <c r="H420" s="17"/>
      <c r="I420" s="32">
        <f t="shared" si="71"/>
        <v>965391000</v>
      </c>
      <c r="J420" s="17">
        <f>SUM([3]ctas!J420+'[4]estapu y ente'!J420)</f>
        <v>93421234</v>
      </c>
      <c r="K420" s="31">
        <f t="shared" si="66"/>
        <v>9.6770359367344412</v>
      </c>
      <c r="L420" s="30">
        <f t="shared" si="72"/>
        <v>616586766</v>
      </c>
      <c r="M420" s="31">
        <f t="shared" si="67"/>
        <v>63.869123080699943</v>
      </c>
      <c r="N420" s="17">
        <f>SUM([3]ctas!N420+'[4]estapu y ente'!N420)</f>
        <v>710008000</v>
      </c>
      <c r="O420" s="31">
        <f t="shared" si="68"/>
        <v>73.546159017434391</v>
      </c>
      <c r="P420" s="32">
        <f t="shared" si="73"/>
        <v>255383000</v>
      </c>
      <c r="R420" s="17">
        <f>SUM('[1]estapu y ente'!D418+[2]ctas!D418)</f>
        <v>1000407000</v>
      </c>
      <c r="S420" s="18">
        <f t="shared" si="65"/>
        <v>0</v>
      </c>
    </row>
    <row r="421" spans="1:19" x14ac:dyDescent="0.25">
      <c r="A421" s="60">
        <v>3311401020874</v>
      </c>
      <c r="B421" s="61" t="s">
        <v>301</v>
      </c>
      <c r="C421" s="28"/>
      <c r="D421" s="29">
        <f>SUM(D422)</f>
        <v>944159519000</v>
      </c>
      <c r="E421" s="29">
        <f>SUM(E422)</f>
        <v>-485708000</v>
      </c>
      <c r="F421" s="30">
        <f t="shared" si="69"/>
        <v>943673811000</v>
      </c>
      <c r="G421" s="31">
        <f t="shared" si="70"/>
        <v>0</v>
      </c>
      <c r="H421" s="29">
        <f>SUM(H422)</f>
        <v>0</v>
      </c>
      <c r="I421" s="32">
        <f t="shared" si="71"/>
        <v>943673811000</v>
      </c>
      <c r="J421" s="29">
        <f>SUM(J422)</f>
        <v>406718925734</v>
      </c>
      <c r="K421" s="31">
        <f t="shared" si="66"/>
        <v>43.09952453835767</v>
      </c>
      <c r="L421" s="30">
        <f t="shared" si="72"/>
        <v>78628957981</v>
      </c>
      <c r="M421" s="31">
        <f t="shared" si="67"/>
        <v>8.332217877030816</v>
      </c>
      <c r="N421" s="29">
        <f>SUM(N422)</f>
        <v>485347883715</v>
      </c>
      <c r="O421" s="31">
        <f t="shared" si="68"/>
        <v>51.431742415388491</v>
      </c>
      <c r="P421" s="32">
        <f t="shared" si="73"/>
        <v>458325927285</v>
      </c>
      <c r="R421" s="17">
        <f>SUM('[1]estapu y ente'!D419+[2]ctas!D419)</f>
        <v>944159519000</v>
      </c>
      <c r="S421" s="18">
        <f t="shared" si="65"/>
        <v>0</v>
      </c>
    </row>
    <row r="422" spans="1:19" x14ac:dyDescent="0.25">
      <c r="A422" s="60">
        <v>3311401020874100</v>
      </c>
      <c r="B422" s="61" t="s">
        <v>302</v>
      </c>
      <c r="C422" s="28"/>
      <c r="D422" s="17">
        <f>SUM([3]ctas!D422+'[4]estapu y ente'!D422)</f>
        <v>944159519000</v>
      </c>
      <c r="E422" s="17">
        <f>SUM([3]ctas!E422+'[4]estapu y ente'!E422)</f>
        <v>-485708000</v>
      </c>
      <c r="F422" s="30">
        <f t="shared" si="69"/>
        <v>943673811000</v>
      </c>
      <c r="G422" s="31">
        <f t="shared" si="70"/>
        <v>0</v>
      </c>
      <c r="H422" s="17"/>
      <c r="I422" s="32">
        <f t="shared" si="71"/>
        <v>943673811000</v>
      </c>
      <c r="J422" s="17">
        <f>SUM([3]ctas!J422+'[4]estapu y ente'!J422)</f>
        <v>406718925734</v>
      </c>
      <c r="K422" s="31">
        <f t="shared" si="66"/>
        <v>43.09952453835767</v>
      </c>
      <c r="L422" s="30">
        <f t="shared" si="72"/>
        <v>78628957981</v>
      </c>
      <c r="M422" s="31">
        <f t="shared" si="67"/>
        <v>8.332217877030816</v>
      </c>
      <c r="N422" s="17">
        <f>SUM([3]ctas!N422+'[4]estapu y ente'!N422)</f>
        <v>485347883715</v>
      </c>
      <c r="O422" s="31">
        <f t="shared" si="68"/>
        <v>51.431742415388491</v>
      </c>
      <c r="P422" s="32">
        <f t="shared" si="73"/>
        <v>458325927285</v>
      </c>
      <c r="R422" s="17">
        <f>SUM('[1]estapu y ente'!D420+[2]ctas!D420)</f>
        <v>944159519000</v>
      </c>
      <c r="S422" s="18">
        <f t="shared" si="65"/>
        <v>0</v>
      </c>
    </row>
    <row r="423" spans="1:19" x14ac:dyDescent="0.25">
      <c r="A423" s="60">
        <v>3311401020875</v>
      </c>
      <c r="B423" s="27" t="s">
        <v>303</v>
      </c>
      <c r="C423" s="28"/>
      <c r="D423" s="29">
        <f>SUM(D424)</f>
        <v>229233457000</v>
      </c>
      <c r="E423" s="29">
        <f>SUM(E424)</f>
        <v>-759767885</v>
      </c>
      <c r="F423" s="30">
        <f t="shared" si="69"/>
        <v>228473689115</v>
      </c>
      <c r="G423" s="31">
        <f t="shared" si="70"/>
        <v>0</v>
      </c>
      <c r="H423" s="29">
        <f>SUM(H424)</f>
        <v>0</v>
      </c>
      <c r="I423" s="32">
        <f t="shared" si="71"/>
        <v>228473689115</v>
      </c>
      <c r="J423" s="29">
        <f>SUM(J424)</f>
        <v>22809106134</v>
      </c>
      <c r="K423" s="31">
        <f t="shared" si="66"/>
        <v>9.9832528736029911</v>
      </c>
      <c r="L423" s="30">
        <f t="shared" si="72"/>
        <v>105919838845</v>
      </c>
      <c r="M423" s="31">
        <f t="shared" si="67"/>
        <v>46.359753394486617</v>
      </c>
      <c r="N423" s="29">
        <f>SUM(N424)</f>
        <v>128728944979</v>
      </c>
      <c r="O423" s="31">
        <f t="shared" si="68"/>
        <v>56.343006268089603</v>
      </c>
      <c r="P423" s="32">
        <f t="shared" si="73"/>
        <v>99744744136</v>
      </c>
      <c r="R423" s="17">
        <f>SUM('[1]estapu y ente'!D421+[2]ctas!D421)</f>
        <v>229233457000</v>
      </c>
      <c r="S423" s="18">
        <f t="shared" si="65"/>
        <v>0</v>
      </c>
    </row>
    <row r="424" spans="1:19" x14ac:dyDescent="0.25">
      <c r="A424" s="60">
        <v>3311401020875100</v>
      </c>
      <c r="B424" s="27" t="s">
        <v>303</v>
      </c>
      <c r="C424" s="28"/>
      <c r="D424" s="17">
        <f>SUM([3]ctas!D424+'[4]estapu y ente'!D424)</f>
        <v>229233457000</v>
      </c>
      <c r="E424" s="17">
        <f>SUM([3]ctas!E424+'[4]estapu y ente'!E424)</f>
        <v>-759767885</v>
      </c>
      <c r="F424" s="30">
        <f t="shared" si="69"/>
        <v>228473689115</v>
      </c>
      <c r="G424" s="31">
        <f t="shared" si="70"/>
        <v>0</v>
      </c>
      <c r="H424" s="17"/>
      <c r="I424" s="32">
        <f t="shared" si="71"/>
        <v>228473689115</v>
      </c>
      <c r="J424" s="17">
        <f>SUM([3]ctas!J424+'[4]estapu y ente'!J424)</f>
        <v>22809106134</v>
      </c>
      <c r="K424" s="31">
        <f t="shared" si="66"/>
        <v>9.9832528736029911</v>
      </c>
      <c r="L424" s="30">
        <f t="shared" si="72"/>
        <v>105919838845</v>
      </c>
      <c r="M424" s="31">
        <f t="shared" si="67"/>
        <v>46.359753394486617</v>
      </c>
      <c r="N424" s="17">
        <f>SUM([3]ctas!N424+'[4]estapu y ente'!N424)</f>
        <v>128728944979</v>
      </c>
      <c r="O424" s="31">
        <f t="shared" si="68"/>
        <v>56.343006268089603</v>
      </c>
      <c r="P424" s="32">
        <f t="shared" si="73"/>
        <v>99744744136</v>
      </c>
      <c r="R424" s="17">
        <f>SUM('[1]estapu y ente'!D422+[2]ctas!D422)</f>
        <v>229233457000</v>
      </c>
      <c r="S424" s="18">
        <f t="shared" si="65"/>
        <v>0</v>
      </c>
    </row>
    <row r="425" spans="1:19" x14ac:dyDescent="0.25">
      <c r="A425" s="60">
        <v>3311401020876</v>
      </c>
      <c r="B425" s="61" t="s">
        <v>304</v>
      </c>
      <c r="C425" s="28"/>
      <c r="D425" s="29">
        <f>SUM(D426)</f>
        <v>195214202000</v>
      </c>
      <c r="E425" s="29">
        <f>SUM(E426)</f>
        <v>-3170000000</v>
      </c>
      <c r="F425" s="30">
        <f t="shared" si="69"/>
        <v>192044202000</v>
      </c>
      <c r="G425" s="31">
        <f t="shared" si="70"/>
        <v>0</v>
      </c>
      <c r="H425" s="29">
        <f>SUM(H426)</f>
        <v>0</v>
      </c>
      <c r="I425" s="32">
        <f t="shared" si="71"/>
        <v>192044202000</v>
      </c>
      <c r="J425" s="29">
        <f>SUM(J426)</f>
        <v>664032714</v>
      </c>
      <c r="K425" s="31">
        <f t="shared" si="66"/>
        <v>0.34577076896078329</v>
      </c>
      <c r="L425" s="30">
        <f t="shared" si="72"/>
        <v>49328011313</v>
      </c>
      <c r="M425" s="31">
        <f t="shared" si="67"/>
        <v>25.685759215474778</v>
      </c>
      <c r="N425" s="29">
        <f>SUM(N426)</f>
        <v>49992044027</v>
      </c>
      <c r="O425" s="31">
        <f t="shared" si="68"/>
        <v>26.031529984435565</v>
      </c>
      <c r="P425" s="32">
        <f t="shared" si="73"/>
        <v>142052157973</v>
      </c>
      <c r="R425" s="17">
        <f>SUM('[1]estapu y ente'!D423+[2]ctas!D423)</f>
        <v>195214202000</v>
      </c>
      <c r="S425" s="18">
        <f t="shared" si="65"/>
        <v>0</v>
      </c>
    </row>
    <row r="426" spans="1:19" x14ac:dyDescent="0.25">
      <c r="A426" s="60">
        <v>3311401020876100</v>
      </c>
      <c r="B426" s="61" t="s">
        <v>305</v>
      </c>
      <c r="C426" s="28"/>
      <c r="D426" s="17">
        <f>SUM([3]ctas!D426+'[4]estapu y ente'!D426)</f>
        <v>195214202000</v>
      </c>
      <c r="E426" s="17">
        <f>SUM([3]ctas!E426+'[4]estapu y ente'!E426)</f>
        <v>-3170000000</v>
      </c>
      <c r="F426" s="30">
        <f t="shared" si="69"/>
        <v>192044202000</v>
      </c>
      <c r="G426" s="31">
        <f t="shared" si="70"/>
        <v>0</v>
      </c>
      <c r="H426" s="17"/>
      <c r="I426" s="32">
        <f t="shared" si="71"/>
        <v>192044202000</v>
      </c>
      <c r="J426" s="17">
        <f>SUM([3]ctas!J426+'[4]estapu y ente'!J426)</f>
        <v>664032714</v>
      </c>
      <c r="K426" s="31">
        <f t="shared" si="66"/>
        <v>0.34577076896078329</v>
      </c>
      <c r="L426" s="30">
        <f t="shared" si="72"/>
        <v>49328011313</v>
      </c>
      <c r="M426" s="31">
        <f t="shared" si="67"/>
        <v>25.685759215474778</v>
      </c>
      <c r="N426" s="17">
        <f>SUM([3]ctas!N426+'[4]estapu y ente'!N426)</f>
        <v>49992044027</v>
      </c>
      <c r="O426" s="31">
        <f t="shared" si="68"/>
        <v>26.031529984435565</v>
      </c>
      <c r="P426" s="32">
        <f t="shared" si="73"/>
        <v>142052157973</v>
      </c>
      <c r="R426" s="17">
        <f>SUM('[1]estapu y ente'!D424+[2]ctas!D424)</f>
        <v>195214202000</v>
      </c>
      <c r="S426" s="18">
        <f t="shared" si="65"/>
        <v>0</v>
      </c>
    </row>
    <row r="427" spans="1:19" x14ac:dyDescent="0.25">
      <c r="A427" s="60">
        <v>3311401020877</v>
      </c>
      <c r="B427" s="61" t="s">
        <v>306</v>
      </c>
      <c r="C427" s="28"/>
      <c r="D427" s="29">
        <f>SUM(D428)</f>
        <v>8267638000</v>
      </c>
      <c r="E427" s="29">
        <f>SUM(E428)</f>
        <v>2500000000</v>
      </c>
      <c r="F427" s="30">
        <f t="shared" si="69"/>
        <v>10767638000</v>
      </c>
      <c r="G427" s="31">
        <f t="shared" si="70"/>
        <v>0</v>
      </c>
      <c r="H427" s="29">
        <f>SUM(H428)</f>
        <v>0</v>
      </c>
      <c r="I427" s="32">
        <f t="shared" si="71"/>
        <v>10767638000</v>
      </c>
      <c r="J427" s="29">
        <f>SUM(J428)</f>
        <v>718076405</v>
      </c>
      <c r="K427" s="31">
        <f t="shared" si="66"/>
        <v>6.6688386533796926</v>
      </c>
      <c r="L427" s="30">
        <f t="shared" si="72"/>
        <v>7713750775</v>
      </c>
      <c r="M427" s="31">
        <f t="shared" si="67"/>
        <v>71.63828106962734</v>
      </c>
      <c r="N427" s="29">
        <f>SUM(N428)</f>
        <v>8431827180</v>
      </c>
      <c r="O427" s="31">
        <f t="shared" si="68"/>
        <v>78.307119723007034</v>
      </c>
      <c r="P427" s="32">
        <f t="shared" si="73"/>
        <v>2335810820</v>
      </c>
      <c r="R427" s="17">
        <f>SUM('[1]estapu y ente'!D425+[2]ctas!D425)</f>
        <v>8267638000</v>
      </c>
      <c r="S427" s="18">
        <f t="shared" si="65"/>
        <v>0</v>
      </c>
    </row>
    <row r="428" spans="1:19" ht="26.25" x14ac:dyDescent="0.25">
      <c r="A428" s="60">
        <v>3311401020877100</v>
      </c>
      <c r="B428" s="61" t="s">
        <v>307</v>
      </c>
      <c r="C428" s="28"/>
      <c r="D428" s="17">
        <f>SUM([3]ctas!D428+'[4]estapu y ente'!D428)</f>
        <v>8267638000</v>
      </c>
      <c r="E428" s="17">
        <f>SUM([3]ctas!E428+'[4]estapu y ente'!E428)</f>
        <v>2500000000</v>
      </c>
      <c r="F428" s="30">
        <f t="shared" si="69"/>
        <v>10767638000</v>
      </c>
      <c r="G428" s="31">
        <f t="shared" si="70"/>
        <v>0</v>
      </c>
      <c r="H428" s="17"/>
      <c r="I428" s="32">
        <f t="shared" si="71"/>
        <v>10767638000</v>
      </c>
      <c r="J428" s="17">
        <f>SUM([3]ctas!J428+'[4]estapu y ente'!J428)</f>
        <v>718076405</v>
      </c>
      <c r="K428" s="31">
        <f t="shared" si="66"/>
        <v>6.6688386533796926</v>
      </c>
      <c r="L428" s="30">
        <f t="shared" si="72"/>
        <v>7713750775</v>
      </c>
      <c r="M428" s="31">
        <f t="shared" si="67"/>
        <v>71.63828106962734</v>
      </c>
      <c r="N428" s="17">
        <f>SUM([3]ctas!N428+'[4]estapu y ente'!N428)</f>
        <v>8431827180</v>
      </c>
      <c r="O428" s="31">
        <f t="shared" si="68"/>
        <v>78.307119723007034</v>
      </c>
      <c r="P428" s="32">
        <f t="shared" si="73"/>
        <v>2335810820</v>
      </c>
      <c r="R428" s="17">
        <f>SUM('[1]estapu y ente'!D426+[2]ctas!D426)</f>
        <v>8267638000</v>
      </c>
      <c r="S428" s="18">
        <f t="shared" si="65"/>
        <v>0</v>
      </c>
    </row>
    <row r="429" spans="1:19" x14ac:dyDescent="0.25">
      <c r="A429" s="60">
        <v>3311401020878</v>
      </c>
      <c r="B429" s="61" t="s">
        <v>308</v>
      </c>
      <c r="C429" s="28"/>
      <c r="D429" s="29">
        <f>SUM(D430)</f>
        <v>391256000</v>
      </c>
      <c r="E429" s="29">
        <f>SUM(E430)</f>
        <v>0</v>
      </c>
      <c r="F429" s="30">
        <f t="shared" si="69"/>
        <v>391256000</v>
      </c>
      <c r="G429" s="31">
        <f t="shared" si="70"/>
        <v>0</v>
      </c>
      <c r="H429" s="29">
        <f>SUM(H430)</f>
        <v>0</v>
      </c>
      <c r="I429" s="32">
        <f t="shared" si="71"/>
        <v>391256000</v>
      </c>
      <c r="J429" s="29">
        <f>SUM(J430)</f>
        <v>16732733</v>
      </c>
      <c r="K429" s="31">
        <f t="shared" si="66"/>
        <v>4.2766712842742347</v>
      </c>
      <c r="L429" s="30">
        <f t="shared" si="72"/>
        <v>150853094</v>
      </c>
      <c r="M429" s="31">
        <f t="shared" si="67"/>
        <v>38.556110066043715</v>
      </c>
      <c r="N429" s="29">
        <f>SUM(N430)</f>
        <v>167585827</v>
      </c>
      <c r="O429" s="31">
        <f t="shared" si="68"/>
        <v>42.832781350317951</v>
      </c>
      <c r="P429" s="32">
        <f t="shared" si="73"/>
        <v>223670173</v>
      </c>
      <c r="R429" s="17">
        <f>SUM('[1]estapu y ente'!D427+[2]ctas!D427)</f>
        <v>391256000</v>
      </c>
      <c r="S429" s="18">
        <f t="shared" si="65"/>
        <v>0</v>
      </c>
    </row>
    <row r="430" spans="1:19" x14ac:dyDescent="0.25">
      <c r="A430" s="60">
        <v>3311401020878100</v>
      </c>
      <c r="B430" s="61" t="s">
        <v>309</v>
      </c>
      <c r="C430" s="28"/>
      <c r="D430" s="17">
        <f>SUM([3]ctas!D430+'[4]estapu y ente'!D430)</f>
        <v>391256000</v>
      </c>
      <c r="E430" s="17">
        <f>SUM([3]ctas!E430+'[4]estapu y ente'!E430)</f>
        <v>0</v>
      </c>
      <c r="F430" s="30">
        <f t="shared" si="69"/>
        <v>391256000</v>
      </c>
      <c r="G430" s="31">
        <f t="shared" si="70"/>
        <v>0</v>
      </c>
      <c r="H430" s="17"/>
      <c r="I430" s="32">
        <f t="shared" si="71"/>
        <v>391256000</v>
      </c>
      <c r="J430" s="17">
        <f>SUM([3]ctas!J430+'[4]estapu y ente'!J430)</f>
        <v>16732733</v>
      </c>
      <c r="K430" s="31">
        <f t="shared" si="66"/>
        <v>4.2766712842742347</v>
      </c>
      <c r="L430" s="30">
        <f t="shared" si="72"/>
        <v>150853094</v>
      </c>
      <c r="M430" s="31">
        <f t="shared" si="67"/>
        <v>38.556110066043715</v>
      </c>
      <c r="N430" s="17">
        <f>SUM([3]ctas!N430+'[4]estapu y ente'!N430)</f>
        <v>167585827</v>
      </c>
      <c r="O430" s="31">
        <f t="shared" si="68"/>
        <v>42.832781350317951</v>
      </c>
      <c r="P430" s="32">
        <f t="shared" si="73"/>
        <v>223670173</v>
      </c>
      <c r="R430" s="17">
        <f>SUM('[1]estapu y ente'!D428+[2]ctas!D428)</f>
        <v>391256000</v>
      </c>
      <c r="S430" s="18">
        <f t="shared" si="65"/>
        <v>0</v>
      </c>
    </row>
    <row r="431" spans="1:19" x14ac:dyDescent="0.25">
      <c r="A431" s="60">
        <v>3311401020879</v>
      </c>
      <c r="B431" s="61" t="s">
        <v>310</v>
      </c>
      <c r="C431" s="28"/>
      <c r="D431" s="29">
        <f>SUM(D432)</f>
        <v>87550000</v>
      </c>
      <c r="E431" s="29">
        <f>SUM(E432)</f>
        <v>0</v>
      </c>
      <c r="F431" s="30">
        <f t="shared" si="69"/>
        <v>87550000</v>
      </c>
      <c r="G431" s="31">
        <f t="shared" si="70"/>
        <v>0</v>
      </c>
      <c r="H431" s="29">
        <f>SUM(H432)</f>
        <v>0</v>
      </c>
      <c r="I431" s="32">
        <f t="shared" si="71"/>
        <v>87550000</v>
      </c>
      <c r="J431" s="29">
        <f>SUM(J432)</f>
        <v>23580828</v>
      </c>
      <c r="K431" s="31">
        <f t="shared" si="66"/>
        <v>26.934126784694463</v>
      </c>
      <c r="L431" s="30">
        <f t="shared" si="72"/>
        <v>63755572</v>
      </c>
      <c r="M431" s="31">
        <f t="shared" si="67"/>
        <v>72.821898343803539</v>
      </c>
      <c r="N431" s="29">
        <f>SUM(N432)</f>
        <v>87336400</v>
      </c>
      <c r="O431" s="31">
        <f t="shared" si="68"/>
        <v>99.75602512849801</v>
      </c>
      <c r="P431" s="32">
        <f t="shared" si="73"/>
        <v>213600</v>
      </c>
      <c r="R431" s="17">
        <f>SUM('[1]estapu y ente'!D429+[2]ctas!D429)</f>
        <v>87550000</v>
      </c>
      <c r="S431" s="18">
        <f t="shared" si="65"/>
        <v>0</v>
      </c>
    </row>
    <row r="432" spans="1:19" x14ac:dyDescent="0.25">
      <c r="A432" s="60">
        <v>3311401020879100</v>
      </c>
      <c r="B432" s="61" t="s">
        <v>311</v>
      </c>
      <c r="C432" s="28"/>
      <c r="D432" s="17">
        <f>SUM([3]ctas!D432+'[4]estapu y ente'!D432)</f>
        <v>87550000</v>
      </c>
      <c r="E432" s="17">
        <f>SUM([3]ctas!E432+'[4]estapu y ente'!E432)</f>
        <v>0</v>
      </c>
      <c r="F432" s="30">
        <f t="shared" si="69"/>
        <v>87550000</v>
      </c>
      <c r="G432" s="31">
        <f t="shared" si="70"/>
        <v>0</v>
      </c>
      <c r="H432" s="17"/>
      <c r="I432" s="32">
        <f t="shared" si="71"/>
        <v>87550000</v>
      </c>
      <c r="J432" s="17">
        <f>SUM([3]ctas!J432+'[4]estapu y ente'!J432)</f>
        <v>23580828</v>
      </c>
      <c r="K432" s="31">
        <f t="shared" si="66"/>
        <v>26.934126784694463</v>
      </c>
      <c r="L432" s="30">
        <f t="shared" si="72"/>
        <v>63755572</v>
      </c>
      <c r="M432" s="31">
        <f t="shared" si="67"/>
        <v>72.821898343803539</v>
      </c>
      <c r="N432" s="17">
        <f>SUM([3]ctas!N432+'[4]estapu y ente'!N432)</f>
        <v>87336400</v>
      </c>
      <c r="O432" s="31">
        <f t="shared" si="68"/>
        <v>99.75602512849801</v>
      </c>
      <c r="P432" s="32">
        <f t="shared" si="73"/>
        <v>213600</v>
      </c>
      <c r="R432" s="17">
        <f>SUM('[1]estapu y ente'!D430+[2]ctas!D430)</f>
        <v>87550000</v>
      </c>
      <c r="S432" s="18">
        <f t="shared" si="65"/>
        <v>0</v>
      </c>
    </row>
    <row r="433" spans="1:19" x14ac:dyDescent="0.25">
      <c r="A433" s="60">
        <v>3311401020880</v>
      </c>
      <c r="B433" s="61" t="s">
        <v>312</v>
      </c>
      <c r="C433" s="28"/>
      <c r="D433" s="29">
        <f>SUM(D434)</f>
        <v>307041001000</v>
      </c>
      <c r="E433" s="29">
        <f>SUM(E434)</f>
        <v>-14029018</v>
      </c>
      <c r="F433" s="30">
        <f t="shared" si="69"/>
        <v>307026971982</v>
      </c>
      <c r="G433" s="31">
        <f t="shared" si="70"/>
        <v>0</v>
      </c>
      <c r="H433" s="29">
        <f>SUM(H434)</f>
        <v>0</v>
      </c>
      <c r="I433" s="32">
        <f t="shared" si="71"/>
        <v>307026971982</v>
      </c>
      <c r="J433" s="29">
        <f>SUM(J434)</f>
        <v>278914215</v>
      </c>
      <c r="K433" s="31">
        <f t="shared" si="66"/>
        <v>9.0843554623061526E-2</v>
      </c>
      <c r="L433" s="30">
        <f t="shared" si="72"/>
        <v>23916196875</v>
      </c>
      <c r="M433" s="31">
        <f t="shared" si="67"/>
        <v>7.789607773092369</v>
      </c>
      <c r="N433" s="29">
        <f>SUM(N434)</f>
        <v>24195111090</v>
      </c>
      <c r="O433" s="31">
        <f t="shared" si="68"/>
        <v>7.8804513277154289</v>
      </c>
      <c r="P433" s="32">
        <f t="shared" si="73"/>
        <v>282831860892</v>
      </c>
      <c r="R433" s="17">
        <f>SUM('[1]estapu y ente'!D431+[2]ctas!D431)</f>
        <v>307041001000</v>
      </c>
      <c r="S433" s="18">
        <f t="shared" si="65"/>
        <v>0</v>
      </c>
    </row>
    <row r="434" spans="1:19" x14ac:dyDescent="0.25">
      <c r="A434" s="60">
        <v>3311401020880110</v>
      </c>
      <c r="B434" s="61" t="s">
        <v>313</v>
      </c>
      <c r="C434" s="28"/>
      <c r="D434" s="17">
        <f>SUM([3]ctas!D434+'[4]estapu y ente'!D434)</f>
        <v>307041001000</v>
      </c>
      <c r="E434" s="17">
        <f>SUM([3]ctas!E434+'[4]estapu y ente'!E434)</f>
        <v>-14029018</v>
      </c>
      <c r="F434" s="30">
        <f t="shared" si="69"/>
        <v>307026971982</v>
      </c>
      <c r="G434" s="31">
        <f t="shared" si="70"/>
        <v>0</v>
      </c>
      <c r="H434" s="17"/>
      <c r="I434" s="32">
        <f t="shared" si="71"/>
        <v>307026971982</v>
      </c>
      <c r="J434" s="17">
        <f>SUM([3]ctas!J434+'[4]estapu y ente'!J434)</f>
        <v>278914215</v>
      </c>
      <c r="K434" s="31">
        <f t="shared" si="66"/>
        <v>9.0843554623061526E-2</v>
      </c>
      <c r="L434" s="30">
        <f t="shared" si="72"/>
        <v>23916196875</v>
      </c>
      <c r="M434" s="31">
        <f t="shared" si="67"/>
        <v>7.789607773092369</v>
      </c>
      <c r="N434" s="17">
        <f>SUM([3]ctas!N434+'[4]estapu y ente'!N434)</f>
        <v>24195111090</v>
      </c>
      <c r="O434" s="31">
        <f t="shared" si="68"/>
        <v>7.8804513277154289</v>
      </c>
      <c r="P434" s="32">
        <f t="shared" si="73"/>
        <v>282831860892</v>
      </c>
      <c r="R434" s="17">
        <f>SUM('[1]estapu y ente'!D432+[2]ctas!D432)</f>
        <v>307041001000</v>
      </c>
      <c r="S434" s="18">
        <f t="shared" si="65"/>
        <v>0</v>
      </c>
    </row>
    <row r="435" spans="1:19" ht="26.25" x14ac:dyDescent="0.25">
      <c r="A435" s="60">
        <v>3311401020881</v>
      </c>
      <c r="B435" s="27" t="s">
        <v>314</v>
      </c>
      <c r="C435" s="28"/>
      <c r="D435" s="29">
        <f>SUM(D436)</f>
        <v>75071636000</v>
      </c>
      <c r="E435" s="29">
        <f>SUM(E436)</f>
        <v>-2000000000</v>
      </c>
      <c r="F435" s="30">
        <f t="shared" si="69"/>
        <v>73071636000</v>
      </c>
      <c r="G435" s="31">
        <f t="shared" si="70"/>
        <v>0</v>
      </c>
      <c r="H435" s="29">
        <f>SUM(H436)</f>
        <v>0</v>
      </c>
      <c r="I435" s="32">
        <f t="shared" si="71"/>
        <v>73071636000</v>
      </c>
      <c r="J435" s="29">
        <f>SUM(J436)</f>
        <v>4549758900</v>
      </c>
      <c r="K435" s="31">
        <f t="shared" si="66"/>
        <v>6.2264363425502065</v>
      </c>
      <c r="L435" s="30">
        <f t="shared" si="72"/>
        <v>34442193852</v>
      </c>
      <c r="M435" s="31">
        <f t="shared" si="67"/>
        <v>47.134833346279528</v>
      </c>
      <c r="N435" s="29">
        <f>SUM(N436)</f>
        <v>38991952752</v>
      </c>
      <c r="O435" s="31">
        <f t="shared" si="68"/>
        <v>53.361269688829736</v>
      </c>
      <c r="P435" s="32">
        <f t="shared" si="73"/>
        <v>34079683248</v>
      </c>
      <c r="R435" s="17">
        <f>SUM('[1]estapu y ente'!D433+[2]ctas!D433)</f>
        <v>75071636000</v>
      </c>
      <c r="S435" s="18">
        <f t="shared" si="65"/>
        <v>0</v>
      </c>
    </row>
    <row r="436" spans="1:19" ht="26.25" x14ac:dyDescent="0.25">
      <c r="A436" s="60">
        <v>3311401020881110</v>
      </c>
      <c r="B436" s="27" t="s">
        <v>314</v>
      </c>
      <c r="C436" s="28"/>
      <c r="D436" s="17">
        <f>SUM([3]ctas!D436+'[4]estapu y ente'!D436)</f>
        <v>75071636000</v>
      </c>
      <c r="E436" s="17">
        <f>SUM([3]ctas!E436+'[4]estapu y ente'!E436)</f>
        <v>-2000000000</v>
      </c>
      <c r="F436" s="30">
        <f t="shared" si="69"/>
        <v>73071636000</v>
      </c>
      <c r="G436" s="31">
        <f t="shared" si="70"/>
        <v>0</v>
      </c>
      <c r="H436" s="17"/>
      <c r="I436" s="32">
        <f t="shared" si="71"/>
        <v>73071636000</v>
      </c>
      <c r="J436" s="17">
        <f>SUM([3]ctas!J436+'[4]estapu y ente'!J436)</f>
        <v>4549758900</v>
      </c>
      <c r="K436" s="31">
        <f t="shared" si="66"/>
        <v>6.2264363425502065</v>
      </c>
      <c r="L436" s="30">
        <f t="shared" si="72"/>
        <v>34442193852</v>
      </c>
      <c r="M436" s="31">
        <f t="shared" si="67"/>
        <v>47.134833346279528</v>
      </c>
      <c r="N436" s="17">
        <f>SUM([3]ctas!N436+'[4]estapu y ente'!N436)</f>
        <v>38991952752</v>
      </c>
      <c r="O436" s="31">
        <f t="shared" si="68"/>
        <v>53.361269688829736</v>
      </c>
      <c r="P436" s="32">
        <f t="shared" si="73"/>
        <v>34079683248</v>
      </c>
      <c r="R436" s="17">
        <f>SUM('[1]estapu y ente'!D434+[2]ctas!D434)</f>
        <v>75071636000</v>
      </c>
      <c r="S436" s="18">
        <f t="shared" si="65"/>
        <v>0</v>
      </c>
    </row>
    <row r="437" spans="1:19" ht="26.25" x14ac:dyDescent="0.25">
      <c r="A437" s="60">
        <v>3311401020882</v>
      </c>
      <c r="B437" s="27" t="s">
        <v>315</v>
      </c>
      <c r="C437" s="28"/>
      <c r="D437" s="29">
        <f>SUM(D438)</f>
        <v>10893160000</v>
      </c>
      <c r="E437" s="29">
        <f>SUM(E438)</f>
        <v>-1000000000</v>
      </c>
      <c r="F437" s="30">
        <f t="shared" si="69"/>
        <v>9893160000</v>
      </c>
      <c r="G437" s="31">
        <f t="shared" si="70"/>
        <v>0</v>
      </c>
      <c r="H437" s="29">
        <f>SUM(H438)</f>
        <v>0</v>
      </c>
      <c r="I437" s="32">
        <f t="shared" si="71"/>
        <v>9893160000</v>
      </c>
      <c r="J437" s="29">
        <f>SUM(J438)</f>
        <v>294944401</v>
      </c>
      <c r="K437" s="31">
        <f t="shared" si="66"/>
        <v>2.9812961783697021</v>
      </c>
      <c r="L437" s="30">
        <f t="shared" si="72"/>
        <v>1482687350</v>
      </c>
      <c r="M437" s="31">
        <f t="shared" si="67"/>
        <v>14.986994549769738</v>
      </c>
      <c r="N437" s="29">
        <f>SUM(N438)</f>
        <v>1777631751</v>
      </c>
      <c r="O437" s="31">
        <f t="shared" si="68"/>
        <v>17.96829072813944</v>
      </c>
      <c r="P437" s="32">
        <f t="shared" si="73"/>
        <v>8115528249</v>
      </c>
      <c r="R437" s="17">
        <f>SUM('[1]estapu y ente'!D435+[2]ctas!D435)</f>
        <v>10893160000</v>
      </c>
      <c r="S437" s="18">
        <f t="shared" si="65"/>
        <v>0</v>
      </c>
    </row>
    <row r="438" spans="1:19" ht="26.25" x14ac:dyDescent="0.25">
      <c r="A438" s="60">
        <v>3311401020882110</v>
      </c>
      <c r="B438" s="27" t="s">
        <v>315</v>
      </c>
      <c r="C438" s="28"/>
      <c r="D438" s="17">
        <f>SUM([3]ctas!D438+'[4]estapu y ente'!D438)</f>
        <v>10893160000</v>
      </c>
      <c r="E438" s="17">
        <f>SUM([3]ctas!E438+'[4]estapu y ente'!E438)</f>
        <v>-1000000000</v>
      </c>
      <c r="F438" s="30">
        <f t="shared" si="69"/>
        <v>9893160000</v>
      </c>
      <c r="G438" s="31">
        <f t="shared" si="70"/>
        <v>0</v>
      </c>
      <c r="H438" s="17"/>
      <c r="I438" s="32">
        <f t="shared" si="71"/>
        <v>9893160000</v>
      </c>
      <c r="J438" s="17">
        <f>SUM([3]ctas!J438+'[4]estapu y ente'!J438)</f>
        <v>294944401</v>
      </c>
      <c r="K438" s="31">
        <f t="shared" si="66"/>
        <v>2.9812961783697021</v>
      </c>
      <c r="L438" s="30">
        <f t="shared" si="72"/>
        <v>1482687350</v>
      </c>
      <c r="M438" s="31">
        <f t="shared" si="67"/>
        <v>14.986994549769738</v>
      </c>
      <c r="N438" s="17">
        <f>SUM([3]ctas!N438+'[4]estapu y ente'!N438)</f>
        <v>1777631751</v>
      </c>
      <c r="O438" s="31">
        <f t="shared" si="68"/>
        <v>17.96829072813944</v>
      </c>
      <c r="P438" s="32">
        <f t="shared" si="73"/>
        <v>8115528249</v>
      </c>
      <c r="R438" s="17">
        <f>SUM('[1]estapu y ente'!D436+[2]ctas!D436)</f>
        <v>10893160000</v>
      </c>
      <c r="S438" s="18">
        <f t="shared" si="65"/>
        <v>0</v>
      </c>
    </row>
    <row r="439" spans="1:19" x14ac:dyDescent="0.25">
      <c r="A439" s="60">
        <v>3311401020883</v>
      </c>
      <c r="B439" s="27" t="s">
        <v>316</v>
      </c>
      <c r="C439" s="28"/>
      <c r="D439" s="29">
        <f>SUM(D440)</f>
        <v>18000000000</v>
      </c>
      <c r="E439" s="29">
        <f>SUM(E440)</f>
        <v>2188000000</v>
      </c>
      <c r="F439" s="30">
        <f t="shared" si="69"/>
        <v>20188000000</v>
      </c>
      <c r="G439" s="31">
        <f t="shared" si="70"/>
        <v>0</v>
      </c>
      <c r="H439" s="29">
        <f>SUM(H440)</f>
        <v>0</v>
      </c>
      <c r="I439" s="32">
        <f t="shared" si="71"/>
        <v>20188000000</v>
      </c>
      <c r="J439" s="29">
        <f>SUM(J440)</f>
        <v>859610063</v>
      </c>
      <c r="K439" s="31">
        <f t="shared" si="66"/>
        <v>4.2580248811174952</v>
      </c>
      <c r="L439" s="30">
        <f t="shared" si="72"/>
        <v>11411760130</v>
      </c>
      <c r="M439" s="31">
        <f t="shared" si="67"/>
        <v>56.527442688725969</v>
      </c>
      <c r="N439" s="29">
        <f>SUM(N440)</f>
        <v>12271370193</v>
      </c>
      <c r="O439" s="31">
        <f t="shared" si="68"/>
        <v>60.785467569843476</v>
      </c>
      <c r="P439" s="32">
        <f t="shared" si="73"/>
        <v>7916629807</v>
      </c>
      <c r="R439" s="17">
        <f>SUM('[1]estapu y ente'!D437+[2]ctas!D437)</f>
        <v>18000000000</v>
      </c>
      <c r="S439" s="18">
        <f t="shared" si="65"/>
        <v>0</v>
      </c>
    </row>
    <row r="440" spans="1:19" x14ac:dyDescent="0.25">
      <c r="A440" s="60">
        <v>3311401020883110</v>
      </c>
      <c r="B440" s="27" t="s">
        <v>316</v>
      </c>
      <c r="C440" s="28"/>
      <c r="D440" s="17">
        <f>SUM([3]ctas!D440+'[4]estapu y ente'!D440)</f>
        <v>18000000000</v>
      </c>
      <c r="E440" s="17">
        <f>SUM([3]ctas!E440+'[4]estapu y ente'!E440)</f>
        <v>2188000000</v>
      </c>
      <c r="F440" s="30">
        <f t="shared" si="69"/>
        <v>20188000000</v>
      </c>
      <c r="G440" s="31">
        <f t="shared" si="70"/>
        <v>0</v>
      </c>
      <c r="H440" s="17"/>
      <c r="I440" s="32">
        <f t="shared" si="71"/>
        <v>20188000000</v>
      </c>
      <c r="J440" s="17">
        <f>SUM([3]ctas!J440+'[4]estapu y ente'!J440)</f>
        <v>859610063</v>
      </c>
      <c r="K440" s="31">
        <f t="shared" si="66"/>
        <v>4.2580248811174952</v>
      </c>
      <c r="L440" s="30">
        <f t="shared" si="72"/>
        <v>11411760130</v>
      </c>
      <c r="M440" s="31">
        <f t="shared" si="67"/>
        <v>56.527442688725969</v>
      </c>
      <c r="N440" s="17">
        <f>SUM([3]ctas!N440+'[4]estapu y ente'!N440)</f>
        <v>12271370193</v>
      </c>
      <c r="O440" s="31">
        <f t="shared" si="68"/>
        <v>60.785467569843476</v>
      </c>
      <c r="P440" s="32">
        <f t="shared" si="73"/>
        <v>7916629807</v>
      </c>
      <c r="R440" s="17">
        <f>SUM('[1]estapu y ente'!D438+[2]ctas!D438)</f>
        <v>18000000000</v>
      </c>
      <c r="S440" s="18">
        <f t="shared" si="65"/>
        <v>0</v>
      </c>
    </row>
    <row r="441" spans="1:19" ht="26.25" x14ac:dyDescent="0.25">
      <c r="A441" s="60">
        <v>3311401020948</v>
      </c>
      <c r="B441" s="61" t="s">
        <v>317</v>
      </c>
      <c r="C441" s="28"/>
      <c r="D441" s="29">
        <f>SUM(D442)</f>
        <v>1077968000</v>
      </c>
      <c r="E441" s="29">
        <f>SUM(E442)</f>
        <v>0</v>
      </c>
      <c r="F441" s="30">
        <f t="shared" si="69"/>
        <v>1077968000</v>
      </c>
      <c r="G441" s="31">
        <f t="shared" si="70"/>
        <v>0</v>
      </c>
      <c r="H441" s="29">
        <f>SUM(H442)</f>
        <v>0</v>
      </c>
      <c r="I441" s="32">
        <f t="shared" si="71"/>
        <v>1077968000</v>
      </c>
      <c r="J441" s="29">
        <f>SUM(J442)</f>
        <v>120446233</v>
      </c>
      <c r="K441" s="31">
        <f t="shared" si="66"/>
        <v>11.173451623795883</v>
      </c>
      <c r="L441" s="30">
        <f t="shared" si="72"/>
        <v>531633506</v>
      </c>
      <c r="M441" s="31">
        <f t="shared" si="67"/>
        <v>49.318115751116913</v>
      </c>
      <c r="N441" s="29">
        <f>SUM(N442)</f>
        <v>652079739</v>
      </c>
      <c r="O441" s="31">
        <f t="shared" si="68"/>
        <v>60.491567374912805</v>
      </c>
      <c r="P441" s="32">
        <f t="shared" si="73"/>
        <v>425888261</v>
      </c>
      <c r="R441" s="17">
        <f>SUM('[1]estapu y ente'!D439+[2]ctas!D439)</f>
        <v>1077968000</v>
      </c>
      <c r="S441" s="18">
        <f t="shared" si="65"/>
        <v>0</v>
      </c>
    </row>
    <row r="442" spans="1:19" ht="26.25" x14ac:dyDescent="0.25">
      <c r="A442" s="60">
        <v>3311401020948100</v>
      </c>
      <c r="B442" s="61" t="s">
        <v>317</v>
      </c>
      <c r="C442" s="28"/>
      <c r="D442" s="17">
        <f>SUM([3]ctas!D442+'[4]estapu y ente'!D442)</f>
        <v>1077968000</v>
      </c>
      <c r="E442" s="17">
        <f>SUM([3]ctas!E442+'[4]estapu y ente'!E442)</f>
        <v>0</v>
      </c>
      <c r="F442" s="30">
        <f t="shared" si="69"/>
        <v>1077968000</v>
      </c>
      <c r="G442" s="31">
        <f t="shared" si="70"/>
        <v>0</v>
      </c>
      <c r="H442" s="17"/>
      <c r="I442" s="32">
        <f t="shared" si="71"/>
        <v>1077968000</v>
      </c>
      <c r="J442" s="17">
        <f>SUM([3]ctas!J442+'[4]estapu y ente'!J442)</f>
        <v>120446233</v>
      </c>
      <c r="K442" s="31">
        <f t="shared" si="66"/>
        <v>11.173451623795883</v>
      </c>
      <c r="L442" s="30">
        <f t="shared" si="72"/>
        <v>531633506</v>
      </c>
      <c r="M442" s="31">
        <f t="shared" si="67"/>
        <v>49.318115751116913</v>
      </c>
      <c r="N442" s="17">
        <f>SUM([3]ctas!N442+'[4]estapu y ente'!N442)</f>
        <v>652079739</v>
      </c>
      <c r="O442" s="31">
        <f t="shared" si="68"/>
        <v>60.491567374912805</v>
      </c>
      <c r="P442" s="32">
        <f t="shared" si="73"/>
        <v>425888261</v>
      </c>
      <c r="R442" s="17">
        <f>SUM('[1]estapu y ente'!D440+[2]ctas!D440)</f>
        <v>1077968000</v>
      </c>
      <c r="S442" s="18">
        <f t="shared" si="65"/>
        <v>0</v>
      </c>
    </row>
    <row r="443" spans="1:19" ht="26.25" x14ac:dyDescent="0.25">
      <c r="A443" s="60">
        <v>331140103</v>
      </c>
      <c r="B443" s="61" t="s">
        <v>318</v>
      </c>
      <c r="C443" s="28"/>
      <c r="D443" s="29">
        <f>SUM(D444+D446+D448+D450+D452+D454+D457+D459+D461+D463+D465+D467+D469+D471+D473+D475+D477+D479+D481+D483+D485+D487+D489+D491+D493+D495)</f>
        <v>3110928230000</v>
      </c>
      <c r="E443" s="29">
        <f>SUM(E444+E446+E448+E450+E452+E454+E457+E459+E461+E463+E465+E467+E469+E471+E473+E475+E477+E479+E481+E483+E485+E487+E489+E491+E493+E495)</f>
        <v>-6167503729</v>
      </c>
      <c r="F443" s="30">
        <f t="shared" si="69"/>
        <v>3104760726271</v>
      </c>
      <c r="G443" s="31">
        <f t="shared" si="70"/>
        <v>0</v>
      </c>
      <c r="H443" s="29">
        <f>SUM(H444+H446+H448+H450+H452+H454+H457+H459+H461+H463+H465+H467+H469+H471+H473+H475+H477+H479+H481+H483+H485+H487+H489+H491+H493+H495)</f>
        <v>0</v>
      </c>
      <c r="I443" s="32">
        <f t="shared" si="71"/>
        <v>3104760726271</v>
      </c>
      <c r="J443" s="29">
        <f>SUM(J444+J446+J448+J450+J452+J454+J457+J459+J461+J463+J465+J467+J469+J471+J473+J475+J477+J479+J481+J483+J485+J487+J489+J491+J493+J495)</f>
        <v>1013532553243</v>
      </c>
      <c r="K443" s="31">
        <f t="shared" si="66"/>
        <v>32.644465793031081</v>
      </c>
      <c r="L443" s="30">
        <f t="shared" si="72"/>
        <v>704098870169</v>
      </c>
      <c r="M443" s="31">
        <f t="shared" si="67"/>
        <v>22.678039702423835</v>
      </c>
      <c r="N443" s="29">
        <f>SUM(N444+N446+N448+N450+N452+N454+N457+N459+N461+N463+N465+N467+N469+N471+N473+N475+N477+N479+N481+N483+N485+N487+N489+N491+N493+N495)</f>
        <v>1717631423412</v>
      </c>
      <c r="O443" s="31">
        <f t="shared" si="68"/>
        <v>55.322505495454919</v>
      </c>
      <c r="P443" s="32">
        <f t="shared" si="73"/>
        <v>1387129302859</v>
      </c>
      <c r="R443" s="17">
        <f>SUM('[1]estapu y ente'!D441+[2]ctas!D441)</f>
        <v>3110928230000</v>
      </c>
      <c r="S443" s="18">
        <f t="shared" si="65"/>
        <v>0</v>
      </c>
    </row>
    <row r="444" spans="1:19" x14ac:dyDescent="0.25">
      <c r="A444" s="26">
        <v>3311401030262</v>
      </c>
      <c r="B444" s="27" t="s">
        <v>319</v>
      </c>
      <c r="C444" s="28"/>
      <c r="D444" s="29">
        <f>SUM(D445)</f>
        <v>556137389000</v>
      </c>
      <c r="E444" s="29">
        <f>SUM(E445)</f>
        <v>4900588237</v>
      </c>
      <c r="F444" s="30">
        <f t="shared" si="69"/>
        <v>561037977237</v>
      </c>
      <c r="G444" s="31">
        <f t="shared" si="70"/>
        <v>0</v>
      </c>
      <c r="H444" s="29">
        <f>SUM(H445)</f>
        <v>0</v>
      </c>
      <c r="I444" s="32">
        <f t="shared" si="71"/>
        <v>561037977237</v>
      </c>
      <c r="J444" s="29">
        <f>SUM(J445)</f>
        <v>69945347986</v>
      </c>
      <c r="K444" s="31">
        <f t="shared" si="66"/>
        <v>12.467132497957959</v>
      </c>
      <c r="L444" s="30">
        <f t="shared" si="72"/>
        <v>259044236468</v>
      </c>
      <c r="M444" s="31">
        <f t="shared" si="67"/>
        <v>46.172317557492477</v>
      </c>
      <c r="N444" s="29">
        <f>SUM(N445)</f>
        <v>328989584454</v>
      </c>
      <c r="O444" s="31">
        <f t="shared" si="68"/>
        <v>58.639450055450439</v>
      </c>
      <c r="P444" s="32">
        <f t="shared" si="73"/>
        <v>232048392783</v>
      </c>
      <c r="R444" s="17">
        <f>SUM('[1]estapu y ente'!D442+[2]ctas!D442)</f>
        <v>556137389000</v>
      </c>
      <c r="S444" s="18">
        <f t="shared" si="65"/>
        <v>0</v>
      </c>
    </row>
    <row r="445" spans="1:19" x14ac:dyDescent="0.25">
      <c r="A445" s="26">
        <v>3311401030262110</v>
      </c>
      <c r="B445" s="27" t="s">
        <v>319</v>
      </c>
      <c r="C445" s="28"/>
      <c r="D445" s="17">
        <f>SUM([3]ctas!D445+'[4]estapu y ente'!D445)</f>
        <v>556137389000</v>
      </c>
      <c r="E445" s="17">
        <f>SUM([3]ctas!E445+'[4]estapu y ente'!E445)</f>
        <v>4900588237</v>
      </c>
      <c r="F445" s="30">
        <f t="shared" si="69"/>
        <v>561037977237</v>
      </c>
      <c r="G445" s="31">
        <f t="shared" si="70"/>
        <v>0</v>
      </c>
      <c r="H445" s="17"/>
      <c r="I445" s="32">
        <f t="shared" si="71"/>
        <v>561037977237</v>
      </c>
      <c r="J445" s="17">
        <f>SUM([3]ctas!J445+'[4]estapu y ente'!J445)</f>
        <v>69945347986</v>
      </c>
      <c r="K445" s="31">
        <f t="shared" si="66"/>
        <v>12.467132497957959</v>
      </c>
      <c r="L445" s="30">
        <f t="shared" si="72"/>
        <v>259044236468</v>
      </c>
      <c r="M445" s="31">
        <f t="shared" si="67"/>
        <v>46.172317557492477</v>
      </c>
      <c r="N445" s="17">
        <f>SUM([3]ctas!N445+'[4]estapu y ente'!N445)</f>
        <v>328989584454</v>
      </c>
      <c r="O445" s="31">
        <f t="shared" si="68"/>
        <v>58.639450055450439</v>
      </c>
      <c r="P445" s="32">
        <f t="shared" si="73"/>
        <v>232048392783</v>
      </c>
      <c r="R445" s="17">
        <f>SUM('[1]estapu y ente'!D443+[2]ctas!D443)</f>
        <v>556137389000</v>
      </c>
      <c r="S445" s="18">
        <f t="shared" si="65"/>
        <v>0</v>
      </c>
    </row>
    <row r="446" spans="1:19" ht="26.25" x14ac:dyDescent="0.25">
      <c r="A446" s="60">
        <v>3311401030379</v>
      </c>
      <c r="B446" s="61" t="s">
        <v>320</v>
      </c>
      <c r="C446" s="28"/>
      <c r="D446" s="29">
        <f>SUM(D447)</f>
        <v>10000000000</v>
      </c>
      <c r="E446" s="29">
        <f>SUM(E447)</f>
        <v>0</v>
      </c>
      <c r="F446" s="30">
        <f t="shared" si="69"/>
        <v>10000000000</v>
      </c>
      <c r="G446" s="31">
        <f t="shared" si="70"/>
        <v>0</v>
      </c>
      <c r="H446" s="29">
        <f>SUM(H447)</f>
        <v>0</v>
      </c>
      <c r="I446" s="32">
        <f t="shared" si="71"/>
        <v>10000000000</v>
      </c>
      <c r="J446" s="29">
        <f>SUM(J447)</f>
        <v>0</v>
      </c>
      <c r="K446" s="31">
        <f t="shared" si="66"/>
        <v>0</v>
      </c>
      <c r="L446" s="30">
        <f t="shared" si="72"/>
        <v>0</v>
      </c>
      <c r="M446" s="31">
        <f t="shared" si="67"/>
        <v>0</v>
      </c>
      <c r="N446" s="29">
        <f>SUM(N447)</f>
        <v>0</v>
      </c>
      <c r="O446" s="31">
        <f t="shared" si="68"/>
        <v>0</v>
      </c>
      <c r="P446" s="32">
        <f t="shared" si="73"/>
        <v>10000000000</v>
      </c>
      <c r="R446" s="17">
        <f>SUM('[1]estapu y ente'!D444+[2]ctas!D444)</f>
        <v>10000000000</v>
      </c>
      <c r="S446" s="18">
        <f t="shared" si="65"/>
        <v>0</v>
      </c>
    </row>
    <row r="447" spans="1:19" ht="26.25" x14ac:dyDescent="0.25">
      <c r="A447" s="60">
        <v>3311401030379110</v>
      </c>
      <c r="B447" s="61" t="s">
        <v>321</v>
      </c>
      <c r="C447" s="28"/>
      <c r="D447" s="17">
        <f>SUM([3]ctas!D447+'[4]estapu y ente'!D447)</f>
        <v>10000000000</v>
      </c>
      <c r="E447" s="17">
        <f>SUM([3]ctas!E447+'[4]estapu y ente'!E447)</f>
        <v>0</v>
      </c>
      <c r="F447" s="30">
        <f t="shared" si="69"/>
        <v>10000000000</v>
      </c>
      <c r="G447" s="31">
        <f t="shared" si="70"/>
        <v>0</v>
      </c>
      <c r="H447" s="17"/>
      <c r="I447" s="32">
        <f t="shared" si="71"/>
        <v>10000000000</v>
      </c>
      <c r="J447" s="17">
        <f>SUM([3]ctas!J447+'[4]estapu y ente'!J447)</f>
        <v>0</v>
      </c>
      <c r="K447" s="31">
        <f t="shared" si="66"/>
        <v>0</v>
      </c>
      <c r="L447" s="30">
        <f t="shared" si="72"/>
        <v>0</v>
      </c>
      <c r="M447" s="31">
        <f t="shared" si="67"/>
        <v>0</v>
      </c>
      <c r="N447" s="17">
        <f>SUM([3]ctas!N447+'[4]estapu y ente'!N447)</f>
        <v>0</v>
      </c>
      <c r="O447" s="31">
        <f t="shared" si="68"/>
        <v>0</v>
      </c>
      <c r="P447" s="32">
        <f t="shared" si="73"/>
        <v>10000000000</v>
      </c>
      <c r="R447" s="17">
        <f>SUM('[1]estapu y ente'!D445+[2]ctas!D445)</f>
        <v>10000000000</v>
      </c>
      <c r="S447" s="18">
        <f t="shared" si="65"/>
        <v>0</v>
      </c>
    </row>
    <row r="448" spans="1:19" ht="26.25" x14ac:dyDescent="0.25">
      <c r="A448" s="60">
        <v>3311401030380</v>
      </c>
      <c r="B448" s="61" t="s">
        <v>322</v>
      </c>
      <c r="C448" s="28"/>
      <c r="D448" s="29">
        <f>SUM(D449)</f>
        <v>12222250000</v>
      </c>
      <c r="E448" s="29">
        <f>SUM(E449)</f>
        <v>0</v>
      </c>
      <c r="F448" s="30">
        <f t="shared" si="69"/>
        <v>12222250000</v>
      </c>
      <c r="G448" s="31">
        <f t="shared" si="70"/>
        <v>0</v>
      </c>
      <c r="H448" s="29">
        <f>SUM(H449)</f>
        <v>0</v>
      </c>
      <c r="I448" s="32">
        <f t="shared" si="71"/>
        <v>12222250000</v>
      </c>
      <c r="J448" s="29">
        <f>SUM(J449)</f>
        <v>27660849</v>
      </c>
      <c r="K448" s="31">
        <f t="shared" si="66"/>
        <v>0.22631552291926607</v>
      </c>
      <c r="L448" s="30">
        <f t="shared" si="72"/>
        <v>187872849</v>
      </c>
      <c r="M448" s="31">
        <f t="shared" si="67"/>
        <v>1.5371379983227311</v>
      </c>
      <c r="N448" s="29">
        <f>SUM(N449)</f>
        <v>215533698</v>
      </c>
      <c r="O448" s="31">
        <f t="shared" si="68"/>
        <v>1.7634535212419971</v>
      </c>
      <c r="P448" s="32">
        <f t="shared" si="73"/>
        <v>12006716302</v>
      </c>
      <c r="R448" s="17">
        <f>SUM('[1]estapu y ente'!D446+[2]ctas!D446)</f>
        <v>12222250000</v>
      </c>
      <c r="S448" s="18">
        <f t="shared" si="65"/>
        <v>0</v>
      </c>
    </row>
    <row r="449" spans="1:19" ht="26.25" x14ac:dyDescent="0.25">
      <c r="A449" s="60">
        <v>3311401030380110</v>
      </c>
      <c r="B449" s="61" t="s">
        <v>323</v>
      </c>
      <c r="C449" s="28"/>
      <c r="D449" s="17">
        <f>SUM([3]ctas!D449+'[4]estapu y ente'!D449)</f>
        <v>12222250000</v>
      </c>
      <c r="E449" s="17">
        <f>SUM([3]ctas!E449+'[4]estapu y ente'!E449)</f>
        <v>0</v>
      </c>
      <c r="F449" s="30">
        <f t="shared" si="69"/>
        <v>12222250000</v>
      </c>
      <c r="G449" s="31">
        <f t="shared" si="70"/>
        <v>0</v>
      </c>
      <c r="H449" s="17"/>
      <c r="I449" s="32">
        <f t="shared" si="71"/>
        <v>12222250000</v>
      </c>
      <c r="J449" s="17">
        <f>SUM([3]ctas!J449+'[4]estapu y ente'!J449)</f>
        <v>27660849</v>
      </c>
      <c r="K449" s="31">
        <f t="shared" si="66"/>
        <v>0.22631552291926607</v>
      </c>
      <c r="L449" s="30">
        <f t="shared" si="72"/>
        <v>187872849</v>
      </c>
      <c r="M449" s="31">
        <f t="shared" si="67"/>
        <v>1.5371379983227311</v>
      </c>
      <c r="N449" s="17">
        <f>SUM([3]ctas!N449+'[4]estapu y ente'!N449)</f>
        <v>215533698</v>
      </c>
      <c r="O449" s="31">
        <f t="shared" si="68"/>
        <v>1.7634535212419971</v>
      </c>
      <c r="P449" s="32">
        <f t="shared" si="73"/>
        <v>12006716302</v>
      </c>
      <c r="R449" s="17">
        <f>SUM('[1]estapu y ente'!D447+[2]ctas!D447)</f>
        <v>12222250000</v>
      </c>
      <c r="S449" s="18">
        <f t="shared" si="65"/>
        <v>0</v>
      </c>
    </row>
    <row r="450" spans="1:19" ht="26.25" x14ac:dyDescent="0.25">
      <c r="A450" s="60">
        <v>3311401030702</v>
      </c>
      <c r="B450" s="27" t="s">
        <v>324</v>
      </c>
      <c r="C450" s="28"/>
      <c r="D450" s="29">
        <f>SUM(D451)</f>
        <v>4805000000</v>
      </c>
      <c r="E450" s="29">
        <f>SUM(E451)</f>
        <v>3260268826</v>
      </c>
      <c r="F450" s="30">
        <f t="shared" si="69"/>
        <v>8065268826</v>
      </c>
      <c r="G450" s="31">
        <f t="shared" si="70"/>
        <v>0</v>
      </c>
      <c r="H450" s="29">
        <f>SUM(H451)</f>
        <v>0</v>
      </c>
      <c r="I450" s="32">
        <f t="shared" si="71"/>
        <v>8065268826</v>
      </c>
      <c r="J450" s="29">
        <f>SUM(J451)</f>
        <v>1628341160</v>
      </c>
      <c r="K450" s="31">
        <f t="shared" si="66"/>
        <v>20.189546004352863</v>
      </c>
      <c r="L450" s="30">
        <f t="shared" si="72"/>
        <v>4067365923</v>
      </c>
      <c r="M450" s="31">
        <f t="shared" si="67"/>
        <v>50.430630531347397</v>
      </c>
      <c r="N450" s="29">
        <f>SUM(N451)</f>
        <v>5695707083</v>
      </c>
      <c r="O450" s="31">
        <f t="shared" si="68"/>
        <v>70.620176535700267</v>
      </c>
      <c r="P450" s="32">
        <f t="shared" si="73"/>
        <v>2369561743</v>
      </c>
      <c r="R450" s="17">
        <f>SUM('[1]estapu y ente'!D448+[2]ctas!D448)</f>
        <v>4805000000</v>
      </c>
      <c r="S450" s="18">
        <f t="shared" si="65"/>
        <v>0</v>
      </c>
    </row>
    <row r="451" spans="1:19" ht="26.25" x14ac:dyDescent="0.25">
      <c r="A451" s="60">
        <v>3311401030702110</v>
      </c>
      <c r="B451" s="27" t="s">
        <v>324</v>
      </c>
      <c r="C451" s="28"/>
      <c r="D451" s="17">
        <f>SUM([3]ctas!D451+'[4]estapu y ente'!D451)</f>
        <v>4805000000</v>
      </c>
      <c r="E451" s="17">
        <f>SUM([3]ctas!E451+'[4]estapu y ente'!E451)</f>
        <v>3260268826</v>
      </c>
      <c r="F451" s="30">
        <f t="shared" si="69"/>
        <v>8065268826</v>
      </c>
      <c r="G451" s="31">
        <f t="shared" si="70"/>
        <v>0</v>
      </c>
      <c r="H451" s="17"/>
      <c r="I451" s="32">
        <f t="shared" si="71"/>
        <v>8065268826</v>
      </c>
      <c r="J451" s="17">
        <f>SUM([3]ctas!J451+'[4]estapu y ente'!J451)</f>
        <v>1628341160</v>
      </c>
      <c r="K451" s="31">
        <f t="shared" si="66"/>
        <v>20.189546004352863</v>
      </c>
      <c r="L451" s="30">
        <f t="shared" si="72"/>
        <v>4067365923</v>
      </c>
      <c r="M451" s="31">
        <f t="shared" si="67"/>
        <v>50.430630531347397</v>
      </c>
      <c r="N451" s="17">
        <f>SUM([3]ctas!N451+'[4]estapu y ente'!N451)</f>
        <v>5695707083</v>
      </c>
      <c r="O451" s="31">
        <f t="shared" si="68"/>
        <v>70.620176535700267</v>
      </c>
      <c r="P451" s="32">
        <f t="shared" si="73"/>
        <v>2369561743</v>
      </c>
      <c r="R451" s="17">
        <f>SUM('[1]estapu y ente'!D449+[2]ctas!D449)</f>
        <v>4805000000</v>
      </c>
      <c r="S451" s="18">
        <f t="shared" si="65"/>
        <v>0</v>
      </c>
    </row>
    <row r="452" spans="1:19" x14ac:dyDescent="0.25">
      <c r="A452" s="26">
        <v>3311401030888</v>
      </c>
      <c r="B452" s="27" t="s">
        <v>325</v>
      </c>
      <c r="C452" s="28"/>
      <c r="D452" s="29">
        <f>SUM(D453)</f>
        <v>12500000000</v>
      </c>
      <c r="E452" s="29">
        <f>SUM(E453)</f>
        <v>-1000000000</v>
      </c>
      <c r="F452" s="30">
        <f t="shared" si="69"/>
        <v>11500000000</v>
      </c>
      <c r="G452" s="31">
        <f t="shared" si="70"/>
        <v>0</v>
      </c>
      <c r="H452" s="29">
        <f>SUM(H453)</f>
        <v>0</v>
      </c>
      <c r="I452" s="32">
        <f t="shared" si="71"/>
        <v>11500000000</v>
      </c>
      <c r="J452" s="29">
        <f>SUM(J453)</f>
        <v>1251578974</v>
      </c>
      <c r="K452" s="31">
        <f t="shared" si="66"/>
        <v>10.883295426086956</v>
      </c>
      <c r="L452" s="30">
        <f t="shared" si="72"/>
        <v>5916538151</v>
      </c>
      <c r="M452" s="31">
        <f t="shared" si="67"/>
        <v>51.448157834782606</v>
      </c>
      <c r="N452" s="29">
        <f>SUM(N453)</f>
        <v>7168117125</v>
      </c>
      <c r="O452" s="31">
        <f t="shared" si="68"/>
        <v>62.331453260869566</v>
      </c>
      <c r="P452" s="32">
        <f t="shared" si="73"/>
        <v>4331882875</v>
      </c>
      <c r="R452" s="17">
        <f>SUM('[1]estapu y ente'!D450+[2]ctas!D450)</f>
        <v>12500000000</v>
      </c>
      <c r="S452" s="18">
        <f t="shared" si="65"/>
        <v>0</v>
      </c>
    </row>
    <row r="453" spans="1:19" x14ac:dyDescent="0.25">
      <c r="A453" s="26">
        <v>3311401030888110</v>
      </c>
      <c r="B453" s="27" t="s">
        <v>326</v>
      </c>
      <c r="C453" s="28"/>
      <c r="D453" s="17">
        <f>SUM([3]ctas!D453+'[4]estapu y ente'!D453)</f>
        <v>12500000000</v>
      </c>
      <c r="E453" s="17">
        <f>SUM([3]ctas!E453+'[4]estapu y ente'!E453)</f>
        <v>-1000000000</v>
      </c>
      <c r="F453" s="30">
        <f t="shared" si="69"/>
        <v>11500000000</v>
      </c>
      <c r="G453" s="31">
        <f t="shared" si="70"/>
        <v>0</v>
      </c>
      <c r="H453" s="17"/>
      <c r="I453" s="32">
        <f t="shared" si="71"/>
        <v>11500000000</v>
      </c>
      <c r="J453" s="17">
        <f>SUM([3]ctas!J453+'[4]estapu y ente'!J453)</f>
        <v>1251578974</v>
      </c>
      <c r="K453" s="31">
        <f t="shared" si="66"/>
        <v>10.883295426086956</v>
      </c>
      <c r="L453" s="30">
        <f t="shared" si="72"/>
        <v>5916538151</v>
      </c>
      <c r="M453" s="31">
        <f t="shared" si="67"/>
        <v>51.448157834782606</v>
      </c>
      <c r="N453" s="17">
        <f>SUM([3]ctas!N453+'[4]estapu y ente'!N453)</f>
        <v>7168117125</v>
      </c>
      <c r="O453" s="31">
        <f t="shared" si="68"/>
        <v>62.331453260869566</v>
      </c>
      <c r="P453" s="32">
        <f t="shared" si="73"/>
        <v>4331882875</v>
      </c>
      <c r="R453" s="17">
        <f>SUM('[1]estapu y ente'!D451+[2]ctas!D451)</f>
        <v>12500000000</v>
      </c>
      <c r="S453" s="18">
        <f t="shared" si="65"/>
        <v>0</v>
      </c>
    </row>
    <row r="454" spans="1:19" x14ac:dyDescent="0.25">
      <c r="A454" s="26">
        <v>3311401030889</v>
      </c>
      <c r="B454" s="27" t="s">
        <v>327</v>
      </c>
      <c r="C454" s="28"/>
      <c r="D454" s="29">
        <f>SUM(D455:D456)</f>
        <v>202340000000</v>
      </c>
      <c r="E454" s="29">
        <f>SUM(E455:E456)</f>
        <v>-20998000000</v>
      </c>
      <c r="F454" s="30">
        <f t="shared" si="69"/>
        <v>181342000000</v>
      </c>
      <c r="G454" s="31">
        <f t="shared" si="70"/>
        <v>0</v>
      </c>
      <c r="H454" s="29">
        <f>SUM(H455:H456)</f>
        <v>0</v>
      </c>
      <c r="I454" s="32">
        <f t="shared" si="71"/>
        <v>181342000000</v>
      </c>
      <c r="J454" s="29">
        <f>SUM(J455:J456)</f>
        <v>27503828045</v>
      </c>
      <c r="K454" s="31">
        <f t="shared" si="66"/>
        <v>15.166827345568043</v>
      </c>
      <c r="L454" s="30">
        <f t="shared" si="72"/>
        <v>31459402438</v>
      </c>
      <c r="M454" s="31">
        <f t="shared" si="67"/>
        <v>17.348106030594128</v>
      </c>
      <c r="N454" s="29">
        <f>SUM(N455:N456)</f>
        <v>58963230483</v>
      </c>
      <c r="O454" s="31">
        <f t="shared" si="68"/>
        <v>32.514933376162169</v>
      </c>
      <c r="P454" s="32">
        <f t="shared" si="73"/>
        <v>122378769517</v>
      </c>
      <c r="R454" s="17">
        <f>SUM('[1]estapu y ente'!D452+[2]ctas!D452)</f>
        <v>202340000000</v>
      </c>
      <c r="S454" s="18">
        <f t="shared" si="65"/>
        <v>0</v>
      </c>
    </row>
    <row r="455" spans="1:19" x14ac:dyDescent="0.25">
      <c r="A455" s="26">
        <v>3311401030889110</v>
      </c>
      <c r="B455" s="27" t="s">
        <v>328</v>
      </c>
      <c r="C455" s="28"/>
      <c r="D455" s="17">
        <f>SUM([3]ctas!D455+'[4]estapu y ente'!D455)</f>
        <v>116000000000</v>
      </c>
      <c r="E455" s="17">
        <f>SUM([3]ctas!E455+'[4]estapu y ente'!E455)</f>
        <v>-35341067633</v>
      </c>
      <c r="F455" s="30">
        <f t="shared" si="69"/>
        <v>80658932367</v>
      </c>
      <c r="G455" s="31">
        <f t="shared" si="70"/>
        <v>0</v>
      </c>
      <c r="H455" s="17"/>
      <c r="I455" s="32">
        <f t="shared" si="71"/>
        <v>80658932367</v>
      </c>
      <c r="J455" s="17">
        <f>SUM([3]ctas!J455+'[4]estapu y ente'!J455)</f>
        <v>13580187862</v>
      </c>
      <c r="K455" s="31">
        <f t="shared" si="66"/>
        <v>16.836557915507523</v>
      </c>
      <c r="L455" s="30">
        <f t="shared" si="72"/>
        <v>148090503</v>
      </c>
      <c r="M455" s="31">
        <f t="shared" si="67"/>
        <v>0.18360087178712559</v>
      </c>
      <c r="N455" s="17">
        <f>SUM([3]ctas!N455+'[4]estapu y ente'!N455)</f>
        <v>13728278365</v>
      </c>
      <c r="O455" s="31">
        <f t="shared" si="68"/>
        <v>17.020158787294651</v>
      </c>
      <c r="P455" s="32">
        <f t="shared" si="73"/>
        <v>66930654002</v>
      </c>
      <c r="R455" s="17">
        <f>SUM('[1]estapu y ente'!D453+[2]ctas!D453)</f>
        <v>116000000000</v>
      </c>
      <c r="S455" s="18">
        <f t="shared" si="65"/>
        <v>0</v>
      </c>
    </row>
    <row r="456" spans="1:19" x14ac:dyDescent="0.25">
      <c r="A456" s="26">
        <v>3311401030889110</v>
      </c>
      <c r="B456" s="27" t="s">
        <v>329</v>
      </c>
      <c r="C456" s="28"/>
      <c r="D456" s="17">
        <f>SUM([3]ctas!D456+'[4]estapu y ente'!D456)</f>
        <v>86340000000</v>
      </c>
      <c r="E456" s="17">
        <f>SUM([3]ctas!E456+'[4]estapu y ente'!E456)</f>
        <v>14343067633</v>
      </c>
      <c r="F456" s="30">
        <f t="shared" si="69"/>
        <v>100683067633</v>
      </c>
      <c r="G456" s="31">
        <f t="shared" si="70"/>
        <v>0</v>
      </c>
      <c r="H456" s="17"/>
      <c r="I456" s="32">
        <f t="shared" si="71"/>
        <v>100683067633</v>
      </c>
      <c r="J456" s="17">
        <f>SUM([3]ctas!J456+'[4]estapu y ente'!J456)</f>
        <v>13923640183</v>
      </c>
      <c r="K456" s="31">
        <f t="shared" si="66"/>
        <v>13.829177547264532</v>
      </c>
      <c r="L456" s="30">
        <f t="shared" si="72"/>
        <v>31311311935</v>
      </c>
      <c r="M456" s="31">
        <f t="shared" si="67"/>
        <v>31.098885513831291</v>
      </c>
      <c r="N456" s="17">
        <f>SUM([3]ctas!N456+'[4]estapu y ente'!N456)</f>
        <v>45234952118</v>
      </c>
      <c r="O456" s="31">
        <f t="shared" si="68"/>
        <v>44.928063061095827</v>
      </c>
      <c r="P456" s="32">
        <f t="shared" si="73"/>
        <v>55448115515</v>
      </c>
      <c r="R456" s="17">
        <f>SUM('[1]estapu y ente'!D454+[2]ctas!D454)</f>
        <v>86340000000</v>
      </c>
      <c r="S456" s="18">
        <f t="shared" si="65"/>
        <v>0</v>
      </c>
    </row>
    <row r="457" spans="1:19" x14ac:dyDescent="0.25">
      <c r="A457" s="26">
        <v>3311401030890</v>
      </c>
      <c r="B457" s="27" t="s">
        <v>330</v>
      </c>
      <c r="C457" s="28"/>
      <c r="D457" s="29">
        <f>SUM(D458)</f>
        <v>2600000000</v>
      </c>
      <c r="E457" s="29">
        <f>SUM(E458)</f>
        <v>0</v>
      </c>
      <c r="F457" s="30">
        <f t="shared" si="69"/>
        <v>2600000000</v>
      </c>
      <c r="G457" s="31">
        <f t="shared" si="70"/>
        <v>0</v>
      </c>
      <c r="H457" s="29">
        <f>SUM(H458)</f>
        <v>0</v>
      </c>
      <c r="I457" s="32">
        <f t="shared" si="71"/>
        <v>2600000000</v>
      </c>
      <c r="J457" s="29">
        <f>SUM(J458)</f>
        <v>91492398</v>
      </c>
      <c r="K457" s="31">
        <f t="shared" si="66"/>
        <v>3.5189383846153848</v>
      </c>
      <c r="L457" s="30">
        <f t="shared" si="72"/>
        <v>2109593329</v>
      </c>
      <c r="M457" s="31">
        <f t="shared" si="67"/>
        <v>81.138204961538463</v>
      </c>
      <c r="N457" s="29">
        <f>SUM(N458)</f>
        <v>2201085727</v>
      </c>
      <c r="O457" s="31">
        <f t="shared" si="68"/>
        <v>84.657143346153845</v>
      </c>
      <c r="P457" s="32">
        <f t="shared" si="73"/>
        <v>398914273</v>
      </c>
      <c r="R457" s="17">
        <f>SUM('[1]estapu y ente'!D455+[2]ctas!D455)</f>
        <v>2600000000</v>
      </c>
      <c r="S457" s="18">
        <f t="shared" si="65"/>
        <v>0</v>
      </c>
    </row>
    <row r="458" spans="1:19" x14ac:dyDescent="0.25">
      <c r="A458" s="26">
        <v>3311401030890110</v>
      </c>
      <c r="B458" s="27" t="s">
        <v>330</v>
      </c>
      <c r="C458" s="28"/>
      <c r="D458" s="17">
        <f>SUM([3]ctas!D458+'[4]estapu y ente'!D458)</f>
        <v>2600000000</v>
      </c>
      <c r="E458" s="17">
        <f>SUM([3]ctas!E458+'[4]estapu y ente'!E458)</f>
        <v>0</v>
      </c>
      <c r="F458" s="30">
        <f t="shared" si="69"/>
        <v>2600000000</v>
      </c>
      <c r="G458" s="31">
        <f t="shared" si="70"/>
        <v>0</v>
      </c>
      <c r="H458" s="17"/>
      <c r="I458" s="32">
        <f t="shared" si="71"/>
        <v>2600000000</v>
      </c>
      <c r="J458" s="17">
        <f>SUM([3]ctas!J458+'[4]estapu y ente'!J458)</f>
        <v>91492398</v>
      </c>
      <c r="K458" s="31">
        <f t="shared" si="66"/>
        <v>3.5189383846153848</v>
      </c>
      <c r="L458" s="30">
        <f t="shared" si="72"/>
        <v>2109593329</v>
      </c>
      <c r="M458" s="31">
        <f t="shared" si="67"/>
        <v>81.138204961538463</v>
      </c>
      <c r="N458" s="17">
        <f>SUM([3]ctas!N458+'[4]estapu y ente'!N458)</f>
        <v>2201085727</v>
      </c>
      <c r="O458" s="31">
        <f t="shared" si="68"/>
        <v>84.657143346153845</v>
      </c>
      <c r="P458" s="32">
        <f t="shared" si="73"/>
        <v>398914273</v>
      </c>
      <c r="R458" s="17">
        <f>SUM('[1]estapu y ente'!D456+[2]ctas!D456)</f>
        <v>2600000000</v>
      </c>
      <c r="S458" s="18">
        <f t="shared" ref="S458:S521" si="74">+D458-R458</f>
        <v>0</v>
      </c>
    </row>
    <row r="459" spans="1:19" ht="26.25" x14ac:dyDescent="0.25">
      <c r="A459" s="26">
        <v>3311401030891</v>
      </c>
      <c r="B459" s="27" t="s">
        <v>331</v>
      </c>
      <c r="C459" s="28"/>
      <c r="D459" s="29">
        <f>SUM(D460)</f>
        <v>56850000000</v>
      </c>
      <c r="E459" s="29">
        <f>SUM(E460)</f>
        <v>20998000000</v>
      </c>
      <c r="F459" s="30">
        <f t="shared" si="69"/>
        <v>77848000000</v>
      </c>
      <c r="G459" s="31">
        <f t="shared" si="70"/>
        <v>0</v>
      </c>
      <c r="H459" s="29">
        <f>SUM(H460)</f>
        <v>0</v>
      </c>
      <c r="I459" s="32">
        <f t="shared" si="71"/>
        <v>77848000000</v>
      </c>
      <c r="J459" s="29">
        <f>SUM(J460)</f>
        <v>19805403759</v>
      </c>
      <c r="K459" s="31">
        <f t="shared" si="66"/>
        <v>25.44112084960436</v>
      </c>
      <c r="L459" s="30">
        <f t="shared" si="72"/>
        <v>51441212258</v>
      </c>
      <c r="M459" s="31">
        <f t="shared" si="67"/>
        <v>66.079041539923949</v>
      </c>
      <c r="N459" s="29">
        <f>SUM(N460)</f>
        <v>71246616017</v>
      </c>
      <c r="O459" s="31">
        <f t="shared" si="68"/>
        <v>91.520162389528309</v>
      </c>
      <c r="P459" s="32">
        <f t="shared" si="73"/>
        <v>6601383983</v>
      </c>
      <c r="R459" s="17">
        <f>SUM('[1]estapu y ente'!D457+[2]ctas!D457)</f>
        <v>56850000000</v>
      </c>
      <c r="S459" s="18">
        <f t="shared" si="74"/>
        <v>0</v>
      </c>
    </row>
    <row r="460" spans="1:19" ht="26.25" x14ac:dyDescent="0.25">
      <c r="A460" s="26">
        <v>3311401030891110</v>
      </c>
      <c r="B460" s="27" t="s">
        <v>331</v>
      </c>
      <c r="C460" s="28"/>
      <c r="D460" s="17">
        <f>SUM([3]ctas!D460+'[4]estapu y ente'!D460)</f>
        <v>56850000000</v>
      </c>
      <c r="E460" s="17">
        <f>SUM([3]ctas!E460+'[4]estapu y ente'!E460)</f>
        <v>20998000000</v>
      </c>
      <c r="F460" s="30">
        <f t="shared" si="69"/>
        <v>77848000000</v>
      </c>
      <c r="G460" s="31">
        <f t="shared" si="70"/>
        <v>0</v>
      </c>
      <c r="H460" s="17"/>
      <c r="I460" s="32">
        <f t="shared" si="71"/>
        <v>77848000000</v>
      </c>
      <c r="J460" s="17">
        <f>SUM([3]ctas!J460+'[4]estapu y ente'!J460)</f>
        <v>19805403759</v>
      </c>
      <c r="K460" s="31">
        <f t="shared" si="66"/>
        <v>25.44112084960436</v>
      </c>
      <c r="L460" s="30">
        <f t="shared" si="72"/>
        <v>51441212258</v>
      </c>
      <c r="M460" s="31">
        <f t="shared" si="67"/>
        <v>66.079041539923949</v>
      </c>
      <c r="N460" s="17">
        <f>SUM([3]ctas!N460+'[4]estapu y ente'!N460)</f>
        <v>71246616017</v>
      </c>
      <c r="O460" s="31">
        <f t="shared" si="68"/>
        <v>91.520162389528309</v>
      </c>
      <c r="P460" s="32">
        <f t="shared" si="73"/>
        <v>6601383983</v>
      </c>
      <c r="R460" s="17">
        <f>SUM('[1]estapu y ente'!D458+[2]ctas!D458)</f>
        <v>56850000000</v>
      </c>
      <c r="S460" s="18">
        <f t="shared" si="74"/>
        <v>0</v>
      </c>
    </row>
    <row r="461" spans="1:19" ht="26.25" x14ac:dyDescent="0.25">
      <c r="A461" s="26">
        <v>3311401030892</v>
      </c>
      <c r="B461" s="27" t="s">
        <v>332</v>
      </c>
      <c r="C461" s="28"/>
      <c r="D461" s="29">
        <f>SUM(D462)</f>
        <v>6670000000</v>
      </c>
      <c r="E461" s="29">
        <f>SUM(E462)</f>
        <v>0</v>
      </c>
      <c r="F461" s="30">
        <f t="shared" si="69"/>
        <v>6670000000</v>
      </c>
      <c r="G461" s="31">
        <f t="shared" si="70"/>
        <v>0</v>
      </c>
      <c r="H461" s="29">
        <f>SUM(H462)</f>
        <v>0</v>
      </c>
      <c r="I461" s="32">
        <f t="shared" si="71"/>
        <v>6670000000</v>
      </c>
      <c r="J461" s="29">
        <f>SUM(J462)</f>
        <v>844823896</v>
      </c>
      <c r="K461" s="31">
        <f t="shared" si="66"/>
        <v>12.666025427286357</v>
      </c>
      <c r="L461" s="30">
        <f t="shared" si="72"/>
        <v>5120792873</v>
      </c>
      <c r="M461" s="31">
        <f t="shared" si="67"/>
        <v>76.773506341829091</v>
      </c>
      <c r="N461" s="29">
        <f>SUM(N462)</f>
        <v>5965616769</v>
      </c>
      <c r="O461" s="31">
        <f t="shared" si="68"/>
        <v>89.439531769115447</v>
      </c>
      <c r="P461" s="32">
        <f t="shared" si="73"/>
        <v>704383231</v>
      </c>
      <c r="R461" s="17">
        <f>SUM('[1]estapu y ente'!D459+[2]ctas!D459)</f>
        <v>6670000000</v>
      </c>
      <c r="S461" s="18">
        <f t="shared" si="74"/>
        <v>0</v>
      </c>
    </row>
    <row r="462" spans="1:19" ht="26.25" x14ac:dyDescent="0.25">
      <c r="A462" s="26">
        <v>3311401030892110</v>
      </c>
      <c r="B462" s="27" t="s">
        <v>332</v>
      </c>
      <c r="C462" s="28"/>
      <c r="D462" s="17">
        <f>SUM([3]ctas!D462+'[4]estapu y ente'!D462)</f>
        <v>6670000000</v>
      </c>
      <c r="E462" s="17">
        <f>SUM([3]ctas!E462+'[4]estapu y ente'!E462)</f>
        <v>0</v>
      </c>
      <c r="F462" s="30">
        <f t="shared" si="69"/>
        <v>6670000000</v>
      </c>
      <c r="G462" s="31">
        <f t="shared" si="70"/>
        <v>0</v>
      </c>
      <c r="H462" s="17"/>
      <c r="I462" s="32">
        <f t="shared" si="71"/>
        <v>6670000000</v>
      </c>
      <c r="J462" s="17">
        <f>SUM([3]ctas!J462+'[4]estapu y ente'!J462)</f>
        <v>844823896</v>
      </c>
      <c r="K462" s="31">
        <f t="shared" si="66"/>
        <v>12.666025427286357</v>
      </c>
      <c r="L462" s="30">
        <f t="shared" si="72"/>
        <v>5120792873</v>
      </c>
      <c r="M462" s="31">
        <f t="shared" si="67"/>
        <v>76.773506341829091</v>
      </c>
      <c r="N462" s="17">
        <f>SUM([3]ctas!N462+'[4]estapu y ente'!N462)</f>
        <v>5965616769</v>
      </c>
      <c r="O462" s="31">
        <f t="shared" si="68"/>
        <v>89.439531769115447</v>
      </c>
      <c r="P462" s="32">
        <f t="shared" si="73"/>
        <v>704383231</v>
      </c>
      <c r="R462" s="17">
        <f>SUM('[1]estapu y ente'!D460+[2]ctas!D460)</f>
        <v>6670000000</v>
      </c>
      <c r="S462" s="18">
        <f t="shared" si="74"/>
        <v>0</v>
      </c>
    </row>
    <row r="463" spans="1:19" x14ac:dyDescent="0.25">
      <c r="A463" s="26">
        <v>3311401030893</v>
      </c>
      <c r="B463" s="27" t="s">
        <v>333</v>
      </c>
      <c r="C463" s="28"/>
      <c r="D463" s="29">
        <f>SUM(D464)</f>
        <v>8100000000</v>
      </c>
      <c r="E463" s="29">
        <f>SUM(E464)</f>
        <v>1000000000</v>
      </c>
      <c r="F463" s="30">
        <f t="shared" si="69"/>
        <v>9100000000</v>
      </c>
      <c r="G463" s="31">
        <f t="shared" si="70"/>
        <v>0</v>
      </c>
      <c r="H463" s="29">
        <f>SUM(H464)</f>
        <v>0</v>
      </c>
      <c r="I463" s="32">
        <f t="shared" si="71"/>
        <v>9100000000</v>
      </c>
      <c r="J463" s="29">
        <f>SUM(J464)</f>
        <v>1165200386</v>
      </c>
      <c r="K463" s="31">
        <f t="shared" si="66"/>
        <v>12.804399846153846</v>
      </c>
      <c r="L463" s="30">
        <f t="shared" si="72"/>
        <v>3839795539</v>
      </c>
      <c r="M463" s="31">
        <f t="shared" si="67"/>
        <v>42.195555373626377</v>
      </c>
      <c r="N463" s="29">
        <f>SUM(N464)</f>
        <v>5004995925</v>
      </c>
      <c r="O463" s="31">
        <f t="shared" si="68"/>
        <v>54.999955219780219</v>
      </c>
      <c r="P463" s="32">
        <f t="shared" si="73"/>
        <v>4095004075</v>
      </c>
      <c r="R463" s="17">
        <f>SUM('[1]estapu y ente'!D461+[2]ctas!D461)</f>
        <v>8100000000</v>
      </c>
      <c r="S463" s="18">
        <f t="shared" si="74"/>
        <v>0</v>
      </c>
    </row>
    <row r="464" spans="1:19" x14ac:dyDescent="0.25">
      <c r="A464" s="26">
        <v>3311401030893110</v>
      </c>
      <c r="B464" s="27" t="s">
        <v>334</v>
      </c>
      <c r="C464" s="28"/>
      <c r="D464" s="17">
        <f>SUM([3]ctas!D464+'[4]estapu y ente'!D464)</f>
        <v>8100000000</v>
      </c>
      <c r="E464" s="17">
        <f>SUM([3]ctas!E464+'[4]estapu y ente'!E464)</f>
        <v>1000000000</v>
      </c>
      <c r="F464" s="30">
        <f t="shared" si="69"/>
        <v>9100000000</v>
      </c>
      <c r="G464" s="31">
        <f t="shared" si="70"/>
        <v>0</v>
      </c>
      <c r="H464" s="17"/>
      <c r="I464" s="32">
        <f t="shared" si="71"/>
        <v>9100000000</v>
      </c>
      <c r="J464" s="17">
        <f>SUM([3]ctas!J464+'[4]estapu y ente'!J464)</f>
        <v>1165200386</v>
      </c>
      <c r="K464" s="31">
        <f t="shared" si="66"/>
        <v>12.804399846153846</v>
      </c>
      <c r="L464" s="30">
        <f t="shared" si="72"/>
        <v>3839795539</v>
      </c>
      <c r="M464" s="31">
        <f t="shared" si="67"/>
        <v>42.195555373626377</v>
      </c>
      <c r="N464" s="17">
        <f>SUM([3]ctas!N464+'[4]estapu y ente'!N464)</f>
        <v>5004995925</v>
      </c>
      <c r="O464" s="31">
        <f t="shared" si="68"/>
        <v>54.999955219780219</v>
      </c>
      <c r="P464" s="32">
        <f t="shared" si="73"/>
        <v>4095004075</v>
      </c>
      <c r="R464" s="17">
        <f>SUM('[1]estapu y ente'!D462+[2]ctas!D462)</f>
        <v>8100000000</v>
      </c>
      <c r="S464" s="18">
        <f t="shared" si="74"/>
        <v>0</v>
      </c>
    </row>
    <row r="465" spans="1:19" ht="26.25" x14ac:dyDescent="0.25">
      <c r="A465" s="26">
        <v>3311401030894</v>
      </c>
      <c r="B465" s="27" t="s">
        <v>335</v>
      </c>
      <c r="C465" s="28"/>
      <c r="D465" s="29">
        <f>SUM(D466)</f>
        <v>15350000000</v>
      </c>
      <c r="E465" s="29">
        <f>SUM(E466)</f>
        <v>12425800000</v>
      </c>
      <c r="F465" s="30">
        <f t="shared" ref="F465:F530" si="75">SUM(D465+E465)</f>
        <v>27775800000</v>
      </c>
      <c r="G465" s="31">
        <f t="shared" si="70"/>
        <v>0</v>
      </c>
      <c r="H465" s="29">
        <f>SUM(H466)</f>
        <v>0</v>
      </c>
      <c r="I465" s="32">
        <f t="shared" si="71"/>
        <v>27775800000</v>
      </c>
      <c r="J465" s="29">
        <f>SUM(J466)</f>
        <v>2982386540</v>
      </c>
      <c r="K465" s="31">
        <f t="shared" si="66"/>
        <v>10.737356043750315</v>
      </c>
      <c r="L465" s="30">
        <f t="shared" si="72"/>
        <v>23757933184</v>
      </c>
      <c r="M465" s="31">
        <f t="shared" si="67"/>
        <v>85.534649529446497</v>
      </c>
      <c r="N465" s="29">
        <f>SUM(N466)</f>
        <v>26740319724</v>
      </c>
      <c r="O465" s="31">
        <f t="shared" si="68"/>
        <v>96.272005573196807</v>
      </c>
      <c r="P465" s="32">
        <f t="shared" si="73"/>
        <v>1035480276</v>
      </c>
      <c r="R465" s="17">
        <f>SUM('[1]estapu y ente'!D463+[2]ctas!D463)</f>
        <v>15350000000</v>
      </c>
      <c r="S465" s="18">
        <f t="shared" si="74"/>
        <v>0</v>
      </c>
    </row>
    <row r="466" spans="1:19" ht="26.25" x14ac:dyDescent="0.25">
      <c r="A466" s="26">
        <v>3311401030894110</v>
      </c>
      <c r="B466" s="27" t="s">
        <v>335</v>
      </c>
      <c r="C466" s="28"/>
      <c r="D466" s="17">
        <f>SUM([3]ctas!D466+'[4]estapu y ente'!D466)</f>
        <v>15350000000</v>
      </c>
      <c r="E466" s="17">
        <f>SUM([3]ctas!E466+'[4]estapu y ente'!E466)</f>
        <v>12425800000</v>
      </c>
      <c r="F466" s="30">
        <f t="shared" si="75"/>
        <v>27775800000</v>
      </c>
      <c r="G466" s="31">
        <f t="shared" ref="G466:G534" si="76">IF(OR(F466=0,F$5=0),0,F466/F$5)*100</f>
        <v>0</v>
      </c>
      <c r="H466" s="17"/>
      <c r="I466" s="32">
        <f t="shared" ref="I466:I531" si="77">SUM(F466-H466)</f>
        <v>27775800000</v>
      </c>
      <c r="J466" s="17">
        <f>SUM([3]ctas!J466+'[4]estapu y ente'!J466)</f>
        <v>2982386540</v>
      </c>
      <c r="K466" s="31">
        <f t="shared" si="66"/>
        <v>10.737356043750315</v>
      </c>
      <c r="L466" s="30">
        <f t="shared" si="72"/>
        <v>23757933184</v>
      </c>
      <c r="M466" s="31">
        <f t="shared" si="67"/>
        <v>85.534649529446497</v>
      </c>
      <c r="N466" s="17">
        <f>SUM([3]ctas!N466+'[4]estapu y ente'!N466)</f>
        <v>26740319724</v>
      </c>
      <c r="O466" s="31">
        <f t="shared" si="68"/>
        <v>96.272005573196807</v>
      </c>
      <c r="P466" s="32">
        <f t="shared" si="73"/>
        <v>1035480276</v>
      </c>
      <c r="R466" s="17">
        <f>SUM('[1]estapu y ente'!D464+[2]ctas!D464)</f>
        <v>15350000000</v>
      </c>
      <c r="S466" s="18">
        <f t="shared" si="74"/>
        <v>0</v>
      </c>
    </row>
    <row r="467" spans="1:19" x14ac:dyDescent="0.25">
      <c r="A467" s="26">
        <v>3311401030897</v>
      </c>
      <c r="B467" s="27" t="s">
        <v>336</v>
      </c>
      <c r="C467" s="28"/>
      <c r="D467" s="29">
        <f>SUM(D468)</f>
        <v>443840000000</v>
      </c>
      <c r="E467" s="29">
        <f>SUM(E468)</f>
        <v>0</v>
      </c>
      <c r="F467" s="30">
        <f t="shared" si="75"/>
        <v>443840000000</v>
      </c>
      <c r="G467" s="31">
        <f t="shared" si="76"/>
        <v>0</v>
      </c>
      <c r="H467" s="29">
        <f>SUM(H468)</f>
        <v>0</v>
      </c>
      <c r="I467" s="32">
        <f t="shared" si="77"/>
        <v>443840000000</v>
      </c>
      <c r="J467" s="29">
        <f>SUM(J468)</f>
        <v>196887631956</v>
      </c>
      <c r="K467" s="31">
        <f t="shared" si="66"/>
        <v>44.360046853821196</v>
      </c>
      <c r="L467" s="30">
        <f t="shared" si="72"/>
        <v>127964973840</v>
      </c>
      <c r="M467" s="31">
        <f t="shared" si="67"/>
        <v>28.831329722422495</v>
      </c>
      <c r="N467" s="29">
        <f>SUM(N468)</f>
        <v>324852605796</v>
      </c>
      <c r="O467" s="31">
        <f t="shared" si="68"/>
        <v>73.191376576243698</v>
      </c>
      <c r="P467" s="32">
        <f t="shared" si="73"/>
        <v>118987394204</v>
      </c>
      <c r="R467" s="17">
        <f>SUM('[1]estapu y ente'!D465+[2]ctas!D465)</f>
        <v>443840000000</v>
      </c>
      <c r="S467" s="18">
        <f t="shared" si="74"/>
        <v>0</v>
      </c>
    </row>
    <row r="468" spans="1:19" x14ac:dyDescent="0.25">
      <c r="A468" s="26">
        <v>3311401030897110</v>
      </c>
      <c r="B468" s="27" t="s">
        <v>336</v>
      </c>
      <c r="C468" s="28"/>
      <c r="D468" s="17">
        <f>SUM([3]ctas!D468+'[4]estapu y ente'!D468)</f>
        <v>443840000000</v>
      </c>
      <c r="E468" s="17">
        <f>SUM([3]ctas!E468+'[4]estapu y ente'!E468)</f>
        <v>0</v>
      </c>
      <c r="F468" s="30">
        <f t="shared" si="75"/>
        <v>443840000000</v>
      </c>
      <c r="G468" s="31">
        <f t="shared" si="76"/>
        <v>0</v>
      </c>
      <c r="H468" s="17"/>
      <c r="I468" s="32">
        <f t="shared" si="77"/>
        <v>443840000000</v>
      </c>
      <c r="J468" s="17">
        <f>SUM([3]ctas!J468+'[4]estapu y ente'!J468)</f>
        <v>196887631956</v>
      </c>
      <c r="K468" s="31">
        <f t="shared" si="66"/>
        <v>44.360046853821196</v>
      </c>
      <c r="L468" s="30">
        <f t="shared" si="72"/>
        <v>127964973840</v>
      </c>
      <c r="M468" s="31">
        <f t="shared" si="67"/>
        <v>28.831329722422495</v>
      </c>
      <c r="N468" s="17">
        <f>SUM([3]ctas!N468+'[4]estapu y ente'!N468)</f>
        <v>324852605796</v>
      </c>
      <c r="O468" s="31">
        <f t="shared" si="68"/>
        <v>73.191376576243698</v>
      </c>
      <c r="P468" s="32">
        <f t="shared" si="73"/>
        <v>118987394204</v>
      </c>
      <c r="R468" s="17">
        <f>SUM('[1]estapu y ente'!D466+[2]ctas!D466)</f>
        <v>443840000000</v>
      </c>
      <c r="S468" s="18">
        <f t="shared" si="74"/>
        <v>0</v>
      </c>
    </row>
    <row r="469" spans="1:19" x14ac:dyDescent="0.25">
      <c r="A469" s="26">
        <v>3311401030898</v>
      </c>
      <c r="B469" s="27" t="s">
        <v>337</v>
      </c>
      <c r="C469" s="28"/>
      <c r="D469" s="29">
        <f>SUM(D470)</f>
        <v>1411055609000</v>
      </c>
      <c r="E469" s="29">
        <f>SUM(E470)</f>
        <v>2244200000</v>
      </c>
      <c r="F469" s="30">
        <f t="shared" si="75"/>
        <v>1413299809000</v>
      </c>
      <c r="G469" s="31">
        <f t="shared" si="76"/>
        <v>0</v>
      </c>
      <c r="H469" s="29">
        <f>SUM(H470)</f>
        <v>0</v>
      </c>
      <c r="I469" s="32">
        <f t="shared" si="77"/>
        <v>1413299809000</v>
      </c>
      <c r="J469" s="29">
        <f>SUM(J470)</f>
        <v>586792199042</v>
      </c>
      <c r="K469" s="31">
        <f t="shared" si="66"/>
        <v>41.519300809726495</v>
      </c>
      <c r="L469" s="30">
        <f t="shared" si="72"/>
        <v>30512581520</v>
      </c>
      <c r="M469" s="31">
        <f t="shared" si="67"/>
        <v>2.1589602804510108</v>
      </c>
      <c r="N469" s="29">
        <f>SUM(N470)</f>
        <v>617304780562</v>
      </c>
      <c r="O469" s="31">
        <f t="shared" si="68"/>
        <v>43.678261090177507</v>
      </c>
      <c r="P469" s="32">
        <f t="shared" si="73"/>
        <v>795995028438</v>
      </c>
      <c r="R469" s="17">
        <f>SUM('[1]estapu y ente'!D467+[2]ctas!D467)</f>
        <v>1411055609000</v>
      </c>
      <c r="S469" s="18">
        <f t="shared" si="74"/>
        <v>0</v>
      </c>
    </row>
    <row r="470" spans="1:19" x14ac:dyDescent="0.25">
      <c r="A470" s="26">
        <v>3311401030898110</v>
      </c>
      <c r="B470" s="27" t="s">
        <v>337</v>
      </c>
      <c r="C470" s="28"/>
      <c r="D470" s="17">
        <f>SUM([3]ctas!D470+'[4]estapu y ente'!D470)</f>
        <v>1411055609000</v>
      </c>
      <c r="E470" s="17">
        <f>SUM([3]ctas!E470+'[4]estapu y ente'!E470)</f>
        <v>2244200000</v>
      </c>
      <c r="F470" s="30">
        <f t="shared" si="75"/>
        <v>1413299809000</v>
      </c>
      <c r="G470" s="31">
        <f t="shared" si="76"/>
        <v>0</v>
      </c>
      <c r="H470" s="17"/>
      <c r="I470" s="32">
        <f t="shared" si="77"/>
        <v>1413299809000</v>
      </c>
      <c r="J470" s="17">
        <f>SUM([3]ctas!J470+'[4]estapu y ente'!J470)</f>
        <v>586792199042</v>
      </c>
      <c r="K470" s="31">
        <f t="shared" si="66"/>
        <v>41.519300809726495</v>
      </c>
      <c r="L470" s="30">
        <f t="shared" si="72"/>
        <v>30512581520</v>
      </c>
      <c r="M470" s="31">
        <f t="shared" si="67"/>
        <v>2.1589602804510108</v>
      </c>
      <c r="N470" s="17">
        <f>SUM([3]ctas!N470+'[4]estapu y ente'!N470)</f>
        <v>617304780562</v>
      </c>
      <c r="O470" s="31">
        <f t="shared" si="68"/>
        <v>43.678261090177507</v>
      </c>
      <c r="P470" s="32">
        <f t="shared" si="73"/>
        <v>795995028438</v>
      </c>
      <c r="R470" s="17">
        <f>SUM('[1]estapu y ente'!D468+[2]ctas!D468)</f>
        <v>1411055609000</v>
      </c>
      <c r="S470" s="18">
        <f t="shared" si="74"/>
        <v>0</v>
      </c>
    </row>
    <row r="471" spans="1:19" x14ac:dyDescent="0.25">
      <c r="A471" s="26">
        <v>3311401030899</v>
      </c>
      <c r="B471" s="27" t="s">
        <v>338</v>
      </c>
      <c r="C471" s="28"/>
      <c r="D471" s="29">
        <f>SUM(D472)</f>
        <v>62599232000</v>
      </c>
      <c r="E471" s="29">
        <f>SUM(E472)</f>
        <v>-12428360792</v>
      </c>
      <c r="F471" s="30">
        <f t="shared" si="75"/>
        <v>50170871208</v>
      </c>
      <c r="G471" s="31">
        <f t="shared" si="76"/>
        <v>0</v>
      </c>
      <c r="H471" s="29">
        <f>SUM(H472)</f>
        <v>0</v>
      </c>
      <c r="I471" s="32">
        <f t="shared" si="77"/>
        <v>50170871208</v>
      </c>
      <c r="J471" s="29">
        <f>SUM(J472)</f>
        <v>7333933562</v>
      </c>
      <c r="K471" s="31">
        <f t="shared" si="66"/>
        <v>14.617911520002799</v>
      </c>
      <c r="L471" s="30">
        <f t="shared" si="72"/>
        <v>21986363792</v>
      </c>
      <c r="M471" s="31">
        <f t="shared" si="67"/>
        <v>43.822965921497023</v>
      </c>
      <c r="N471" s="29">
        <f>SUM(N472)</f>
        <v>29320297354</v>
      </c>
      <c r="O471" s="31">
        <f t="shared" si="68"/>
        <v>58.440877441499815</v>
      </c>
      <c r="P471" s="32">
        <f t="shared" si="73"/>
        <v>20850573854</v>
      </c>
      <c r="R471" s="17">
        <f>SUM('[1]estapu y ente'!D469+[2]ctas!D469)</f>
        <v>62599232000</v>
      </c>
      <c r="S471" s="18">
        <f t="shared" si="74"/>
        <v>0</v>
      </c>
    </row>
    <row r="472" spans="1:19" x14ac:dyDescent="0.25">
      <c r="A472" s="26">
        <v>3311401030899110</v>
      </c>
      <c r="B472" s="27" t="s">
        <v>338</v>
      </c>
      <c r="C472" s="28"/>
      <c r="D472" s="17">
        <f>SUM([3]ctas!D472+'[4]estapu y ente'!D472)</f>
        <v>62599232000</v>
      </c>
      <c r="E472" s="17">
        <f>SUM([3]ctas!E472+'[4]estapu y ente'!E472)</f>
        <v>-12428360792</v>
      </c>
      <c r="F472" s="30">
        <f t="shared" si="75"/>
        <v>50170871208</v>
      </c>
      <c r="G472" s="31">
        <f t="shared" si="76"/>
        <v>0</v>
      </c>
      <c r="H472" s="17"/>
      <c r="I472" s="32">
        <f t="shared" si="77"/>
        <v>50170871208</v>
      </c>
      <c r="J472" s="17">
        <f>SUM([3]ctas!J472+'[4]estapu y ente'!J472)</f>
        <v>7333933562</v>
      </c>
      <c r="K472" s="31">
        <f t="shared" si="66"/>
        <v>14.617911520002799</v>
      </c>
      <c r="L472" s="30">
        <f t="shared" si="72"/>
        <v>21986363792</v>
      </c>
      <c r="M472" s="31">
        <f t="shared" si="67"/>
        <v>43.822965921497023</v>
      </c>
      <c r="N472" s="17">
        <f>SUM([3]ctas!N472+'[4]estapu y ente'!N472)</f>
        <v>29320297354</v>
      </c>
      <c r="O472" s="31">
        <f t="shared" si="68"/>
        <v>58.440877441499815</v>
      </c>
      <c r="P472" s="32">
        <f t="shared" si="73"/>
        <v>20850573854</v>
      </c>
      <c r="R472" s="17">
        <f>SUM('[1]estapu y ente'!D470+[2]ctas!D470)</f>
        <v>62599232000</v>
      </c>
      <c r="S472" s="18">
        <f t="shared" si="74"/>
        <v>0</v>
      </c>
    </row>
    <row r="473" spans="1:19" x14ac:dyDescent="0.25">
      <c r="A473" s="26">
        <v>3311401030900</v>
      </c>
      <c r="B473" s="27" t="s">
        <v>339</v>
      </c>
      <c r="C473" s="28"/>
      <c r="D473" s="29">
        <f>SUM(D474)</f>
        <v>28000000000</v>
      </c>
      <c r="E473" s="29">
        <f>SUM(E474)</f>
        <v>0</v>
      </c>
      <c r="F473" s="30">
        <f t="shared" si="75"/>
        <v>28000000000</v>
      </c>
      <c r="G473" s="31">
        <f t="shared" si="76"/>
        <v>0</v>
      </c>
      <c r="H473" s="29">
        <f>SUM(H474)</f>
        <v>0</v>
      </c>
      <c r="I473" s="32">
        <f t="shared" si="77"/>
        <v>28000000000</v>
      </c>
      <c r="J473" s="29">
        <f>SUM(J474)</f>
        <v>6491617210</v>
      </c>
      <c r="K473" s="31">
        <f t="shared" si="66"/>
        <v>23.184347178571429</v>
      </c>
      <c r="L473" s="30">
        <f t="shared" ref="L473:L538" si="78">SUM(N473-J473)</f>
        <v>17729804802</v>
      </c>
      <c r="M473" s="31">
        <f t="shared" si="67"/>
        <v>63.320731435714286</v>
      </c>
      <c r="N473" s="29">
        <f>SUM(N474)</f>
        <v>24221422012</v>
      </c>
      <c r="O473" s="31">
        <f t="shared" si="68"/>
        <v>86.505078614285708</v>
      </c>
      <c r="P473" s="32">
        <f t="shared" ref="P473:P537" si="79">SUM(F473-N473)</f>
        <v>3778577988</v>
      </c>
      <c r="R473" s="17">
        <f>SUM('[1]estapu y ente'!D471+[2]ctas!D471)</f>
        <v>28000000000</v>
      </c>
      <c r="S473" s="18">
        <f t="shared" si="74"/>
        <v>0</v>
      </c>
    </row>
    <row r="474" spans="1:19" x14ac:dyDescent="0.25">
      <c r="A474" s="26">
        <v>3311401030900110</v>
      </c>
      <c r="B474" s="27" t="s">
        <v>339</v>
      </c>
      <c r="C474" s="28"/>
      <c r="D474" s="17">
        <f>SUM([3]ctas!D474+'[4]estapu y ente'!D474)</f>
        <v>28000000000</v>
      </c>
      <c r="E474" s="17">
        <f>SUM([3]ctas!E474+'[4]estapu y ente'!E474)</f>
        <v>0</v>
      </c>
      <c r="F474" s="30">
        <f t="shared" si="75"/>
        <v>28000000000</v>
      </c>
      <c r="G474" s="31">
        <f t="shared" si="76"/>
        <v>0</v>
      </c>
      <c r="H474" s="17"/>
      <c r="I474" s="32">
        <f t="shared" si="77"/>
        <v>28000000000</v>
      </c>
      <c r="J474" s="17">
        <f>SUM([3]ctas!J474+'[4]estapu y ente'!J474)</f>
        <v>6491617210</v>
      </c>
      <c r="K474" s="31">
        <f t="shared" si="66"/>
        <v>23.184347178571429</v>
      </c>
      <c r="L474" s="30">
        <f t="shared" si="78"/>
        <v>17729804802</v>
      </c>
      <c r="M474" s="31">
        <f t="shared" si="67"/>
        <v>63.320731435714286</v>
      </c>
      <c r="N474" s="17">
        <f>SUM([3]ctas!N474+'[4]estapu y ente'!N474)</f>
        <v>24221422012</v>
      </c>
      <c r="O474" s="31">
        <f t="shared" si="68"/>
        <v>86.505078614285708</v>
      </c>
      <c r="P474" s="32">
        <f t="shared" si="79"/>
        <v>3778577988</v>
      </c>
      <c r="R474" s="17">
        <f>SUM('[1]estapu y ente'!D472+[2]ctas!D472)</f>
        <v>28000000000</v>
      </c>
      <c r="S474" s="18">
        <f t="shared" si="74"/>
        <v>0</v>
      </c>
    </row>
    <row r="475" spans="1:19" x14ac:dyDescent="0.25">
      <c r="A475" s="26">
        <v>3311401030902</v>
      </c>
      <c r="B475" s="27" t="s">
        <v>340</v>
      </c>
      <c r="C475" s="28"/>
      <c r="D475" s="29">
        <f>SUM(D476)</f>
        <v>3340000000</v>
      </c>
      <c r="E475" s="29">
        <f>SUM(E476)</f>
        <v>0</v>
      </c>
      <c r="F475" s="30">
        <f t="shared" si="75"/>
        <v>3340000000</v>
      </c>
      <c r="G475" s="31">
        <f t="shared" si="76"/>
        <v>0</v>
      </c>
      <c r="H475" s="29">
        <f>SUM(H476)</f>
        <v>0</v>
      </c>
      <c r="I475" s="32">
        <f t="shared" si="77"/>
        <v>3340000000</v>
      </c>
      <c r="J475" s="29">
        <f>SUM(J476)</f>
        <v>944564274</v>
      </c>
      <c r="K475" s="31">
        <f t="shared" si="66"/>
        <v>28.280367485029938</v>
      </c>
      <c r="L475" s="30">
        <f t="shared" si="78"/>
        <v>1535686749</v>
      </c>
      <c r="M475" s="31">
        <f t="shared" si="67"/>
        <v>45.978645179640722</v>
      </c>
      <c r="N475" s="29">
        <f>SUM(N476)</f>
        <v>2480251023</v>
      </c>
      <c r="O475" s="31">
        <f t="shared" si="68"/>
        <v>74.259012664670649</v>
      </c>
      <c r="P475" s="32">
        <f t="shared" si="79"/>
        <v>859748977</v>
      </c>
      <c r="R475" s="17">
        <f>SUM('[1]estapu y ente'!D473+[2]ctas!D473)</f>
        <v>3340000000</v>
      </c>
      <c r="S475" s="18">
        <f t="shared" si="74"/>
        <v>0</v>
      </c>
    </row>
    <row r="476" spans="1:19" x14ac:dyDescent="0.25">
      <c r="A476" s="26">
        <v>3311401030902110</v>
      </c>
      <c r="B476" s="27" t="s">
        <v>341</v>
      </c>
      <c r="C476" s="28"/>
      <c r="D476" s="17">
        <f>SUM([3]ctas!D476+'[4]estapu y ente'!D476)</f>
        <v>3340000000</v>
      </c>
      <c r="E476" s="17">
        <f>SUM([3]ctas!E476+'[4]estapu y ente'!E476)</f>
        <v>0</v>
      </c>
      <c r="F476" s="30">
        <f t="shared" si="75"/>
        <v>3340000000</v>
      </c>
      <c r="G476" s="31">
        <f t="shared" si="76"/>
        <v>0</v>
      </c>
      <c r="H476" s="17"/>
      <c r="I476" s="32">
        <f t="shared" si="77"/>
        <v>3340000000</v>
      </c>
      <c r="J476" s="17">
        <f>SUM([3]ctas!J476+'[4]estapu y ente'!J476)</f>
        <v>944564274</v>
      </c>
      <c r="K476" s="31">
        <f t="shared" si="66"/>
        <v>28.280367485029938</v>
      </c>
      <c r="L476" s="30">
        <f t="shared" si="78"/>
        <v>1535686749</v>
      </c>
      <c r="M476" s="31">
        <f t="shared" si="67"/>
        <v>45.978645179640722</v>
      </c>
      <c r="N476" s="17">
        <f>SUM([3]ctas!N476+'[4]estapu y ente'!N476)</f>
        <v>2480251023</v>
      </c>
      <c r="O476" s="31">
        <f t="shared" si="68"/>
        <v>74.259012664670649</v>
      </c>
      <c r="P476" s="32">
        <f t="shared" si="79"/>
        <v>859748977</v>
      </c>
      <c r="R476" s="17">
        <f>SUM('[1]estapu y ente'!D474+[2]ctas!D474)</f>
        <v>3340000000</v>
      </c>
      <c r="S476" s="18">
        <f t="shared" si="74"/>
        <v>0</v>
      </c>
    </row>
    <row r="477" spans="1:19" x14ac:dyDescent="0.25">
      <c r="A477" s="26">
        <v>3311401030905</v>
      </c>
      <c r="B477" s="27" t="s">
        <v>342</v>
      </c>
      <c r="C477" s="28"/>
      <c r="D477" s="29">
        <f>SUM(D478)</f>
        <v>6300000000</v>
      </c>
      <c r="E477" s="29">
        <f>SUM(E478)</f>
        <v>0</v>
      </c>
      <c r="F477" s="30">
        <f t="shared" si="75"/>
        <v>6300000000</v>
      </c>
      <c r="G477" s="31">
        <f t="shared" si="76"/>
        <v>0</v>
      </c>
      <c r="H477" s="29">
        <f>SUM(H478)</f>
        <v>0</v>
      </c>
      <c r="I477" s="32">
        <f t="shared" si="77"/>
        <v>6300000000</v>
      </c>
      <c r="J477" s="29">
        <f>SUM(J478)</f>
        <v>1623698130</v>
      </c>
      <c r="K477" s="31">
        <f t="shared" si="66"/>
        <v>25.772986190476189</v>
      </c>
      <c r="L477" s="30">
        <f t="shared" si="78"/>
        <v>4370477118</v>
      </c>
      <c r="M477" s="31">
        <f t="shared" si="67"/>
        <v>69.372652666666667</v>
      </c>
      <c r="N477" s="29">
        <f>SUM(N478)</f>
        <v>5994175248</v>
      </c>
      <c r="O477" s="31">
        <f t="shared" si="68"/>
        <v>95.145638857142856</v>
      </c>
      <c r="P477" s="32">
        <f t="shared" si="79"/>
        <v>305824752</v>
      </c>
      <c r="R477" s="17">
        <f>SUM('[1]estapu y ente'!D475+[2]ctas!D475)</f>
        <v>6300000000</v>
      </c>
      <c r="S477" s="18">
        <f t="shared" si="74"/>
        <v>0</v>
      </c>
    </row>
    <row r="478" spans="1:19" x14ac:dyDescent="0.25">
      <c r="A478" s="26">
        <v>3311401030905110</v>
      </c>
      <c r="B478" s="27" t="s">
        <v>343</v>
      </c>
      <c r="C478" s="28"/>
      <c r="D478" s="17">
        <f>SUM([3]ctas!D478+'[4]estapu y ente'!D478)</f>
        <v>6300000000</v>
      </c>
      <c r="E478" s="17">
        <f>SUM([3]ctas!E478+'[4]estapu y ente'!E478)</f>
        <v>0</v>
      </c>
      <c r="F478" s="30">
        <f t="shared" si="75"/>
        <v>6300000000</v>
      </c>
      <c r="G478" s="31">
        <f t="shared" si="76"/>
        <v>0</v>
      </c>
      <c r="H478" s="17"/>
      <c r="I478" s="32">
        <f t="shared" si="77"/>
        <v>6300000000</v>
      </c>
      <c r="J478" s="17">
        <f>SUM([3]ctas!J478+'[4]estapu y ente'!J478)</f>
        <v>1623698130</v>
      </c>
      <c r="K478" s="31">
        <f t="shared" si="66"/>
        <v>25.772986190476189</v>
      </c>
      <c r="L478" s="30">
        <f t="shared" si="78"/>
        <v>4370477118</v>
      </c>
      <c r="M478" s="31">
        <f t="shared" si="67"/>
        <v>69.372652666666667</v>
      </c>
      <c r="N478" s="17">
        <f>SUM([3]ctas!N478+'[4]estapu y ente'!N478)</f>
        <v>5994175248</v>
      </c>
      <c r="O478" s="31">
        <f t="shared" si="68"/>
        <v>95.145638857142856</v>
      </c>
      <c r="P478" s="32">
        <f t="shared" si="79"/>
        <v>305824752</v>
      </c>
      <c r="R478" s="17">
        <f>SUM('[1]estapu y ente'!D476+[2]ctas!D476)</f>
        <v>6300000000</v>
      </c>
      <c r="S478" s="18">
        <f t="shared" si="74"/>
        <v>0</v>
      </c>
    </row>
    <row r="479" spans="1:19" x14ac:dyDescent="0.25">
      <c r="A479" s="60">
        <v>3311401030910</v>
      </c>
      <c r="B479" s="61" t="s">
        <v>344</v>
      </c>
      <c r="C479" s="28"/>
      <c r="D479" s="29">
        <f>SUM(D480)</f>
        <v>0</v>
      </c>
      <c r="E479" s="29">
        <f>SUM(E480)</f>
        <v>0</v>
      </c>
      <c r="F479" s="30">
        <f t="shared" si="75"/>
        <v>0</v>
      </c>
      <c r="G479" s="31">
        <f t="shared" si="76"/>
        <v>0</v>
      </c>
      <c r="H479" s="29">
        <f>SUM(H480)</f>
        <v>0</v>
      </c>
      <c r="I479" s="32">
        <f t="shared" si="77"/>
        <v>0</v>
      </c>
      <c r="J479" s="29">
        <f>SUM(J480)</f>
        <v>0</v>
      </c>
      <c r="K479" s="31">
        <f t="shared" si="66"/>
        <v>0</v>
      </c>
      <c r="L479" s="30">
        <f t="shared" si="78"/>
        <v>0</v>
      </c>
      <c r="M479" s="31">
        <f t="shared" si="67"/>
        <v>0</v>
      </c>
      <c r="N479" s="29">
        <f>SUM(N480)</f>
        <v>0</v>
      </c>
      <c r="O479" s="31">
        <f t="shared" si="68"/>
        <v>0</v>
      </c>
      <c r="P479" s="32">
        <f t="shared" si="79"/>
        <v>0</v>
      </c>
      <c r="R479" s="17">
        <f>SUM('[1]estapu y ente'!D477+[2]ctas!D477)</f>
        <v>0</v>
      </c>
      <c r="S479" s="18">
        <f t="shared" si="74"/>
        <v>0</v>
      </c>
    </row>
    <row r="480" spans="1:19" x14ac:dyDescent="0.25">
      <c r="A480" s="60">
        <v>3311401030910110</v>
      </c>
      <c r="B480" s="61" t="s">
        <v>345</v>
      </c>
      <c r="C480" s="28"/>
      <c r="D480" s="17">
        <f>SUM([3]ctas!D480+'[4]estapu y ente'!D480)</f>
        <v>0</v>
      </c>
      <c r="E480" s="17">
        <f>SUM([3]ctas!E480+'[4]estapu y ente'!E480)</f>
        <v>0</v>
      </c>
      <c r="F480" s="30">
        <f t="shared" si="75"/>
        <v>0</v>
      </c>
      <c r="G480" s="31">
        <f t="shared" si="76"/>
        <v>0</v>
      </c>
      <c r="H480" s="17"/>
      <c r="I480" s="32">
        <f t="shared" si="77"/>
        <v>0</v>
      </c>
      <c r="J480" s="17">
        <f>SUM([3]ctas!J480+'[4]estapu y ente'!J480)</f>
        <v>0</v>
      </c>
      <c r="K480" s="31">
        <f t="shared" si="66"/>
        <v>0</v>
      </c>
      <c r="L480" s="30">
        <f t="shared" si="78"/>
        <v>0</v>
      </c>
      <c r="M480" s="31">
        <f t="shared" si="67"/>
        <v>0</v>
      </c>
      <c r="N480" s="17">
        <f>SUM([3]ctas!N480+'[4]estapu y ente'!N480)</f>
        <v>0</v>
      </c>
      <c r="O480" s="31">
        <f t="shared" si="68"/>
        <v>0</v>
      </c>
      <c r="P480" s="32">
        <f t="shared" si="79"/>
        <v>0</v>
      </c>
      <c r="R480" s="17">
        <f>SUM('[1]estapu y ente'!D478+[2]ctas!D478)</f>
        <v>0</v>
      </c>
      <c r="S480" s="18">
        <f t="shared" si="74"/>
        <v>0</v>
      </c>
    </row>
    <row r="481" spans="1:19" x14ac:dyDescent="0.25">
      <c r="A481" s="60">
        <v>3311401030911</v>
      </c>
      <c r="B481" s="61" t="s">
        <v>346</v>
      </c>
      <c r="C481" s="28"/>
      <c r="D481" s="29">
        <f>SUM(D482)</f>
        <v>1133000000</v>
      </c>
      <c r="E481" s="29">
        <f>SUM(E482)</f>
        <v>-300000000</v>
      </c>
      <c r="F481" s="30">
        <f t="shared" si="75"/>
        <v>833000000</v>
      </c>
      <c r="G481" s="31">
        <f t="shared" si="76"/>
        <v>0</v>
      </c>
      <c r="H481" s="29">
        <f>SUM(H482)</f>
        <v>0</v>
      </c>
      <c r="I481" s="32">
        <f t="shared" si="77"/>
        <v>833000000</v>
      </c>
      <c r="J481" s="29">
        <f>SUM(J482)</f>
        <v>70707810</v>
      </c>
      <c r="K481" s="31">
        <f t="shared" si="66"/>
        <v>8.4883325330132049</v>
      </c>
      <c r="L481" s="30">
        <f t="shared" si="78"/>
        <v>300771593</v>
      </c>
      <c r="M481" s="31">
        <f t="shared" si="67"/>
        <v>36.107033973589438</v>
      </c>
      <c r="N481" s="29">
        <f>SUM(N482)</f>
        <v>371479403</v>
      </c>
      <c r="O481" s="31">
        <f t="shared" si="68"/>
        <v>44.595366506602637</v>
      </c>
      <c r="P481" s="32">
        <f t="shared" si="79"/>
        <v>461520597</v>
      </c>
      <c r="R481" s="17">
        <f>SUM('[1]estapu y ente'!D479+[2]ctas!D479)</f>
        <v>1133000000</v>
      </c>
      <c r="S481" s="18">
        <f t="shared" si="74"/>
        <v>0</v>
      </c>
    </row>
    <row r="482" spans="1:19" x14ac:dyDescent="0.25">
      <c r="A482" s="60">
        <v>3311401030911110</v>
      </c>
      <c r="B482" s="61" t="s">
        <v>346</v>
      </c>
      <c r="C482" s="28"/>
      <c r="D482" s="17">
        <f>SUM([3]ctas!D482+'[4]estapu y ente'!D482)</f>
        <v>1133000000</v>
      </c>
      <c r="E482" s="17">
        <f>SUM([3]ctas!E482+'[4]estapu y ente'!E482)</f>
        <v>-300000000</v>
      </c>
      <c r="F482" s="30">
        <f t="shared" si="75"/>
        <v>833000000</v>
      </c>
      <c r="G482" s="31">
        <f t="shared" si="76"/>
        <v>0</v>
      </c>
      <c r="H482" s="17"/>
      <c r="I482" s="32">
        <f t="shared" si="77"/>
        <v>833000000</v>
      </c>
      <c r="J482" s="17">
        <f>SUM([3]ctas!J482+'[4]estapu y ente'!J482)</f>
        <v>70707810</v>
      </c>
      <c r="K482" s="31">
        <f t="shared" si="66"/>
        <v>8.4883325330132049</v>
      </c>
      <c r="L482" s="30">
        <f t="shared" si="78"/>
        <v>300771593</v>
      </c>
      <c r="M482" s="31">
        <f t="shared" si="67"/>
        <v>36.107033973589438</v>
      </c>
      <c r="N482" s="17">
        <f>SUM([3]ctas!N482+'[4]estapu y ente'!N482)</f>
        <v>371479403</v>
      </c>
      <c r="O482" s="31">
        <f t="shared" si="68"/>
        <v>44.595366506602637</v>
      </c>
      <c r="P482" s="32">
        <f t="shared" si="79"/>
        <v>461520597</v>
      </c>
      <c r="R482" s="17">
        <f>SUM('[1]estapu y ente'!D480+[2]ctas!D480)</f>
        <v>1133000000</v>
      </c>
      <c r="S482" s="18">
        <f t="shared" si="74"/>
        <v>0</v>
      </c>
    </row>
    <row r="483" spans="1:19" ht="39" x14ac:dyDescent="0.25">
      <c r="A483" s="60">
        <v>3311401030915</v>
      </c>
      <c r="B483" s="61" t="s">
        <v>347</v>
      </c>
      <c r="C483" s="28"/>
      <c r="D483" s="29">
        <f>SUM(D484)</f>
        <v>46969000000</v>
      </c>
      <c r="E483" s="29">
        <f>SUM(E484)</f>
        <v>-4500000000</v>
      </c>
      <c r="F483" s="30">
        <f t="shared" si="75"/>
        <v>42469000000</v>
      </c>
      <c r="G483" s="31">
        <f t="shared" si="76"/>
        <v>0</v>
      </c>
      <c r="H483" s="29">
        <f>SUM(H484)</f>
        <v>0</v>
      </c>
      <c r="I483" s="32">
        <f t="shared" si="77"/>
        <v>42469000000</v>
      </c>
      <c r="J483" s="29">
        <f>SUM(J484)</f>
        <v>5844505941</v>
      </c>
      <c r="K483" s="31">
        <f t="shared" si="66"/>
        <v>13.761816715722055</v>
      </c>
      <c r="L483" s="30">
        <f t="shared" si="78"/>
        <v>25423058297</v>
      </c>
      <c r="M483" s="31">
        <f t="shared" si="67"/>
        <v>59.862625201911982</v>
      </c>
      <c r="N483" s="29">
        <f>SUM(N484)</f>
        <v>31267564238</v>
      </c>
      <c r="O483" s="31">
        <f t="shared" si="68"/>
        <v>73.624441917634044</v>
      </c>
      <c r="P483" s="32">
        <f t="shared" si="79"/>
        <v>11201435762</v>
      </c>
      <c r="R483" s="17">
        <f>SUM('[1]estapu y ente'!D481+[2]ctas!D481)</f>
        <v>46969000000</v>
      </c>
      <c r="S483" s="18">
        <f t="shared" si="74"/>
        <v>0</v>
      </c>
    </row>
    <row r="484" spans="1:19" ht="39" x14ac:dyDescent="0.25">
      <c r="A484" s="60">
        <v>3311401030915110</v>
      </c>
      <c r="B484" s="61" t="s">
        <v>347</v>
      </c>
      <c r="C484" s="28"/>
      <c r="D484" s="17">
        <f>SUM([3]ctas!D484+'[4]estapu y ente'!D484)</f>
        <v>46969000000</v>
      </c>
      <c r="E484" s="17">
        <f>SUM([3]ctas!E484+'[4]estapu y ente'!E484)</f>
        <v>-4500000000</v>
      </c>
      <c r="F484" s="30">
        <f t="shared" si="75"/>
        <v>42469000000</v>
      </c>
      <c r="G484" s="31">
        <f t="shared" si="76"/>
        <v>0</v>
      </c>
      <c r="H484" s="17"/>
      <c r="I484" s="32">
        <f t="shared" si="77"/>
        <v>42469000000</v>
      </c>
      <c r="J484" s="17">
        <f>SUM([3]ctas!J484+'[4]estapu y ente'!J484)</f>
        <v>5844505941</v>
      </c>
      <c r="K484" s="31">
        <f t="shared" si="66"/>
        <v>13.761816715722055</v>
      </c>
      <c r="L484" s="30">
        <f t="shared" si="78"/>
        <v>25423058297</v>
      </c>
      <c r="M484" s="31">
        <f t="shared" si="67"/>
        <v>59.862625201911982</v>
      </c>
      <c r="N484" s="17">
        <f>SUM([3]ctas!N484+'[4]estapu y ente'!N484)</f>
        <v>31267564238</v>
      </c>
      <c r="O484" s="31">
        <f t="shared" si="68"/>
        <v>73.624441917634044</v>
      </c>
      <c r="P484" s="32">
        <f t="shared" si="79"/>
        <v>11201435762</v>
      </c>
      <c r="R484" s="17">
        <f>SUM('[1]estapu y ente'!D482+[2]ctas!D482)</f>
        <v>46969000000</v>
      </c>
      <c r="S484" s="18">
        <f t="shared" si="74"/>
        <v>0</v>
      </c>
    </row>
    <row r="485" spans="1:19" x14ac:dyDescent="0.25">
      <c r="A485" s="60">
        <v>3311401030919</v>
      </c>
      <c r="B485" s="61" t="s">
        <v>348</v>
      </c>
      <c r="C485" s="28"/>
      <c r="D485" s="29">
        <f>SUM(D486)</f>
        <v>17783000000</v>
      </c>
      <c r="E485" s="29">
        <f>SUM(E486)</f>
        <v>0</v>
      </c>
      <c r="F485" s="30">
        <f t="shared" si="75"/>
        <v>17783000000</v>
      </c>
      <c r="G485" s="31">
        <f t="shared" si="76"/>
        <v>0</v>
      </c>
      <c r="H485" s="29">
        <f>SUM(H486)</f>
        <v>0</v>
      </c>
      <c r="I485" s="32">
        <f t="shared" si="77"/>
        <v>17783000000</v>
      </c>
      <c r="J485" s="29">
        <f>SUM(J486)</f>
        <v>4242828112</v>
      </c>
      <c r="K485" s="31">
        <f t="shared" si="66"/>
        <v>23.858899578248892</v>
      </c>
      <c r="L485" s="30">
        <f t="shared" si="78"/>
        <v>11299514498</v>
      </c>
      <c r="M485" s="31">
        <f t="shared" si="67"/>
        <v>63.541103851993476</v>
      </c>
      <c r="N485" s="29">
        <f>SUM(N486)</f>
        <v>15542342610</v>
      </c>
      <c r="O485" s="31">
        <f t="shared" si="68"/>
        <v>87.400003430242364</v>
      </c>
      <c r="P485" s="32">
        <f t="shared" si="79"/>
        <v>2240657390</v>
      </c>
      <c r="R485" s="17">
        <f>SUM('[1]estapu y ente'!D483+[2]ctas!D483)</f>
        <v>17783000000</v>
      </c>
      <c r="S485" s="18">
        <f t="shared" si="74"/>
        <v>0</v>
      </c>
    </row>
    <row r="486" spans="1:19" x14ac:dyDescent="0.25">
      <c r="A486" s="60">
        <v>3311401030919110</v>
      </c>
      <c r="B486" s="61" t="s">
        <v>348</v>
      </c>
      <c r="C486" s="28"/>
      <c r="D486" s="17">
        <f>SUM([3]ctas!D486+'[4]estapu y ente'!D486)</f>
        <v>17783000000</v>
      </c>
      <c r="E486" s="17">
        <f>SUM([3]ctas!E486+'[4]estapu y ente'!E486)</f>
        <v>0</v>
      </c>
      <c r="F486" s="30">
        <f t="shared" si="75"/>
        <v>17783000000</v>
      </c>
      <c r="G486" s="31">
        <f t="shared" si="76"/>
        <v>0</v>
      </c>
      <c r="H486" s="17"/>
      <c r="I486" s="32">
        <f t="shared" si="77"/>
        <v>17783000000</v>
      </c>
      <c r="J486" s="17">
        <f>SUM([3]ctas!J486+'[4]estapu y ente'!J486)</f>
        <v>4242828112</v>
      </c>
      <c r="K486" s="31">
        <f t="shared" si="66"/>
        <v>23.858899578248892</v>
      </c>
      <c r="L486" s="30">
        <f t="shared" si="78"/>
        <v>11299514498</v>
      </c>
      <c r="M486" s="31">
        <f t="shared" si="67"/>
        <v>63.541103851993476</v>
      </c>
      <c r="N486" s="17">
        <f>SUM([3]ctas!N486+'[4]estapu y ente'!N486)</f>
        <v>15542342610</v>
      </c>
      <c r="O486" s="31">
        <f t="shared" si="68"/>
        <v>87.400003430242364</v>
      </c>
      <c r="P486" s="32">
        <f t="shared" si="79"/>
        <v>2240657390</v>
      </c>
      <c r="R486" s="17">
        <f>SUM('[1]estapu y ente'!D484+[2]ctas!D484)</f>
        <v>17783000000</v>
      </c>
      <c r="S486" s="18">
        <f t="shared" si="74"/>
        <v>0</v>
      </c>
    </row>
    <row r="487" spans="1:19" x14ac:dyDescent="0.25">
      <c r="A487" s="26">
        <v>3311401030925</v>
      </c>
      <c r="B487" s="27" t="s">
        <v>349</v>
      </c>
      <c r="C487" s="28"/>
      <c r="D487" s="29">
        <f>SUM(D488)</f>
        <v>0</v>
      </c>
      <c r="E487" s="29">
        <f>SUM(E488)</f>
        <v>0</v>
      </c>
      <c r="F487" s="30">
        <f t="shared" si="75"/>
        <v>0</v>
      </c>
      <c r="G487" s="31">
        <f t="shared" si="76"/>
        <v>0</v>
      </c>
      <c r="H487" s="29">
        <f>SUM(H488)</f>
        <v>0</v>
      </c>
      <c r="I487" s="32">
        <f t="shared" si="77"/>
        <v>0</v>
      </c>
      <c r="J487" s="29">
        <f>SUM(J488)</f>
        <v>0</v>
      </c>
      <c r="K487" s="31">
        <f t="shared" si="66"/>
        <v>0</v>
      </c>
      <c r="L487" s="30">
        <f t="shared" si="78"/>
        <v>0</v>
      </c>
      <c r="M487" s="31">
        <f t="shared" si="67"/>
        <v>0</v>
      </c>
      <c r="N487" s="29">
        <f>SUM(N488)</f>
        <v>0</v>
      </c>
      <c r="O487" s="31">
        <f t="shared" si="68"/>
        <v>0</v>
      </c>
      <c r="P487" s="32">
        <f t="shared" si="79"/>
        <v>0</v>
      </c>
      <c r="R487" s="17">
        <f>SUM('[1]estapu y ente'!D485+[2]ctas!D485)</f>
        <v>0</v>
      </c>
      <c r="S487" s="18">
        <f t="shared" si="74"/>
        <v>0</v>
      </c>
    </row>
    <row r="488" spans="1:19" x14ac:dyDescent="0.25">
      <c r="A488" s="26">
        <v>3311401030925110</v>
      </c>
      <c r="B488" s="27" t="s">
        <v>350</v>
      </c>
      <c r="C488" s="28"/>
      <c r="D488" s="17">
        <f>SUM([3]ctas!D488+'[4]estapu y ente'!D488)</f>
        <v>0</v>
      </c>
      <c r="E488" s="17">
        <f>SUM([3]ctas!E488+'[4]estapu y ente'!E488)</f>
        <v>0</v>
      </c>
      <c r="F488" s="30">
        <f t="shared" si="75"/>
        <v>0</v>
      </c>
      <c r="G488" s="31">
        <f t="shared" si="76"/>
        <v>0</v>
      </c>
      <c r="H488" s="17"/>
      <c r="I488" s="32">
        <f t="shared" si="77"/>
        <v>0</v>
      </c>
      <c r="J488" s="17">
        <f>SUM([3]ctas!J488+'[4]estapu y ente'!J488)</f>
        <v>0</v>
      </c>
      <c r="K488" s="31">
        <f t="shared" si="66"/>
        <v>0</v>
      </c>
      <c r="L488" s="30">
        <f t="shared" si="78"/>
        <v>0</v>
      </c>
      <c r="M488" s="31">
        <f t="shared" si="67"/>
        <v>0</v>
      </c>
      <c r="N488" s="17">
        <f>SUM([3]ctas!N488+'[4]estapu y ente'!N488)</f>
        <v>0</v>
      </c>
      <c r="O488" s="31">
        <f t="shared" si="68"/>
        <v>0</v>
      </c>
      <c r="P488" s="32">
        <f t="shared" si="79"/>
        <v>0</v>
      </c>
      <c r="R488" s="17">
        <f>SUM('[1]estapu y ente'!D486+[2]ctas!D486)</f>
        <v>0</v>
      </c>
      <c r="S488" s="18">
        <f t="shared" si="74"/>
        <v>0</v>
      </c>
    </row>
    <row r="489" spans="1:19" x14ac:dyDescent="0.25">
      <c r="A489" s="60">
        <v>3311401030928</v>
      </c>
      <c r="B489" s="61" t="s">
        <v>349</v>
      </c>
      <c r="C489" s="28"/>
      <c r="D489" s="29">
        <f>SUM(D490)</f>
        <v>38000000000</v>
      </c>
      <c r="E489" s="29">
        <f>SUM(E490)</f>
        <v>0</v>
      </c>
      <c r="F489" s="30">
        <f t="shared" si="75"/>
        <v>38000000000</v>
      </c>
      <c r="G489" s="31">
        <f t="shared" si="76"/>
        <v>0</v>
      </c>
      <c r="H489" s="29">
        <f>SUM(H490)</f>
        <v>0</v>
      </c>
      <c r="I489" s="32">
        <f t="shared" si="77"/>
        <v>38000000000</v>
      </c>
      <c r="J489" s="29">
        <f>SUM(J490)</f>
        <v>6562260404</v>
      </c>
      <c r="K489" s="31">
        <f t="shared" si="66"/>
        <v>17.269106326315789</v>
      </c>
      <c r="L489" s="30">
        <f t="shared" si="78"/>
        <v>16644571875</v>
      </c>
      <c r="M489" s="31">
        <f t="shared" si="67"/>
        <v>43.801504934210527</v>
      </c>
      <c r="N489" s="29">
        <f>SUM(N490)</f>
        <v>23206832279</v>
      </c>
      <c r="O489" s="31">
        <f t="shared" si="68"/>
        <v>61.07061126052632</v>
      </c>
      <c r="P489" s="32">
        <f t="shared" si="79"/>
        <v>14793167721</v>
      </c>
      <c r="R489" s="17">
        <f>SUM('[1]estapu y ente'!D487+[2]ctas!D487)</f>
        <v>38000000000</v>
      </c>
      <c r="S489" s="18">
        <f t="shared" si="74"/>
        <v>0</v>
      </c>
    </row>
    <row r="490" spans="1:19" x14ac:dyDescent="0.25">
      <c r="A490" s="60">
        <v>3311401030928110</v>
      </c>
      <c r="B490" s="61" t="s">
        <v>350</v>
      </c>
      <c r="C490" s="28"/>
      <c r="D490" s="17">
        <f>SUM([3]ctas!D490+'[4]estapu y ente'!D490)</f>
        <v>38000000000</v>
      </c>
      <c r="E490" s="17">
        <f>SUM([3]ctas!E490+'[4]estapu y ente'!E490)</f>
        <v>0</v>
      </c>
      <c r="F490" s="30">
        <f t="shared" si="75"/>
        <v>38000000000</v>
      </c>
      <c r="G490" s="31">
        <f t="shared" si="76"/>
        <v>0</v>
      </c>
      <c r="H490" s="17"/>
      <c r="I490" s="32">
        <f t="shared" si="77"/>
        <v>38000000000</v>
      </c>
      <c r="J490" s="17">
        <f>SUM([3]ctas!J490+'[4]estapu y ente'!J490)</f>
        <v>6562260404</v>
      </c>
      <c r="K490" s="31">
        <f t="shared" si="66"/>
        <v>17.269106326315789</v>
      </c>
      <c r="L490" s="30">
        <f t="shared" si="78"/>
        <v>16644571875</v>
      </c>
      <c r="M490" s="31">
        <f t="shared" si="67"/>
        <v>43.801504934210527</v>
      </c>
      <c r="N490" s="17">
        <f>SUM([3]ctas!N490+'[4]estapu y ente'!N490)</f>
        <v>23206832279</v>
      </c>
      <c r="O490" s="31">
        <f t="shared" si="68"/>
        <v>61.07061126052632</v>
      </c>
      <c r="P490" s="32">
        <f t="shared" si="79"/>
        <v>14793167721</v>
      </c>
      <c r="R490" s="17">
        <f>SUM('[1]estapu y ente'!D488+[2]ctas!D488)</f>
        <v>38000000000</v>
      </c>
      <c r="S490" s="18">
        <f t="shared" si="74"/>
        <v>0</v>
      </c>
    </row>
    <row r="491" spans="1:19" x14ac:dyDescent="0.25">
      <c r="A491" s="60">
        <v>3311401034149</v>
      </c>
      <c r="B491" s="61" t="s">
        <v>351</v>
      </c>
      <c r="C491" s="28"/>
      <c r="D491" s="29">
        <f>SUM(D492)</f>
        <v>7433750000</v>
      </c>
      <c r="E491" s="29">
        <f>SUM(E492)</f>
        <v>0</v>
      </c>
      <c r="F491" s="30">
        <f t="shared" si="75"/>
        <v>7433750000</v>
      </c>
      <c r="G491" s="31">
        <f t="shared" si="76"/>
        <v>0</v>
      </c>
      <c r="H491" s="29">
        <f>SUM(H492)</f>
        <v>0</v>
      </c>
      <c r="I491" s="32">
        <f t="shared" si="77"/>
        <v>7433750000</v>
      </c>
      <c r="J491" s="29">
        <f>SUM(J492)</f>
        <v>0</v>
      </c>
      <c r="K491" s="31">
        <f t="shared" si="66"/>
        <v>0</v>
      </c>
      <c r="L491" s="30">
        <f t="shared" si="78"/>
        <v>0</v>
      </c>
      <c r="M491" s="31">
        <f t="shared" si="67"/>
        <v>0</v>
      </c>
      <c r="N491" s="29">
        <f>SUM(N492)</f>
        <v>0</v>
      </c>
      <c r="O491" s="31">
        <f t="shared" si="68"/>
        <v>0</v>
      </c>
      <c r="P491" s="32">
        <f t="shared" si="79"/>
        <v>7433750000</v>
      </c>
      <c r="R491" s="17">
        <f>SUM('[1]estapu y ente'!D489+[2]ctas!D489)</f>
        <v>7433750000</v>
      </c>
      <c r="S491" s="18">
        <f t="shared" si="74"/>
        <v>0</v>
      </c>
    </row>
    <row r="492" spans="1:19" x14ac:dyDescent="0.25">
      <c r="A492" s="60">
        <v>3311401034149110</v>
      </c>
      <c r="B492" s="61" t="s">
        <v>352</v>
      </c>
      <c r="C492" s="28"/>
      <c r="D492" s="17">
        <f>SUM([3]ctas!D492+'[4]estapu y ente'!D492)</f>
        <v>7433750000</v>
      </c>
      <c r="E492" s="17">
        <f>SUM([3]ctas!E492+'[4]estapu y ente'!E492)</f>
        <v>0</v>
      </c>
      <c r="F492" s="30">
        <f t="shared" si="75"/>
        <v>7433750000</v>
      </c>
      <c r="G492" s="31">
        <f t="shared" si="76"/>
        <v>0</v>
      </c>
      <c r="H492" s="17"/>
      <c r="I492" s="32">
        <f t="shared" si="77"/>
        <v>7433750000</v>
      </c>
      <c r="J492" s="17">
        <f>SUM([3]ctas!J492+'[4]estapu y ente'!J492)</f>
        <v>0</v>
      </c>
      <c r="K492" s="31">
        <f t="shared" si="66"/>
        <v>0</v>
      </c>
      <c r="L492" s="30">
        <f t="shared" si="78"/>
        <v>0</v>
      </c>
      <c r="M492" s="31">
        <f t="shared" si="67"/>
        <v>0</v>
      </c>
      <c r="N492" s="17">
        <f>SUM([3]ctas!N492+'[4]estapu y ente'!N492)</f>
        <v>0</v>
      </c>
      <c r="O492" s="31">
        <f t="shared" si="68"/>
        <v>0</v>
      </c>
      <c r="P492" s="32">
        <f t="shared" si="79"/>
        <v>7433750000</v>
      </c>
      <c r="R492" s="17">
        <f>SUM('[1]estapu y ente'!D490+[2]ctas!D490)</f>
        <v>7433750000</v>
      </c>
      <c r="S492" s="18">
        <f t="shared" si="74"/>
        <v>0</v>
      </c>
    </row>
    <row r="493" spans="1:19" x14ac:dyDescent="0.25">
      <c r="A493" s="60">
        <v>3311401034150</v>
      </c>
      <c r="B493" s="61" t="s">
        <v>353</v>
      </c>
      <c r="C493" s="28"/>
      <c r="D493" s="29">
        <f>SUM(D494)</f>
        <v>4130000000</v>
      </c>
      <c r="E493" s="29">
        <f>SUM(E494)</f>
        <v>0</v>
      </c>
      <c r="F493" s="30">
        <f t="shared" si="75"/>
        <v>4130000000</v>
      </c>
      <c r="G493" s="31">
        <f t="shared" si="76"/>
        <v>0</v>
      </c>
      <c r="H493" s="29">
        <f>SUM(H494)</f>
        <v>0</v>
      </c>
      <c r="I493" s="32">
        <f t="shared" si="77"/>
        <v>4130000000</v>
      </c>
      <c r="J493" s="29">
        <f>SUM(J494)</f>
        <v>227014479</v>
      </c>
      <c r="K493" s="31">
        <f t="shared" si="66"/>
        <v>5.4967186198547218</v>
      </c>
      <c r="L493" s="30">
        <f t="shared" si="78"/>
        <v>58848061</v>
      </c>
      <c r="M493" s="31">
        <f t="shared" si="67"/>
        <v>1.4248925181598064</v>
      </c>
      <c r="N493" s="29">
        <f>SUM(N494)</f>
        <v>285862540</v>
      </c>
      <c r="O493" s="31">
        <f t="shared" si="68"/>
        <v>6.9216111380145273</v>
      </c>
      <c r="P493" s="32">
        <f t="shared" si="79"/>
        <v>3844137460</v>
      </c>
      <c r="R493" s="17">
        <f>SUM('[1]estapu y ente'!D491+[2]ctas!D491)</f>
        <v>4130000000</v>
      </c>
      <c r="S493" s="18">
        <f t="shared" si="74"/>
        <v>0</v>
      </c>
    </row>
    <row r="494" spans="1:19" x14ac:dyDescent="0.25">
      <c r="A494" s="60">
        <v>3311401034150110</v>
      </c>
      <c r="B494" s="61" t="s">
        <v>354</v>
      </c>
      <c r="C494" s="28"/>
      <c r="D494" s="17">
        <f>SUM([3]ctas!D494+'[4]estapu y ente'!D494)</f>
        <v>4130000000</v>
      </c>
      <c r="E494" s="17">
        <f>SUM([3]ctas!E494+'[4]estapu y ente'!E494)</f>
        <v>0</v>
      </c>
      <c r="F494" s="30">
        <f t="shared" si="75"/>
        <v>4130000000</v>
      </c>
      <c r="G494" s="31">
        <f t="shared" si="76"/>
        <v>0</v>
      </c>
      <c r="H494" s="17"/>
      <c r="I494" s="32">
        <f t="shared" si="77"/>
        <v>4130000000</v>
      </c>
      <c r="J494" s="17">
        <f>SUM([3]ctas!J494+'[4]estapu y ente'!J494)</f>
        <v>227014479</v>
      </c>
      <c r="K494" s="31">
        <f t="shared" si="66"/>
        <v>5.4967186198547218</v>
      </c>
      <c r="L494" s="30">
        <f t="shared" si="78"/>
        <v>58848061</v>
      </c>
      <c r="M494" s="31">
        <f t="shared" si="67"/>
        <v>1.4248925181598064</v>
      </c>
      <c r="N494" s="17">
        <f>SUM([3]ctas!N494+'[4]estapu y ente'!N494)</f>
        <v>285862540</v>
      </c>
      <c r="O494" s="31">
        <f t="shared" si="68"/>
        <v>6.9216111380145273</v>
      </c>
      <c r="P494" s="32">
        <f t="shared" si="79"/>
        <v>3844137460</v>
      </c>
      <c r="R494" s="17">
        <f>SUM('[1]estapu y ente'!D492+[2]ctas!D492)</f>
        <v>4130000000</v>
      </c>
      <c r="S494" s="18">
        <f t="shared" si="74"/>
        <v>0</v>
      </c>
    </row>
    <row r="495" spans="1:19" x14ac:dyDescent="0.25">
      <c r="A495" s="26">
        <v>3311401034248</v>
      </c>
      <c r="B495" s="27" t="s">
        <v>355</v>
      </c>
      <c r="C495" s="28"/>
      <c r="D495" s="29">
        <f>SUM(D496)</f>
        <v>152770000000</v>
      </c>
      <c r="E495" s="29">
        <f>SUM(E496)</f>
        <v>-11770000000</v>
      </c>
      <c r="F495" s="30">
        <f t="shared" si="75"/>
        <v>141000000000</v>
      </c>
      <c r="G495" s="31">
        <f t="shared" si="76"/>
        <v>0</v>
      </c>
      <c r="H495" s="29">
        <f>SUM(H496)</f>
        <v>0</v>
      </c>
      <c r="I495" s="32">
        <f t="shared" si="77"/>
        <v>141000000000</v>
      </c>
      <c r="J495" s="29">
        <f>SUM(J496)</f>
        <v>71265528330</v>
      </c>
      <c r="K495" s="31">
        <f t="shared" si="66"/>
        <v>50.542927893617019</v>
      </c>
      <c r="L495" s="30">
        <f t="shared" si="78"/>
        <v>59327475012</v>
      </c>
      <c r="M495" s="31">
        <f t="shared" si="67"/>
        <v>42.076223412765955</v>
      </c>
      <c r="N495" s="29">
        <f>SUM(N496)</f>
        <v>130593003342</v>
      </c>
      <c r="O495" s="31">
        <f t="shared" si="68"/>
        <v>92.619151306382975</v>
      </c>
      <c r="P495" s="32">
        <f t="shared" si="79"/>
        <v>10406996658</v>
      </c>
      <c r="R495" s="17">
        <f>SUM('[1]estapu y ente'!D493+[2]ctas!D493)</f>
        <v>152770000000</v>
      </c>
      <c r="S495" s="18">
        <f t="shared" si="74"/>
        <v>0</v>
      </c>
    </row>
    <row r="496" spans="1:19" x14ac:dyDescent="0.25">
      <c r="A496" s="26">
        <v>3311401034248110</v>
      </c>
      <c r="B496" s="27" t="s">
        <v>356</v>
      </c>
      <c r="C496" s="28"/>
      <c r="D496" s="17">
        <f>SUM([3]ctas!D496+'[4]estapu y ente'!D496)</f>
        <v>152770000000</v>
      </c>
      <c r="E496" s="17">
        <f>SUM([3]ctas!E496+'[4]estapu y ente'!E496)</f>
        <v>-11770000000</v>
      </c>
      <c r="F496" s="30">
        <f t="shared" si="75"/>
        <v>141000000000</v>
      </c>
      <c r="G496" s="31">
        <f t="shared" si="76"/>
        <v>0</v>
      </c>
      <c r="H496" s="17"/>
      <c r="I496" s="32">
        <f t="shared" si="77"/>
        <v>141000000000</v>
      </c>
      <c r="J496" s="17">
        <f>SUM([3]ctas!J496+'[4]estapu y ente'!J496)</f>
        <v>71265528330</v>
      </c>
      <c r="K496" s="31">
        <f t="shared" si="66"/>
        <v>50.542927893617019</v>
      </c>
      <c r="L496" s="30">
        <f t="shared" si="78"/>
        <v>59327475012</v>
      </c>
      <c r="M496" s="31">
        <f t="shared" si="67"/>
        <v>42.076223412765955</v>
      </c>
      <c r="N496" s="17">
        <f>SUM([3]ctas!N496+'[4]estapu y ente'!N496)</f>
        <v>130593003342</v>
      </c>
      <c r="O496" s="31">
        <f t="shared" si="68"/>
        <v>92.619151306382975</v>
      </c>
      <c r="P496" s="32">
        <f t="shared" si="79"/>
        <v>10406996658</v>
      </c>
      <c r="R496" s="17">
        <f>SUM('[1]estapu y ente'!D494+[2]ctas!D494)</f>
        <v>152770000000</v>
      </c>
      <c r="S496" s="18">
        <f t="shared" si="74"/>
        <v>0</v>
      </c>
    </row>
    <row r="497" spans="1:19" ht="26.25" x14ac:dyDescent="0.25">
      <c r="A497" s="26">
        <v>331140104</v>
      </c>
      <c r="B497" s="27" t="s">
        <v>357</v>
      </c>
      <c r="C497" s="28"/>
      <c r="D497" s="29">
        <f>SUM(D498+D500+D503+D505+D508+D510)</f>
        <v>22219200000</v>
      </c>
      <c r="E497" s="29">
        <f>SUM(E498+E500+E503+E505+E508+E510)</f>
        <v>0</v>
      </c>
      <c r="F497" s="30">
        <f t="shared" si="75"/>
        <v>22219200000</v>
      </c>
      <c r="G497" s="31">
        <f t="shared" si="76"/>
        <v>0</v>
      </c>
      <c r="H497" s="29">
        <f>SUM(H498+H500+H503+H505+H508+H510)</f>
        <v>0</v>
      </c>
      <c r="I497" s="32">
        <f t="shared" si="77"/>
        <v>22219200000</v>
      </c>
      <c r="J497" s="29">
        <f>SUM(J498+J500+J503+J505+J508+J510)</f>
        <v>3072847991</v>
      </c>
      <c r="K497" s="31">
        <f t="shared" si="66"/>
        <v>13.829696798264566</v>
      </c>
      <c r="L497" s="30">
        <f t="shared" si="78"/>
        <v>13260452014</v>
      </c>
      <c r="M497" s="31">
        <f t="shared" si="67"/>
        <v>59.68015056347663</v>
      </c>
      <c r="N497" s="29">
        <f>SUM(N498+N500+N503+N505+N508+N510)</f>
        <v>16333300005</v>
      </c>
      <c r="O497" s="31">
        <f t="shared" si="68"/>
        <v>73.509847361741194</v>
      </c>
      <c r="P497" s="32">
        <f t="shared" si="79"/>
        <v>5885899995</v>
      </c>
      <c r="R497" s="17">
        <f>SUM('[1]estapu y ente'!D495+[2]ctas!D495)</f>
        <v>22219200000</v>
      </c>
      <c r="S497" s="18">
        <f t="shared" si="74"/>
        <v>0</v>
      </c>
    </row>
    <row r="498" spans="1:19" x14ac:dyDescent="0.25">
      <c r="A498" s="26">
        <v>3311401040931</v>
      </c>
      <c r="B498" s="27" t="s">
        <v>358</v>
      </c>
      <c r="C498" s="28"/>
      <c r="D498" s="29">
        <f>SUM(D499)</f>
        <v>8500000000</v>
      </c>
      <c r="E498" s="29">
        <f>SUM(E499)</f>
        <v>-55000000</v>
      </c>
      <c r="F498" s="30">
        <f t="shared" si="75"/>
        <v>8445000000</v>
      </c>
      <c r="G498" s="31">
        <f t="shared" si="76"/>
        <v>0</v>
      </c>
      <c r="H498" s="29">
        <f>SUM(H499)</f>
        <v>0</v>
      </c>
      <c r="I498" s="32">
        <f t="shared" si="77"/>
        <v>8445000000</v>
      </c>
      <c r="J498" s="29">
        <f>SUM(J499)</f>
        <v>693312662</v>
      </c>
      <c r="K498" s="31">
        <f t="shared" si="66"/>
        <v>8.2097414091178216</v>
      </c>
      <c r="L498" s="30">
        <f t="shared" si="78"/>
        <v>6884992272</v>
      </c>
      <c r="M498" s="31">
        <f t="shared" si="67"/>
        <v>81.527439573712257</v>
      </c>
      <c r="N498" s="29">
        <f>SUM(N499)</f>
        <v>7578304934</v>
      </c>
      <c r="O498" s="31">
        <f t="shared" si="68"/>
        <v>89.737180982830083</v>
      </c>
      <c r="P498" s="32">
        <f t="shared" si="79"/>
        <v>866695066</v>
      </c>
      <c r="R498" s="17">
        <f>SUM('[1]estapu y ente'!D496+[2]ctas!D496)</f>
        <v>8500000000</v>
      </c>
      <c r="S498" s="18">
        <f t="shared" si="74"/>
        <v>0</v>
      </c>
    </row>
    <row r="499" spans="1:19" x14ac:dyDescent="0.25">
      <c r="A499" s="26">
        <v>3311401040931110</v>
      </c>
      <c r="B499" s="27" t="s">
        <v>359</v>
      </c>
      <c r="C499" s="28"/>
      <c r="D499" s="17">
        <f>SUM([3]ctas!D499+'[4]estapu y ente'!D499)</f>
        <v>8500000000</v>
      </c>
      <c r="E499" s="17">
        <f>SUM([3]ctas!E499+'[4]estapu y ente'!E499)</f>
        <v>-55000000</v>
      </c>
      <c r="F499" s="30">
        <f t="shared" si="75"/>
        <v>8445000000</v>
      </c>
      <c r="G499" s="31">
        <f t="shared" si="76"/>
        <v>0</v>
      </c>
      <c r="H499" s="17"/>
      <c r="I499" s="32">
        <f t="shared" si="77"/>
        <v>8445000000</v>
      </c>
      <c r="J499" s="17">
        <f>SUM([3]ctas!J499+'[4]estapu y ente'!J499)</f>
        <v>693312662</v>
      </c>
      <c r="K499" s="31">
        <f t="shared" si="66"/>
        <v>8.2097414091178216</v>
      </c>
      <c r="L499" s="30">
        <f t="shared" si="78"/>
        <v>6884992272</v>
      </c>
      <c r="M499" s="31">
        <f t="shared" si="67"/>
        <v>81.527439573712257</v>
      </c>
      <c r="N499" s="17">
        <f>SUM([3]ctas!N499+'[4]estapu y ente'!N499)</f>
        <v>7578304934</v>
      </c>
      <c r="O499" s="31">
        <f t="shared" si="68"/>
        <v>89.737180982830083</v>
      </c>
      <c r="P499" s="32">
        <f t="shared" si="79"/>
        <v>866695066</v>
      </c>
      <c r="R499" s="17">
        <f>SUM('[1]estapu y ente'!D497+[2]ctas!D497)</f>
        <v>8500000000</v>
      </c>
      <c r="S499" s="18">
        <f t="shared" si="74"/>
        <v>0</v>
      </c>
    </row>
    <row r="500" spans="1:19" ht="26.25" x14ac:dyDescent="0.25">
      <c r="A500" s="26">
        <v>3311401040932</v>
      </c>
      <c r="B500" s="27" t="s">
        <v>360</v>
      </c>
      <c r="C500" s="28"/>
      <c r="D500" s="29">
        <f>SUM(D501:D502)</f>
        <v>1200000000</v>
      </c>
      <c r="E500" s="29">
        <f>SUM(E501:E502)</f>
        <v>310000000</v>
      </c>
      <c r="F500" s="30">
        <f t="shared" si="75"/>
        <v>1510000000</v>
      </c>
      <c r="G500" s="31">
        <f t="shared" si="76"/>
        <v>0</v>
      </c>
      <c r="H500" s="29">
        <f>SUM(H501:H502)</f>
        <v>0</v>
      </c>
      <c r="I500" s="32">
        <f t="shared" si="77"/>
        <v>1510000000</v>
      </c>
      <c r="J500" s="29">
        <f>SUM(J501:J502)</f>
        <v>142931543</v>
      </c>
      <c r="K500" s="31">
        <f t="shared" si="66"/>
        <v>9.4656650993377482</v>
      </c>
      <c r="L500" s="30">
        <f t="shared" si="78"/>
        <v>1250863807</v>
      </c>
      <c r="M500" s="31">
        <f t="shared" si="67"/>
        <v>82.838662715231791</v>
      </c>
      <c r="N500" s="29">
        <f>SUM(N501:N502)</f>
        <v>1393795350</v>
      </c>
      <c r="O500" s="31">
        <f t="shared" si="68"/>
        <v>92.304327814569533</v>
      </c>
      <c r="P500" s="32">
        <f t="shared" si="79"/>
        <v>116204650</v>
      </c>
      <c r="R500" s="17">
        <f>SUM('[1]estapu y ente'!D498+[2]ctas!D498)</f>
        <v>1200000000</v>
      </c>
      <c r="S500" s="18">
        <f t="shared" si="74"/>
        <v>0</v>
      </c>
    </row>
    <row r="501" spans="1:19" ht="26.25" x14ac:dyDescent="0.25">
      <c r="A501" s="26">
        <v>3311401040932110</v>
      </c>
      <c r="B501" s="27" t="s">
        <v>360</v>
      </c>
      <c r="C501" s="28"/>
      <c r="D501" s="17">
        <f>SUM([3]ctas!D501+'[4]estapu y ente'!D501)</f>
        <v>1200000000</v>
      </c>
      <c r="E501" s="17">
        <f>SUM([3]ctas!E501+'[4]estapu y ente'!E501)</f>
        <v>310000000</v>
      </c>
      <c r="F501" s="30">
        <f t="shared" si="75"/>
        <v>1510000000</v>
      </c>
      <c r="G501" s="31">
        <f t="shared" si="76"/>
        <v>0</v>
      </c>
      <c r="H501" s="17"/>
      <c r="I501" s="32">
        <f t="shared" si="77"/>
        <v>1510000000</v>
      </c>
      <c r="J501" s="17">
        <f>SUM([3]ctas!J501+'[4]estapu y ente'!J501)</f>
        <v>142931543</v>
      </c>
      <c r="K501" s="31">
        <f t="shared" si="66"/>
        <v>9.4656650993377482</v>
      </c>
      <c r="L501" s="30">
        <f t="shared" si="78"/>
        <v>1250863807</v>
      </c>
      <c r="M501" s="31">
        <f t="shared" si="67"/>
        <v>82.838662715231791</v>
      </c>
      <c r="N501" s="17">
        <f>SUM([3]ctas!N501+'[4]estapu y ente'!N501)</f>
        <v>1393795350</v>
      </c>
      <c r="O501" s="31">
        <f t="shared" si="68"/>
        <v>92.304327814569533</v>
      </c>
      <c r="P501" s="32">
        <f t="shared" si="79"/>
        <v>116204650</v>
      </c>
      <c r="R501" s="17">
        <f>SUM('[1]estapu y ente'!D499+[2]ctas!D499)</f>
        <v>1200000000</v>
      </c>
      <c r="S501" s="18">
        <f t="shared" si="74"/>
        <v>0</v>
      </c>
    </row>
    <row r="502" spans="1:19" ht="26.25" x14ac:dyDescent="0.25">
      <c r="A502" s="26">
        <v>3311401040932120</v>
      </c>
      <c r="B502" s="27" t="s">
        <v>360</v>
      </c>
      <c r="C502" s="28"/>
      <c r="D502" s="17">
        <f>SUM([3]ctas!D502+'[4]estapu y ente'!D502)</f>
        <v>0</v>
      </c>
      <c r="E502" s="17">
        <f>SUM([3]ctas!E502+'[4]estapu y ente'!E502)</f>
        <v>0</v>
      </c>
      <c r="F502" s="30">
        <f t="shared" si="75"/>
        <v>0</v>
      </c>
      <c r="G502" s="31">
        <f t="shared" si="76"/>
        <v>0</v>
      </c>
      <c r="H502" s="17"/>
      <c r="I502" s="32">
        <f t="shared" si="77"/>
        <v>0</v>
      </c>
      <c r="J502" s="17">
        <f>SUM([3]ctas!J502+'[4]estapu y ente'!J502)</f>
        <v>0</v>
      </c>
      <c r="K502" s="31">
        <f t="shared" si="66"/>
        <v>0</v>
      </c>
      <c r="L502" s="30">
        <f t="shared" si="78"/>
        <v>0</v>
      </c>
      <c r="M502" s="31">
        <f t="shared" si="67"/>
        <v>0</v>
      </c>
      <c r="N502" s="17">
        <f>SUM([3]ctas!N502+'[4]estapu y ente'!N502)</f>
        <v>0</v>
      </c>
      <c r="O502" s="31">
        <f t="shared" si="68"/>
        <v>0</v>
      </c>
      <c r="P502" s="32">
        <f t="shared" si="79"/>
        <v>0</v>
      </c>
      <c r="R502" s="17">
        <f>SUM('[1]estapu y ente'!D500+[2]ctas!D500)</f>
        <v>0</v>
      </c>
      <c r="S502" s="18">
        <f t="shared" si="74"/>
        <v>0</v>
      </c>
    </row>
    <row r="503" spans="1:19" x14ac:dyDescent="0.25">
      <c r="A503" s="26">
        <v>3311401040933</v>
      </c>
      <c r="B503" s="27" t="s">
        <v>361</v>
      </c>
      <c r="C503" s="28"/>
      <c r="D503" s="29">
        <f>SUM(D504)</f>
        <v>700000000</v>
      </c>
      <c r="E503" s="29">
        <f>SUM(E504)</f>
        <v>0</v>
      </c>
      <c r="F503" s="30">
        <f t="shared" si="75"/>
        <v>700000000</v>
      </c>
      <c r="G503" s="31">
        <f t="shared" si="76"/>
        <v>0</v>
      </c>
      <c r="H503" s="29">
        <f>SUM(H504)</f>
        <v>0</v>
      </c>
      <c r="I503" s="32">
        <f t="shared" si="77"/>
        <v>700000000</v>
      </c>
      <c r="J503" s="29">
        <f>SUM(J504)</f>
        <v>181653366</v>
      </c>
      <c r="K503" s="31">
        <f t="shared" si="66"/>
        <v>25.950480857142853</v>
      </c>
      <c r="L503" s="30">
        <f t="shared" si="78"/>
        <v>446273214</v>
      </c>
      <c r="M503" s="31">
        <f t="shared" si="67"/>
        <v>63.753316285714291</v>
      </c>
      <c r="N503" s="29">
        <f>SUM(N504)</f>
        <v>627926580</v>
      </c>
      <c r="O503" s="31">
        <f t="shared" si="68"/>
        <v>89.703797142857141</v>
      </c>
      <c r="P503" s="32">
        <f t="shared" si="79"/>
        <v>72073420</v>
      </c>
      <c r="R503" s="17">
        <f>SUM('[1]estapu y ente'!D501+[2]ctas!D501)</f>
        <v>700000000</v>
      </c>
      <c r="S503" s="18">
        <f t="shared" si="74"/>
        <v>0</v>
      </c>
    </row>
    <row r="504" spans="1:19" x14ac:dyDescent="0.25">
      <c r="A504" s="26">
        <v>3311401040933120</v>
      </c>
      <c r="B504" s="27" t="s">
        <v>362</v>
      </c>
      <c r="C504" s="28"/>
      <c r="D504" s="17">
        <f>SUM([3]ctas!D504+'[4]estapu y ente'!D504)</f>
        <v>700000000</v>
      </c>
      <c r="E504" s="17">
        <f>SUM([3]ctas!E504+'[4]estapu y ente'!E504)</f>
        <v>0</v>
      </c>
      <c r="F504" s="30">
        <f t="shared" si="75"/>
        <v>700000000</v>
      </c>
      <c r="G504" s="31">
        <f t="shared" si="76"/>
        <v>0</v>
      </c>
      <c r="H504" s="17"/>
      <c r="I504" s="32">
        <f t="shared" si="77"/>
        <v>700000000</v>
      </c>
      <c r="J504" s="17">
        <f>SUM([3]ctas!J504+'[4]estapu y ente'!J504)</f>
        <v>181653366</v>
      </c>
      <c r="K504" s="31">
        <f t="shared" si="66"/>
        <v>25.950480857142853</v>
      </c>
      <c r="L504" s="30">
        <f t="shared" si="78"/>
        <v>446273214</v>
      </c>
      <c r="M504" s="31">
        <f t="shared" si="67"/>
        <v>63.753316285714291</v>
      </c>
      <c r="N504" s="17">
        <f>SUM([3]ctas!N504+'[4]estapu y ente'!N504)</f>
        <v>627926580</v>
      </c>
      <c r="O504" s="31">
        <f t="shared" si="68"/>
        <v>89.703797142857141</v>
      </c>
      <c r="P504" s="32">
        <f t="shared" si="79"/>
        <v>72073420</v>
      </c>
      <c r="R504" s="17">
        <f>SUM('[1]estapu y ente'!D502+[2]ctas!D502)</f>
        <v>700000000</v>
      </c>
      <c r="S504" s="18">
        <f t="shared" si="74"/>
        <v>0</v>
      </c>
    </row>
    <row r="505" spans="1:19" ht="26.25" x14ac:dyDescent="0.25">
      <c r="A505" s="26">
        <v>3311401040934</v>
      </c>
      <c r="B505" s="27" t="s">
        <v>363</v>
      </c>
      <c r="C505" s="28"/>
      <c r="D505" s="29">
        <f>SUM(D506+D507)</f>
        <v>8200000000</v>
      </c>
      <c r="E505" s="29">
        <f>SUM(E506+E507)</f>
        <v>-80000000</v>
      </c>
      <c r="F505" s="30">
        <f t="shared" si="75"/>
        <v>8120000000</v>
      </c>
      <c r="G505" s="31">
        <f t="shared" si="76"/>
        <v>0</v>
      </c>
      <c r="H505" s="29">
        <f>SUM(H506+H507)</f>
        <v>0</v>
      </c>
      <c r="I505" s="32">
        <f t="shared" si="77"/>
        <v>8120000000</v>
      </c>
      <c r="J505" s="29">
        <f>SUM(J506+J507)</f>
        <v>1354808905</v>
      </c>
      <c r="K505" s="31">
        <f t="shared" si="66"/>
        <v>16.684838731527094</v>
      </c>
      <c r="L505" s="30">
        <f t="shared" si="78"/>
        <v>2020875436</v>
      </c>
      <c r="M505" s="31">
        <f t="shared" si="67"/>
        <v>24.887628522167489</v>
      </c>
      <c r="N505" s="29">
        <f>SUM(N506+N507)</f>
        <v>3375684341</v>
      </c>
      <c r="O505" s="31">
        <f t="shared" si="68"/>
        <v>41.572467253694583</v>
      </c>
      <c r="P505" s="32">
        <f t="shared" si="79"/>
        <v>4744315659</v>
      </c>
      <c r="R505" s="17">
        <f>SUM('[1]estapu y ente'!D503+[2]ctas!D503)</f>
        <v>8200000000</v>
      </c>
      <c r="S505" s="18">
        <f t="shared" si="74"/>
        <v>0</v>
      </c>
    </row>
    <row r="506" spans="1:19" ht="26.25" x14ac:dyDescent="0.25">
      <c r="A506" s="26">
        <v>3311401040934110</v>
      </c>
      <c r="B506" s="27" t="s">
        <v>364</v>
      </c>
      <c r="C506" s="28"/>
      <c r="D506" s="17">
        <f>SUM([3]ctas!D506+'[4]estapu y ente'!D506)</f>
        <v>8200000000</v>
      </c>
      <c r="E506" s="17">
        <f>SUM([3]ctas!E506+'[4]estapu y ente'!E506)</f>
        <v>-80000000</v>
      </c>
      <c r="F506" s="30">
        <f t="shared" si="75"/>
        <v>8120000000</v>
      </c>
      <c r="G506" s="31">
        <f t="shared" si="76"/>
        <v>0</v>
      </c>
      <c r="H506" s="17"/>
      <c r="I506" s="32">
        <f t="shared" si="77"/>
        <v>8120000000</v>
      </c>
      <c r="J506" s="17">
        <f>SUM([3]ctas!J506+'[4]estapu y ente'!J506)</f>
        <v>1354808905</v>
      </c>
      <c r="K506" s="31">
        <f t="shared" si="66"/>
        <v>16.684838731527094</v>
      </c>
      <c r="L506" s="30">
        <f>SUM(N506-J506)</f>
        <v>2020875436</v>
      </c>
      <c r="M506" s="31">
        <f t="shared" si="67"/>
        <v>24.887628522167489</v>
      </c>
      <c r="N506" s="17">
        <f>SUM([3]ctas!N506+'[4]estapu y ente'!N506)</f>
        <v>3375684341</v>
      </c>
      <c r="O506" s="31">
        <f t="shared" si="68"/>
        <v>41.572467253694583</v>
      </c>
      <c r="P506" s="32">
        <f>SUM(F506-N506)</f>
        <v>4744315659</v>
      </c>
      <c r="R506" s="17">
        <f>SUM('[1]estapu y ente'!D504+[2]ctas!D504)</f>
        <v>8200000000</v>
      </c>
      <c r="S506" s="18">
        <f t="shared" si="74"/>
        <v>0</v>
      </c>
    </row>
    <row r="507" spans="1:19" ht="26.25" x14ac:dyDescent="0.25">
      <c r="A507" s="26">
        <v>3311401040934110</v>
      </c>
      <c r="B507" s="27" t="s">
        <v>365</v>
      </c>
      <c r="C507" s="28"/>
      <c r="D507" s="17">
        <f>SUM([3]ctas!D507+'[4]estapu y ente'!D507)</f>
        <v>0</v>
      </c>
      <c r="E507" s="17">
        <f>SUM([3]ctas!E507+'[4]estapu y ente'!E507)</f>
        <v>0</v>
      </c>
      <c r="F507" s="30">
        <f t="shared" si="75"/>
        <v>0</v>
      </c>
      <c r="G507" s="31">
        <f t="shared" si="76"/>
        <v>0</v>
      </c>
      <c r="H507" s="17"/>
      <c r="I507" s="32">
        <f t="shared" si="77"/>
        <v>0</v>
      </c>
      <c r="J507" s="17">
        <f>SUM([3]ctas!J507+'[4]estapu y ente'!J507)</f>
        <v>0</v>
      </c>
      <c r="K507" s="31">
        <f t="shared" si="66"/>
        <v>0</v>
      </c>
      <c r="L507" s="30">
        <f t="shared" si="78"/>
        <v>0</v>
      </c>
      <c r="M507" s="31">
        <f t="shared" si="67"/>
        <v>0</v>
      </c>
      <c r="N507" s="17">
        <f>SUM([3]ctas!N507+'[4]estapu y ente'!N507)</f>
        <v>0</v>
      </c>
      <c r="O507" s="31">
        <f t="shared" si="68"/>
        <v>0</v>
      </c>
      <c r="P507" s="32">
        <f t="shared" si="79"/>
        <v>0</v>
      </c>
      <c r="R507" s="17">
        <f>SUM('[1]estapu y ente'!D505+[2]ctas!D505)</f>
        <v>0</v>
      </c>
      <c r="S507" s="18">
        <f t="shared" si="74"/>
        <v>0</v>
      </c>
    </row>
    <row r="508" spans="1:19" ht="39" x14ac:dyDescent="0.25">
      <c r="A508" s="26">
        <v>3311401040966</v>
      </c>
      <c r="B508" s="38" t="s">
        <v>366</v>
      </c>
      <c r="C508" s="28"/>
      <c r="D508" s="29">
        <f>SUM(D509)</f>
        <v>1619200000</v>
      </c>
      <c r="E508" s="29">
        <f>SUM(E509)</f>
        <v>-100000000</v>
      </c>
      <c r="F508" s="30">
        <f t="shared" si="75"/>
        <v>1519200000</v>
      </c>
      <c r="G508" s="31">
        <f t="shared" si="76"/>
        <v>0</v>
      </c>
      <c r="H508" s="29">
        <f>SUM(H509)</f>
        <v>0</v>
      </c>
      <c r="I508" s="32">
        <f t="shared" si="77"/>
        <v>1519200000</v>
      </c>
      <c r="J508" s="29">
        <f>SUM(J509)</f>
        <v>446863650</v>
      </c>
      <c r="K508" s="31">
        <f t="shared" si="66"/>
        <v>29.41440560821485</v>
      </c>
      <c r="L508" s="30">
        <f t="shared" si="78"/>
        <v>1016025150</v>
      </c>
      <c r="M508" s="31">
        <f t="shared" si="67"/>
        <v>66.878959320695103</v>
      </c>
      <c r="N508" s="29">
        <f>SUM(N509)</f>
        <v>1462888800</v>
      </c>
      <c r="O508" s="31">
        <f t="shared" si="68"/>
        <v>96.293364928909952</v>
      </c>
      <c r="P508" s="32">
        <f t="shared" si="79"/>
        <v>56311200</v>
      </c>
      <c r="R508" s="17">
        <f>SUM('[1]estapu y ente'!D506+[2]ctas!D506)</f>
        <v>1619200000</v>
      </c>
      <c r="S508" s="18">
        <f t="shared" si="74"/>
        <v>0</v>
      </c>
    </row>
    <row r="509" spans="1:19" ht="39" x14ac:dyDescent="0.25">
      <c r="A509" s="26">
        <v>3311401040966110</v>
      </c>
      <c r="B509" s="38" t="s">
        <v>367</v>
      </c>
      <c r="C509" s="28"/>
      <c r="D509" s="17">
        <f>SUM([3]ctas!D509+'[4]estapu y ente'!D509)</f>
        <v>1619200000</v>
      </c>
      <c r="E509" s="17">
        <f>SUM([3]ctas!E509+'[4]estapu y ente'!E509)</f>
        <v>-100000000</v>
      </c>
      <c r="F509" s="30">
        <f t="shared" si="75"/>
        <v>1519200000</v>
      </c>
      <c r="G509" s="31">
        <f t="shared" si="76"/>
        <v>0</v>
      </c>
      <c r="H509" s="17"/>
      <c r="I509" s="32">
        <f t="shared" si="77"/>
        <v>1519200000</v>
      </c>
      <c r="J509" s="17">
        <f>SUM([3]ctas!J509+'[4]estapu y ente'!J509)</f>
        <v>446863650</v>
      </c>
      <c r="K509" s="31">
        <f t="shared" si="66"/>
        <v>29.41440560821485</v>
      </c>
      <c r="L509" s="30">
        <f t="shared" si="78"/>
        <v>1016025150</v>
      </c>
      <c r="M509" s="31">
        <f t="shared" si="67"/>
        <v>66.878959320695103</v>
      </c>
      <c r="N509" s="17">
        <f>SUM([3]ctas!N509+'[4]estapu y ente'!N509)</f>
        <v>1462888800</v>
      </c>
      <c r="O509" s="31">
        <f t="shared" si="68"/>
        <v>96.293364928909952</v>
      </c>
      <c r="P509" s="32">
        <f t="shared" si="79"/>
        <v>56311200</v>
      </c>
      <c r="R509" s="17">
        <f>SUM('[1]estapu y ente'!D507+[2]ctas!D507)</f>
        <v>1619200000</v>
      </c>
      <c r="S509" s="18">
        <f t="shared" si="74"/>
        <v>0</v>
      </c>
    </row>
    <row r="510" spans="1:19" ht="26.25" x14ac:dyDescent="0.25">
      <c r="A510" s="26">
        <v>3311401040973</v>
      </c>
      <c r="B510" s="38" t="s">
        <v>368</v>
      </c>
      <c r="C510" s="28"/>
      <c r="D510" s="29">
        <f>SUM(D511)</f>
        <v>2000000000</v>
      </c>
      <c r="E510" s="29">
        <f>SUM(E511)</f>
        <v>-75000000</v>
      </c>
      <c r="F510" s="30">
        <f>SUM(D510+E510)</f>
        <v>1925000000</v>
      </c>
      <c r="G510" s="31">
        <f>IF(OR(F510=0,F$5=0),0,F510/F$5)*100</f>
        <v>0</v>
      </c>
      <c r="H510" s="29">
        <f>SUM(H511)</f>
        <v>0</v>
      </c>
      <c r="I510" s="32">
        <f>SUM(F510-H510)</f>
        <v>1925000000</v>
      </c>
      <c r="J510" s="29">
        <f>SUM(J511)</f>
        <v>253277865</v>
      </c>
      <c r="K510" s="31">
        <f>IF(OR(J510=0,F510=0),0,J510/F510)*100</f>
        <v>13.157291688311687</v>
      </c>
      <c r="L510" s="30">
        <f>SUM(N510-J510)</f>
        <v>1641422135</v>
      </c>
      <c r="M510" s="31">
        <f>IF(OR(L510=0,F510=0),0,L510/F510)*100</f>
        <v>85.268682337662341</v>
      </c>
      <c r="N510" s="29">
        <f>SUM(N511)</f>
        <v>1894700000</v>
      </c>
      <c r="O510" s="31">
        <f>IF(OR(N510=0,F510=0),0,N510/F510)*100</f>
        <v>98.425974025974028</v>
      </c>
      <c r="P510" s="32">
        <f>SUM(F510-N510)</f>
        <v>30300000</v>
      </c>
      <c r="R510" s="17">
        <f>SUM('[1]estapu y ente'!D508+[2]ctas!D508)</f>
        <v>2000000000</v>
      </c>
      <c r="S510" s="18">
        <f t="shared" si="74"/>
        <v>0</v>
      </c>
    </row>
    <row r="511" spans="1:19" ht="26.25" x14ac:dyDescent="0.25">
      <c r="A511" s="26">
        <v>3311401040973110</v>
      </c>
      <c r="B511" s="38" t="s">
        <v>369</v>
      </c>
      <c r="C511" s="28"/>
      <c r="D511" s="17">
        <f>SUM([3]ctas!D511+'[4]estapu y ente'!D511)</f>
        <v>2000000000</v>
      </c>
      <c r="E511" s="17">
        <f>SUM([3]ctas!E511+'[4]estapu y ente'!E511)</f>
        <v>-75000000</v>
      </c>
      <c r="F511" s="30">
        <f>SUM(D511+E511)</f>
        <v>1925000000</v>
      </c>
      <c r="G511" s="31">
        <f>IF(OR(F511=0,F$5=0),0,F511/F$5)*100</f>
        <v>0</v>
      </c>
      <c r="H511" s="17"/>
      <c r="I511" s="32">
        <f>SUM(F511-H511)</f>
        <v>1925000000</v>
      </c>
      <c r="J511" s="17">
        <f>SUM([3]ctas!J511+'[4]estapu y ente'!J511)</f>
        <v>253277865</v>
      </c>
      <c r="K511" s="31">
        <f>IF(OR(J511=0,F511=0),0,J511/F511)*100</f>
        <v>13.157291688311687</v>
      </c>
      <c r="L511" s="30">
        <f>SUM(N511-J511)</f>
        <v>1641422135</v>
      </c>
      <c r="M511" s="31">
        <f>IF(OR(L511=0,F511=0),0,L511/F511)*100</f>
        <v>85.268682337662341</v>
      </c>
      <c r="N511" s="17">
        <f>SUM([3]ctas!N511+'[4]estapu y ente'!N511)</f>
        <v>1894700000</v>
      </c>
      <c r="O511" s="31">
        <f>IF(OR(N511=0,F511=0),0,N511/F511)*100</f>
        <v>98.425974025974028</v>
      </c>
      <c r="P511" s="32">
        <f>SUM(F511-N511)</f>
        <v>30300000</v>
      </c>
      <c r="R511" s="17">
        <f>SUM('[1]estapu y ente'!D509+[2]ctas!D509)</f>
        <v>2000000000</v>
      </c>
      <c r="S511" s="18">
        <f t="shared" si="74"/>
        <v>0</v>
      </c>
    </row>
    <row r="512" spans="1:19" ht="39" x14ac:dyDescent="0.25">
      <c r="A512" s="60">
        <v>331140105</v>
      </c>
      <c r="B512" s="61" t="s">
        <v>370</v>
      </c>
      <c r="C512" s="28"/>
      <c r="D512" s="29">
        <f>SUM(D513+D515+D517+D519+D521+D523+D525+D527+D529+D531+D533+D535+D538+D540+D542+D544+D546+D548+D550+D552+D554+D556+D558+D560)</f>
        <v>259364175000</v>
      </c>
      <c r="E512" s="29">
        <f>SUM(E513+E515+E517+E519+E521+E523+E525+E527+E529+E531+E533+E535+E538+E540+E542+E544+E546+E548+E550+E552+E554+E556+E558+E560)</f>
        <v>-7065498496</v>
      </c>
      <c r="F512" s="30">
        <f t="shared" si="75"/>
        <v>252298676504</v>
      </c>
      <c r="G512" s="31">
        <f t="shared" si="76"/>
        <v>0</v>
      </c>
      <c r="H512" s="29">
        <f>SUM(H513+H515+H517+H519+H521+H523+H525+H527+H529+H531+H533+H535+H538+H540+H542+H544+H546+H548+H550+H552+H554+H556+H558+H560)</f>
        <v>0</v>
      </c>
      <c r="I512" s="32">
        <f t="shared" si="77"/>
        <v>252298676504</v>
      </c>
      <c r="J512" s="29">
        <f>SUM(J513+J515+J517+J519+J521+J523+J525+J527+J529+J531+J533+J535+J538+J540+J542+J544+J546+J548+J550+J552+J554+J556+J558+J560)</f>
        <v>72173040421</v>
      </c>
      <c r="K512" s="31">
        <f t="shared" si="66"/>
        <v>28.606190655088813</v>
      </c>
      <c r="L512" s="30">
        <f t="shared" si="78"/>
        <v>142346973383</v>
      </c>
      <c r="M512" s="31">
        <f t="shared" si="67"/>
        <v>56.420023820752462</v>
      </c>
      <c r="N512" s="29">
        <f>SUM(N513+N515+N517+N519+N521+N523+N525+N527+N529+N531+N533+N535+N538+N540+N542+N544+N546+N548+N550+N552+N554+N556+N558+N560)</f>
        <v>214520013804</v>
      </c>
      <c r="O512" s="31">
        <f t="shared" si="68"/>
        <v>85.026214475841272</v>
      </c>
      <c r="P512" s="32">
        <f t="shared" si="79"/>
        <v>37778662700</v>
      </c>
      <c r="R512" s="17">
        <f>SUM('[1]estapu y ente'!D510+[2]ctas!D510)</f>
        <v>259364175000</v>
      </c>
      <c r="S512" s="18">
        <f t="shared" si="74"/>
        <v>0</v>
      </c>
    </row>
    <row r="513" spans="1:19" x14ac:dyDescent="0.25">
      <c r="A513" s="60">
        <v>3311401050439</v>
      </c>
      <c r="B513" s="61" t="s">
        <v>371</v>
      </c>
      <c r="C513" s="28"/>
      <c r="D513" s="29">
        <f>SUM(D514)</f>
        <v>125000000</v>
      </c>
      <c r="E513" s="29">
        <f>SUM(E514)</f>
        <v>-42678111</v>
      </c>
      <c r="F513" s="30">
        <f t="shared" si="75"/>
        <v>82321889</v>
      </c>
      <c r="G513" s="31">
        <f t="shared" si="76"/>
        <v>0</v>
      </c>
      <c r="H513" s="29">
        <f>SUM(H514)</f>
        <v>0</v>
      </c>
      <c r="I513" s="32">
        <f t="shared" si="77"/>
        <v>82321889</v>
      </c>
      <c r="J513" s="29">
        <f>SUM(J514)</f>
        <v>16963732</v>
      </c>
      <c r="K513" s="31">
        <f t="shared" si="66"/>
        <v>20.606587392570646</v>
      </c>
      <c r="L513" s="30">
        <f t="shared" si="78"/>
        <v>30358157</v>
      </c>
      <c r="M513" s="31">
        <f t="shared" si="67"/>
        <v>36.877381421604646</v>
      </c>
      <c r="N513" s="29">
        <f>SUM(N514)</f>
        <v>47321889</v>
      </c>
      <c r="O513" s="31">
        <f t="shared" si="68"/>
        <v>57.483968814175292</v>
      </c>
      <c r="P513" s="32">
        <f t="shared" si="79"/>
        <v>35000000</v>
      </c>
      <c r="R513" s="17">
        <f>SUM('[1]estapu y ente'!D511+[2]ctas!D511)</f>
        <v>125000000</v>
      </c>
      <c r="S513" s="18">
        <f t="shared" si="74"/>
        <v>0</v>
      </c>
    </row>
    <row r="514" spans="1:19" x14ac:dyDescent="0.25">
      <c r="A514" s="60">
        <v>3311401050439120</v>
      </c>
      <c r="B514" s="61" t="s">
        <v>371</v>
      </c>
      <c r="C514" s="28"/>
      <c r="D514" s="17">
        <f>SUM([3]ctas!D514+'[4]estapu y ente'!D514)</f>
        <v>125000000</v>
      </c>
      <c r="E514" s="17">
        <f>SUM([3]ctas!E514+'[4]estapu y ente'!E514)</f>
        <v>-42678111</v>
      </c>
      <c r="F514" s="30">
        <f t="shared" si="75"/>
        <v>82321889</v>
      </c>
      <c r="G514" s="31">
        <f t="shared" si="76"/>
        <v>0</v>
      </c>
      <c r="H514" s="17"/>
      <c r="I514" s="32">
        <f t="shared" si="77"/>
        <v>82321889</v>
      </c>
      <c r="J514" s="17">
        <f>SUM([3]ctas!J514+'[4]estapu y ente'!J514)</f>
        <v>16963732</v>
      </c>
      <c r="K514" s="31">
        <f t="shared" si="66"/>
        <v>20.606587392570646</v>
      </c>
      <c r="L514" s="30">
        <f t="shared" si="78"/>
        <v>30358157</v>
      </c>
      <c r="M514" s="31">
        <f t="shared" si="67"/>
        <v>36.877381421604646</v>
      </c>
      <c r="N514" s="17">
        <f>SUM([3]ctas!N514+'[4]estapu y ente'!N514)</f>
        <v>47321889</v>
      </c>
      <c r="O514" s="31">
        <f t="shared" si="68"/>
        <v>57.483968814175292</v>
      </c>
      <c r="P514" s="32">
        <f t="shared" si="79"/>
        <v>35000000</v>
      </c>
      <c r="R514" s="17">
        <f>SUM('[1]estapu y ente'!D512+[2]ctas!D512)</f>
        <v>125000000</v>
      </c>
      <c r="S514" s="18">
        <f t="shared" si="74"/>
        <v>0</v>
      </c>
    </row>
    <row r="515" spans="1:19" ht="26.25" x14ac:dyDescent="0.25">
      <c r="A515" s="60">
        <v>3311401050640</v>
      </c>
      <c r="B515" s="27" t="s">
        <v>372</v>
      </c>
      <c r="C515" s="28"/>
      <c r="D515" s="29">
        <f>SUM(D516)</f>
        <v>937000000</v>
      </c>
      <c r="E515" s="29">
        <f>SUM(E516)</f>
        <v>0</v>
      </c>
      <c r="F515" s="30">
        <f t="shared" si="75"/>
        <v>937000000</v>
      </c>
      <c r="G515" s="31">
        <f t="shared" si="76"/>
        <v>0</v>
      </c>
      <c r="H515" s="29">
        <f>SUM(H516)</f>
        <v>0</v>
      </c>
      <c r="I515" s="32">
        <f t="shared" si="77"/>
        <v>937000000</v>
      </c>
      <c r="J515" s="29">
        <f>SUM(J516)</f>
        <v>303531257</v>
      </c>
      <c r="K515" s="31">
        <f t="shared" si="66"/>
        <v>32.393944183564564</v>
      </c>
      <c r="L515" s="30">
        <f t="shared" si="78"/>
        <v>382710555</v>
      </c>
      <c r="M515" s="31">
        <f t="shared" si="67"/>
        <v>40.844242796157957</v>
      </c>
      <c r="N515" s="29">
        <f>SUM(N516)</f>
        <v>686241812</v>
      </c>
      <c r="O515" s="31">
        <f t="shared" si="68"/>
        <v>73.238186979722514</v>
      </c>
      <c r="P515" s="32">
        <f t="shared" si="79"/>
        <v>250758188</v>
      </c>
      <c r="R515" s="17">
        <f>SUM('[1]estapu y ente'!D513+[2]ctas!D513)</f>
        <v>937000000</v>
      </c>
      <c r="S515" s="18">
        <f t="shared" si="74"/>
        <v>0</v>
      </c>
    </row>
    <row r="516" spans="1:19" ht="26.25" x14ac:dyDescent="0.25">
      <c r="A516" s="60">
        <v>3311401050640120</v>
      </c>
      <c r="B516" s="27" t="s">
        <v>372</v>
      </c>
      <c r="C516" s="28"/>
      <c r="D516" s="17">
        <f>SUM([3]ctas!D516+'[4]estapu y ente'!D516)</f>
        <v>937000000</v>
      </c>
      <c r="E516" s="17">
        <f>SUM([3]ctas!E516+'[4]estapu y ente'!E516)</f>
        <v>0</v>
      </c>
      <c r="F516" s="30">
        <f t="shared" si="75"/>
        <v>937000000</v>
      </c>
      <c r="G516" s="31">
        <f t="shared" si="76"/>
        <v>0</v>
      </c>
      <c r="H516" s="17"/>
      <c r="I516" s="32">
        <f t="shared" si="77"/>
        <v>937000000</v>
      </c>
      <c r="J516" s="17">
        <f>SUM([3]ctas!J516+'[4]estapu y ente'!J516)</f>
        <v>303531257</v>
      </c>
      <c r="K516" s="31">
        <f t="shared" si="66"/>
        <v>32.393944183564564</v>
      </c>
      <c r="L516" s="30">
        <f t="shared" si="78"/>
        <v>382710555</v>
      </c>
      <c r="M516" s="31">
        <f t="shared" si="67"/>
        <v>40.844242796157957</v>
      </c>
      <c r="N516" s="17">
        <f>SUM([3]ctas!N516+'[4]estapu y ente'!N516)</f>
        <v>686241812</v>
      </c>
      <c r="O516" s="31">
        <f t="shared" si="68"/>
        <v>73.238186979722514</v>
      </c>
      <c r="P516" s="32">
        <f t="shared" si="79"/>
        <v>250758188</v>
      </c>
      <c r="R516" s="17">
        <f>SUM('[1]estapu y ente'!D514+[2]ctas!D514)</f>
        <v>937000000</v>
      </c>
      <c r="S516" s="18">
        <f t="shared" si="74"/>
        <v>0</v>
      </c>
    </row>
    <row r="517" spans="1:19" ht="51.75" x14ac:dyDescent="0.25">
      <c r="A517" s="26">
        <v>3311401050717</v>
      </c>
      <c r="B517" s="27" t="s">
        <v>373</v>
      </c>
      <c r="C517" s="28"/>
      <c r="D517" s="29">
        <f>SUM(D518)</f>
        <v>263465000</v>
      </c>
      <c r="E517" s="29">
        <f>SUM(E518)</f>
        <v>0</v>
      </c>
      <c r="F517" s="30">
        <f t="shared" si="75"/>
        <v>263465000</v>
      </c>
      <c r="G517" s="31">
        <f t="shared" si="76"/>
        <v>0</v>
      </c>
      <c r="H517" s="29">
        <f>SUM(H518)</f>
        <v>0</v>
      </c>
      <c r="I517" s="32">
        <f t="shared" si="77"/>
        <v>263465000</v>
      </c>
      <c r="J517" s="29">
        <f>SUM(J518)</f>
        <v>26503333</v>
      </c>
      <c r="K517" s="31">
        <f t="shared" ref="K517:K582" si="80">IF(OR(J517=0,F517=0),0,J517/F517)*100</f>
        <v>10.059527071907084</v>
      </c>
      <c r="L517" s="30">
        <f t="shared" si="78"/>
        <v>236961667</v>
      </c>
      <c r="M517" s="31">
        <f t="shared" ref="M517:M582" si="81">IF(OR(L517=0,F517=0),0,L517/F517)*100</f>
        <v>89.940472928092916</v>
      </c>
      <c r="N517" s="29">
        <f>SUM(N518)</f>
        <v>263465000</v>
      </c>
      <c r="O517" s="31">
        <f t="shared" ref="O517:O582" si="82">IF(OR(N517=0,F517=0),0,N517/F517)*100</f>
        <v>100</v>
      </c>
      <c r="P517" s="32">
        <f t="shared" si="79"/>
        <v>0</v>
      </c>
      <c r="R517" s="17">
        <f>SUM('[1]estapu y ente'!D515+[2]ctas!D515)</f>
        <v>263465000</v>
      </c>
      <c r="S517" s="18">
        <f t="shared" si="74"/>
        <v>0</v>
      </c>
    </row>
    <row r="518" spans="1:19" ht="51.75" x14ac:dyDescent="0.25">
      <c r="A518" s="26">
        <v>3311401050717120</v>
      </c>
      <c r="B518" s="27" t="s">
        <v>373</v>
      </c>
      <c r="C518" s="28"/>
      <c r="D518" s="17">
        <f>SUM([3]ctas!D518+'[4]estapu y ente'!D518)</f>
        <v>263465000</v>
      </c>
      <c r="E518" s="17">
        <f>SUM([3]ctas!E518+'[4]estapu y ente'!E518)</f>
        <v>0</v>
      </c>
      <c r="F518" s="30">
        <f t="shared" si="75"/>
        <v>263465000</v>
      </c>
      <c r="G518" s="31">
        <f t="shared" si="76"/>
        <v>0</v>
      </c>
      <c r="H518" s="17"/>
      <c r="I518" s="32">
        <f t="shared" si="77"/>
        <v>263465000</v>
      </c>
      <c r="J518" s="17">
        <f>SUM([3]ctas!J518+'[4]estapu y ente'!J518)</f>
        <v>26503333</v>
      </c>
      <c r="K518" s="31">
        <f t="shared" si="80"/>
        <v>10.059527071907084</v>
      </c>
      <c r="L518" s="30">
        <f t="shared" si="78"/>
        <v>236961667</v>
      </c>
      <c r="M518" s="31">
        <f t="shared" si="81"/>
        <v>89.940472928092916</v>
      </c>
      <c r="N518" s="17">
        <f>SUM([3]ctas!N518+'[4]estapu y ente'!N518)</f>
        <v>263465000</v>
      </c>
      <c r="O518" s="31">
        <f t="shared" si="82"/>
        <v>100</v>
      </c>
      <c r="P518" s="32">
        <f t="shared" si="79"/>
        <v>0</v>
      </c>
      <c r="R518" s="17">
        <f>SUM('[1]estapu y ente'!D516+[2]ctas!D516)</f>
        <v>263465000</v>
      </c>
      <c r="S518" s="18">
        <f t="shared" si="74"/>
        <v>0</v>
      </c>
    </row>
    <row r="519" spans="1:19" ht="26.25" x14ac:dyDescent="0.25">
      <c r="A519" s="26">
        <v>3311401050721</v>
      </c>
      <c r="B519" s="27" t="s">
        <v>374</v>
      </c>
      <c r="C519" s="28"/>
      <c r="D519" s="29">
        <f>SUM(D520)</f>
        <v>38843592000</v>
      </c>
      <c r="E519" s="29">
        <f>SUM(E520)</f>
        <v>-122939404</v>
      </c>
      <c r="F519" s="30">
        <f t="shared" si="75"/>
        <v>38720652596</v>
      </c>
      <c r="G519" s="31">
        <f t="shared" si="76"/>
        <v>0</v>
      </c>
      <c r="H519" s="29">
        <f>SUM(H520)</f>
        <v>0</v>
      </c>
      <c r="I519" s="32">
        <f t="shared" si="77"/>
        <v>38720652596</v>
      </c>
      <c r="J519" s="29">
        <f>SUM(J520)</f>
        <v>10831255095</v>
      </c>
      <c r="K519" s="31">
        <f t="shared" si="80"/>
        <v>27.972811326322823</v>
      </c>
      <c r="L519" s="30">
        <f t="shared" si="78"/>
        <v>26778623712</v>
      </c>
      <c r="M519" s="31">
        <f t="shared" si="81"/>
        <v>69.158503063985904</v>
      </c>
      <c r="N519" s="29">
        <f>SUM(N520)</f>
        <v>37609878807</v>
      </c>
      <c r="O519" s="31">
        <f t="shared" si="82"/>
        <v>97.131314390308731</v>
      </c>
      <c r="P519" s="32">
        <f t="shared" si="79"/>
        <v>1110773789</v>
      </c>
      <c r="R519" s="17">
        <f>SUM('[1]estapu y ente'!D517+[2]ctas!D517)</f>
        <v>38843592000</v>
      </c>
      <c r="S519" s="18">
        <f t="shared" si="74"/>
        <v>0</v>
      </c>
    </row>
    <row r="520" spans="1:19" ht="26.25" x14ac:dyDescent="0.25">
      <c r="A520" s="26">
        <v>3311401050721120</v>
      </c>
      <c r="B520" s="27" t="s">
        <v>374</v>
      </c>
      <c r="C520" s="28"/>
      <c r="D520" s="17">
        <f>SUM([3]ctas!D520+'[4]estapu y ente'!D520)</f>
        <v>38843592000</v>
      </c>
      <c r="E520" s="17">
        <f>SUM([3]ctas!E520+'[4]estapu y ente'!E520)</f>
        <v>-122939404</v>
      </c>
      <c r="F520" s="30">
        <f t="shared" si="75"/>
        <v>38720652596</v>
      </c>
      <c r="G520" s="31">
        <f t="shared" si="76"/>
        <v>0</v>
      </c>
      <c r="H520" s="17"/>
      <c r="I520" s="32">
        <f t="shared" si="77"/>
        <v>38720652596</v>
      </c>
      <c r="J520" s="17">
        <f>SUM([3]ctas!J520+'[4]estapu y ente'!J520)</f>
        <v>10831255095</v>
      </c>
      <c r="K520" s="31">
        <f t="shared" si="80"/>
        <v>27.972811326322823</v>
      </c>
      <c r="L520" s="30">
        <f t="shared" si="78"/>
        <v>26778623712</v>
      </c>
      <c r="M520" s="31">
        <f t="shared" si="81"/>
        <v>69.158503063985904</v>
      </c>
      <c r="N520" s="17">
        <f>SUM([3]ctas!N520+'[4]estapu y ente'!N520)</f>
        <v>37609878807</v>
      </c>
      <c r="O520" s="31">
        <f t="shared" si="82"/>
        <v>97.131314390308731</v>
      </c>
      <c r="P520" s="32">
        <f t="shared" si="79"/>
        <v>1110773789</v>
      </c>
      <c r="R520" s="17">
        <f>SUM('[1]estapu y ente'!D518+[2]ctas!D518)</f>
        <v>38843592000</v>
      </c>
      <c r="S520" s="18">
        <f t="shared" si="74"/>
        <v>0</v>
      </c>
    </row>
    <row r="521" spans="1:19" ht="51.75" x14ac:dyDescent="0.25">
      <c r="A521" s="60">
        <v>3311401050722</v>
      </c>
      <c r="B521" s="27" t="s">
        <v>375</v>
      </c>
      <c r="C521" s="28"/>
      <c r="D521" s="29">
        <f>SUM(D522)</f>
        <v>14766768000</v>
      </c>
      <c r="E521" s="29">
        <f>SUM(E522)</f>
        <v>2126000000</v>
      </c>
      <c r="F521" s="30">
        <f t="shared" si="75"/>
        <v>16892768000</v>
      </c>
      <c r="G521" s="31">
        <f t="shared" si="76"/>
        <v>0</v>
      </c>
      <c r="H521" s="29">
        <f>SUM(H522)</f>
        <v>0</v>
      </c>
      <c r="I521" s="32">
        <f t="shared" si="77"/>
        <v>16892768000</v>
      </c>
      <c r="J521" s="29">
        <f>SUM(J522)</f>
        <v>6638269297</v>
      </c>
      <c r="K521" s="31">
        <f t="shared" si="80"/>
        <v>39.296516100854518</v>
      </c>
      <c r="L521" s="30">
        <f t="shared" si="78"/>
        <v>4417349861</v>
      </c>
      <c r="M521" s="31">
        <f t="shared" si="81"/>
        <v>26.149354925137196</v>
      </c>
      <c r="N521" s="29">
        <f>SUM(N522)</f>
        <v>11055619158</v>
      </c>
      <c r="O521" s="31">
        <f t="shared" si="82"/>
        <v>65.445871025991721</v>
      </c>
      <c r="P521" s="32">
        <f t="shared" si="79"/>
        <v>5837148842</v>
      </c>
      <c r="R521" s="17">
        <f>SUM('[1]estapu y ente'!D519+[2]ctas!D519)</f>
        <v>14766768000</v>
      </c>
      <c r="S521" s="18">
        <f t="shared" si="74"/>
        <v>0</v>
      </c>
    </row>
    <row r="522" spans="1:19" ht="51.75" x14ac:dyDescent="0.25">
      <c r="A522" s="60">
        <v>3311401050722120</v>
      </c>
      <c r="B522" s="27" t="s">
        <v>375</v>
      </c>
      <c r="C522" s="28"/>
      <c r="D522" s="17">
        <f>SUM([3]ctas!D522+'[4]estapu y ente'!D522)</f>
        <v>14766768000</v>
      </c>
      <c r="E522" s="17">
        <f>SUM([3]ctas!E522+'[4]estapu y ente'!E522)</f>
        <v>2126000000</v>
      </c>
      <c r="F522" s="30">
        <f t="shared" si="75"/>
        <v>16892768000</v>
      </c>
      <c r="G522" s="31">
        <f t="shared" si="76"/>
        <v>0</v>
      </c>
      <c r="H522" s="17"/>
      <c r="I522" s="32">
        <f t="shared" si="77"/>
        <v>16892768000</v>
      </c>
      <c r="J522" s="17">
        <f>SUM([3]ctas!J522+'[4]estapu y ente'!J522)</f>
        <v>6638269297</v>
      </c>
      <c r="K522" s="31">
        <f t="shared" si="80"/>
        <v>39.296516100854518</v>
      </c>
      <c r="L522" s="30">
        <f t="shared" si="78"/>
        <v>4417349861</v>
      </c>
      <c r="M522" s="31">
        <f t="shared" si="81"/>
        <v>26.149354925137196</v>
      </c>
      <c r="N522" s="17">
        <f>SUM([3]ctas!N522+'[4]estapu y ente'!N522)</f>
        <v>11055619158</v>
      </c>
      <c r="O522" s="31">
        <f t="shared" si="82"/>
        <v>65.445871025991721</v>
      </c>
      <c r="P522" s="32">
        <f t="shared" si="79"/>
        <v>5837148842</v>
      </c>
      <c r="R522" s="17">
        <f>SUM('[1]estapu y ente'!D520+[2]ctas!D520)</f>
        <v>14766768000</v>
      </c>
      <c r="S522" s="18">
        <f t="shared" ref="S522:S585" si="83">+D522-R522</f>
        <v>0</v>
      </c>
    </row>
    <row r="523" spans="1:19" ht="39" x14ac:dyDescent="0.25">
      <c r="A523" s="60">
        <v>3311401050724</v>
      </c>
      <c r="B523" s="27" t="s">
        <v>376</v>
      </c>
      <c r="C523" s="28"/>
      <c r="D523" s="29">
        <f>SUM(D524)</f>
        <v>0</v>
      </c>
      <c r="E523" s="29">
        <f>SUM(E524)</f>
        <v>0</v>
      </c>
      <c r="F523" s="30">
        <f t="shared" si="75"/>
        <v>0</v>
      </c>
      <c r="G523" s="31">
        <f t="shared" si="76"/>
        <v>0</v>
      </c>
      <c r="H523" s="29">
        <f>SUM(H524)</f>
        <v>0</v>
      </c>
      <c r="I523" s="32">
        <f t="shared" si="77"/>
        <v>0</v>
      </c>
      <c r="J523" s="29">
        <f>SUM(J524)</f>
        <v>0</v>
      </c>
      <c r="K523" s="31">
        <f t="shared" si="80"/>
        <v>0</v>
      </c>
      <c r="L523" s="30">
        <f t="shared" si="78"/>
        <v>0</v>
      </c>
      <c r="M523" s="31">
        <f t="shared" si="81"/>
        <v>0</v>
      </c>
      <c r="N523" s="29">
        <f>SUM(N524)</f>
        <v>0</v>
      </c>
      <c r="O523" s="31">
        <f t="shared" si="82"/>
        <v>0</v>
      </c>
      <c r="P523" s="32">
        <f t="shared" si="79"/>
        <v>0</v>
      </c>
      <c r="R523" s="17">
        <f>SUM('[1]estapu y ente'!D521+[2]ctas!D521)</f>
        <v>0</v>
      </c>
      <c r="S523" s="18">
        <f t="shared" si="83"/>
        <v>0</v>
      </c>
    </row>
    <row r="524" spans="1:19" ht="39" x14ac:dyDescent="0.25">
      <c r="A524" s="60">
        <v>3311401050724120</v>
      </c>
      <c r="B524" s="27" t="s">
        <v>376</v>
      </c>
      <c r="C524" s="28"/>
      <c r="D524" s="17">
        <f>SUM([3]ctas!D524+'[4]estapu y ente'!D524)</f>
        <v>0</v>
      </c>
      <c r="E524" s="17">
        <f>SUM([3]ctas!E524+'[4]estapu y ente'!E524)</f>
        <v>0</v>
      </c>
      <c r="F524" s="30">
        <f t="shared" si="75"/>
        <v>0</v>
      </c>
      <c r="G524" s="31">
        <f t="shared" si="76"/>
        <v>0</v>
      </c>
      <c r="H524" s="17"/>
      <c r="I524" s="32">
        <f t="shared" si="77"/>
        <v>0</v>
      </c>
      <c r="J524" s="17">
        <f>SUM([3]ctas!J524+'[4]estapu y ente'!J524)</f>
        <v>0</v>
      </c>
      <c r="K524" s="31">
        <f t="shared" si="80"/>
        <v>0</v>
      </c>
      <c r="L524" s="30">
        <f t="shared" si="78"/>
        <v>0</v>
      </c>
      <c r="M524" s="31">
        <f t="shared" si="81"/>
        <v>0</v>
      </c>
      <c r="N524" s="17">
        <f>SUM([3]ctas!N524+'[4]estapu y ente'!N524)</f>
        <v>0</v>
      </c>
      <c r="O524" s="31">
        <f t="shared" si="82"/>
        <v>0</v>
      </c>
      <c r="P524" s="32">
        <f t="shared" si="79"/>
        <v>0</v>
      </c>
      <c r="R524" s="17">
        <f>SUM('[1]estapu y ente'!D522+[2]ctas!D522)</f>
        <v>0</v>
      </c>
      <c r="S524" s="18">
        <f t="shared" si="83"/>
        <v>0</v>
      </c>
    </row>
    <row r="525" spans="1:19" ht="39" x14ac:dyDescent="0.25">
      <c r="A525" s="26">
        <v>3311401050742</v>
      </c>
      <c r="B525" s="27" t="s">
        <v>377</v>
      </c>
      <c r="C525" s="28"/>
      <c r="D525" s="29">
        <f>SUM(D526)</f>
        <v>115389247000</v>
      </c>
      <c r="E525" s="29">
        <f>SUM(E526)</f>
        <v>-62269970</v>
      </c>
      <c r="F525" s="30">
        <f t="shared" si="75"/>
        <v>115326977030</v>
      </c>
      <c r="G525" s="31">
        <f t="shared" si="76"/>
        <v>0</v>
      </c>
      <c r="H525" s="29">
        <f>SUM(H526)</f>
        <v>0</v>
      </c>
      <c r="I525" s="32">
        <f t="shared" si="77"/>
        <v>115326977030</v>
      </c>
      <c r="J525" s="29">
        <f>SUM(J526)</f>
        <v>39690959351</v>
      </c>
      <c r="K525" s="31">
        <f t="shared" si="80"/>
        <v>34.416023356508504</v>
      </c>
      <c r="L525" s="30">
        <f t="shared" si="78"/>
        <v>70880562465</v>
      </c>
      <c r="M525" s="31">
        <f t="shared" si="81"/>
        <v>61.460522325632319</v>
      </c>
      <c r="N525" s="29">
        <f>SUM(N526)</f>
        <v>110571521816</v>
      </c>
      <c r="O525" s="31">
        <f t="shared" si="82"/>
        <v>95.876545682140829</v>
      </c>
      <c r="P525" s="32">
        <f t="shared" si="79"/>
        <v>4755455214</v>
      </c>
      <c r="R525" s="17">
        <f>SUM('[1]estapu y ente'!D523+[2]ctas!D523)</f>
        <v>115389247000</v>
      </c>
      <c r="S525" s="18">
        <f t="shared" si="83"/>
        <v>0</v>
      </c>
    </row>
    <row r="526" spans="1:19" ht="39" x14ac:dyDescent="0.25">
      <c r="A526" s="26">
        <v>3311401050742120</v>
      </c>
      <c r="B526" s="27" t="s">
        <v>377</v>
      </c>
      <c r="C526" s="28"/>
      <c r="D526" s="17">
        <f>SUM([3]ctas!D526+'[4]estapu y ente'!D526)</f>
        <v>115389247000</v>
      </c>
      <c r="E526" s="17">
        <f>SUM([3]ctas!E526+'[4]estapu y ente'!E526)</f>
        <v>-62269970</v>
      </c>
      <c r="F526" s="30">
        <f t="shared" si="75"/>
        <v>115326977030</v>
      </c>
      <c r="G526" s="31">
        <f t="shared" si="76"/>
        <v>0</v>
      </c>
      <c r="H526" s="17"/>
      <c r="I526" s="32">
        <f t="shared" si="77"/>
        <v>115326977030</v>
      </c>
      <c r="J526" s="17">
        <f>SUM([3]ctas!J526+'[4]estapu y ente'!J526)</f>
        <v>39690959351</v>
      </c>
      <c r="K526" s="31">
        <f t="shared" si="80"/>
        <v>34.416023356508504</v>
      </c>
      <c r="L526" s="30">
        <f t="shared" si="78"/>
        <v>70880562465</v>
      </c>
      <c r="M526" s="31">
        <f t="shared" si="81"/>
        <v>61.460522325632319</v>
      </c>
      <c r="N526" s="17">
        <f>SUM([3]ctas!N526+'[4]estapu y ente'!N526)</f>
        <v>110571521816</v>
      </c>
      <c r="O526" s="31">
        <f t="shared" si="82"/>
        <v>95.876545682140829</v>
      </c>
      <c r="P526" s="32">
        <f t="shared" si="79"/>
        <v>4755455214</v>
      </c>
      <c r="R526" s="17">
        <f>SUM('[1]estapu y ente'!D524+[2]ctas!D524)</f>
        <v>115389247000</v>
      </c>
      <c r="S526" s="18">
        <f t="shared" si="83"/>
        <v>0</v>
      </c>
    </row>
    <row r="527" spans="1:19" ht="26.25" x14ac:dyDescent="0.25">
      <c r="A527" s="26">
        <v>3311401050743</v>
      </c>
      <c r="B527" s="27" t="s">
        <v>378</v>
      </c>
      <c r="C527" s="28"/>
      <c r="D527" s="29">
        <f>SUM(D528)</f>
        <v>25650000000</v>
      </c>
      <c r="E527" s="29">
        <f>SUM(E528)</f>
        <v>-400000000</v>
      </c>
      <c r="F527" s="30">
        <f t="shared" si="75"/>
        <v>25250000000</v>
      </c>
      <c r="G527" s="31">
        <f t="shared" si="76"/>
        <v>0</v>
      </c>
      <c r="H527" s="29">
        <f>SUM(H528)</f>
        <v>0</v>
      </c>
      <c r="I527" s="32">
        <f t="shared" si="77"/>
        <v>25250000000</v>
      </c>
      <c r="J527" s="29">
        <f>SUM(J528)</f>
        <v>4951951362</v>
      </c>
      <c r="K527" s="31">
        <f t="shared" si="80"/>
        <v>19.611688562376237</v>
      </c>
      <c r="L527" s="30">
        <f t="shared" si="78"/>
        <v>11978285456</v>
      </c>
      <c r="M527" s="31">
        <f t="shared" si="81"/>
        <v>47.438754281188118</v>
      </c>
      <c r="N527" s="29">
        <f>SUM(N528)</f>
        <v>16930236818</v>
      </c>
      <c r="O527" s="31">
        <f t="shared" si="82"/>
        <v>67.050442843564355</v>
      </c>
      <c r="P527" s="32">
        <f t="shared" si="79"/>
        <v>8319763182</v>
      </c>
      <c r="R527" s="17">
        <f>SUM('[1]estapu y ente'!D525+[2]ctas!D525)</f>
        <v>25650000000</v>
      </c>
      <c r="S527" s="18">
        <f t="shared" si="83"/>
        <v>0</v>
      </c>
    </row>
    <row r="528" spans="1:19" ht="26.25" x14ac:dyDescent="0.25">
      <c r="A528" s="26">
        <v>3311401050743120</v>
      </c>
      <c r="B528" s="27" t="s">
        <v>378</v>
      </c>
      <c r="C528" s="28"/>
      <c r="D528" s="17">
        <f>SUM([3]ctas!D528+'[4]estapu y ente'!D528)</f>
        <v>25650000000</v>
      </c>
      <c r="E528" s="17">
        <f>SUM([3]ctas!E528+'[4]estapu y ente'!E528)</f>
        <v>-400000000</v>
      </c>
      <c r="F528" s="30">
        <f t="shared" si="75"/>
        <v>25250000000</v>
      </c>
      <c r="G528" s="31">
        <f t="shared" si="76"/>
        <v>0</v>
      </c>
      <c r="H528" s="17"/>
      <c r="I528" s="32">
        <f t="shared" si="77"/>
        <v>25250000000</v>
      </c>
      <c r="J528" s="17">
        <f>SUM([3]ctas!J528+'[4]estapu y ente'!J528)</f>
        <v>4951951362</v>
      </c>
      <c r="K528" s="31">
        <f t="shared" si="80"/>
        <v>19.611688562376237</v>
      </c>
      <c r="L528" s="30">
        <f t="shared" si="78"/>
        <v>11978285456</v>
      </c>
      <c r="M528" s="31">
        <f t="shared" si="81"/>
        <v>47.438754281188118</v>
      </c>
      <c r="N528" s="17">
        <f>SUM([3]ctas!N528+'[4]estapu y ente'!N528)</f>
        <v>16930236818</v>
      </c>
      <c r="O528" s="31">
        <f t="shared" si="82"/>
        <v>67.050442843564355</v>
      </c>
      <c r="P528" s="32">
        <f t="shared" si="79"/>
        <v>8319763182</v>
      </c>
      <c r="R528" s="17">
        <f>SUM('[1]estapu y ente'!D526+[2]ctas!D526)</f>
        <v>25650000000</v>
      </c>
      <c r="S528" s="18">
        <f t="shared" si="83"/>
        <v>0</v>
      </c>
    </row>
    <row r="529" spans="1:19" ht="26.25" x14ac:dyDescent="0.25">
      <c r="A529" s="26">
        <v>3311401050749</v>
      </c>
      <c r="B529" s="27" t="s">
        <v>379</v>
      </c>
      <c r="C529" s="28"/>
      <c r="D529" s="29">
        <f>SUM(D530)</f>
        <v>2569865000</v>
      </c>
      <c r="E529" s="29">
        <f>SUM(E530)</f>
        <v>0</v>
      </c>
      <c r="F529" s="30">
        <f t="shared" si="75"/>
        <v>2569865000</v>
      </c>
      <c r="G529" s="31">
        <f t="shared" si="76"/>
        <v>0</v>
      </c>
      <c r="H529" s="29">
        <f>SUM(H530)</f>
        <v>0</v>
      </c>
      <c r="I529" s="32">
        <f t="shared" si="77"/>
        <v>2569865000</v>
      </c>
      <c r="J529" s="29">
        <f>SUM(J530)</f>
        <v>797053034</v>
      </c>
      <c r="K529" s="31">
        <f t="shared" si="80"/>
        <v>31.015365943347216</v>
      </c>
      <c r="L529" s="30">
        <f t="shared" si="78"/>
        <v>1654225378</v>
      </c>
      <c r="M529" s="31">
        <f t="shared" si="81"/>
        <v>64.370127535882233</v>
      </c>
      <c r="N529" s="29">
        <f>SUM(N530)</f>
        <v>2451278412</v>
      </c>
      <c r="O529" s="31">
        <f t="shared" si="82"/>
        <v>95.385493479229453</v>
      </c>
      <c r="P529" s="32">
        <f t="shared" si="79"/>
        <v>118586588</v>
      </c>
      <c r="R529" s="17">
        <f>SUM('[1]estapu y ente'!D527+[2]ctas!D527)</f>
        <v>2569865000</v>
      </c>
      <c r="S529" s="18">
        <f t="shared" si="83"/>
        <v>0</v>
      </c>
    </row>
    <row r="530" spans="1:19" ht="26.25" x14ac:dyDescent="0.25">
      <c r="A530" s="26">
        <v>3311401050749120</v>
      </c>
      <c r="B530" s="27" t="s">
        <v>379</v>
      </c>
      <c r="C530" s="28"/>
      <c r="D530" s="17">
        <f>SUM([3]ctas!D530+'[4]estapu y ente'!D530)</f>
        <v>2569865000</v>
      </c>
      <c r="E530" s="17">
        <f>SUM([3]ctas!E530+'[4]estapu y ente'!E530)</f>
        <v>0</v>
      </c>
      <c r="F530" s="30">
        <f t="shared" si="75"/>
        <v>2569865000</v>
      </c>
      <c r="G530" s="31">
        <f t="shared" si="76"/>
        <v>0</v>
      </c>
      <c r="H530" s="17"/>
      <c r="I530" s="32">
        <f t="shared" si="77"/>
        <v>2569865000</v>
      </c>
      <c r="J530" s="17">
        <f>SUM([3]ctas!J530+'[4]estapu y ente'!J530)</f>
        <v>797053034</v>
      </c>
      <c r="K530" s="31">
        <f t="shared" si="80"/>
        <v>31.015365943347216</v>
      </c>
      <c r="L530" s="30">
        <f t="shared" si="78"/>
        <v>1654225378</v>
      </c>
      <c r="M530" s="31">
        <f t="shared" si="81"/>
        <v>64.370127535882233</v>
      </c>
      <c r="N530" s="17">
        <f>SUM([3]ctas!N530+'[4]estapu y ente'!N530)</f>
        <v>2451278412</v>
      </c>
      <c r="O530" s="31">
        <f t="shared" si="82"/>
        <v>95.385493479229453</v>
      </c>
      <c r="P530" s="32">
        <f t="shared" si="79"/>
        <v>118586588</v>
      </c>
      <c r="R530" s="17">
        <f>SUM('[1]estapu y ente'!D528+[2]ctas!D528)</f>
        <v>2569865000</v>
      </c>
      <c r="S530" s="18">
        <f t="shared" si="83"/>
        <v>0</v>
      </c>
    </row>
    <row r="531" spans="1:19" ht="26.25" x14ac:dyDescent="0.25">
      <c r="A531" s="26">
        <v>3311401050760</v>
      </c>
      <c r="B531" s="27" t="s">
        <v>380</v>
      </c>
      <c r="C531" s="28"/>
      <c r="D531" s="29">
        <f>SUM(D532)</f>
        <v>32711717000</v>
      </c>
      <c r="E531" s="29">
        <f>SUM(E532)</f>
        <v>-15533081000</v>
      </c>
      <c r="F531" s="30">
        <f t="shared" ref="F531:F596" si="84">SUM(D531+E531)</f>
        <v>17178636000</v>
      </c>
      <c r="G531" s="31">
        <f t="shared" si="76"/>
        <v>0</v>
      </c>
      <c r="H531" s="29">
        <f>SUM(H532)</f>
        <v>0</v>
      </c>
      <c r="I531" s="32">
        <f t="shared" si="77"/>
        <v>17178636000</v>
      </c>
      <c r="J531" s="29">
        <f>SUM(J532)</f>
        <v>2826832478</v>
      </c>
      <c r="K531" s="31">
        <f t="shared" si="80"/>
        <v>16.455511822941009</v>
      </c>
      <c r="L531" s="30">
        <f t="shared" si="78"/>
        <v>8219577813</v>
      </c>
      <c r="M531" s="31">
        <f t="shared" si="81"/>
        <v>47.847674361340445</v>
      </c>
      <c r="N531" s="29">
        <f>SUM(N532)</f>
        <v>11046410291</v>
      </c>
      <c r="O531" s="31">
        <f t="shared" si="82"/>
        <v>64.303186184281458</v>
      </c>
      <c r="P531" s="32">
        <f t="shared" si="79"/>
        <v>6132225709</v>
      </c>
      <c r="R531" s="17">
        <f>SUM('[1]estapu y ente'!D529+[2]ctas!D529)</f>
        <v>32711717000</v>
      </c>
      <c r="S531" s="18">
        <f t="shared" si="83"/>
        <v>0</v>
      </c>
    </row>
    <row r="532" spans="1:19" ht="26.25" x14ac:dyDescent="0.25">
      <c r="A532" s="26">
        <v>3311401050760120</v>
      </c>
      <c r="B532" s="27" t="s">
        <v>380</v>
      </c>
      <c r="C532" s="28"/>
      <c r="D532" s="17">
        <f>SUM([3]ctas!D532+'[4]estapu y ente'!D532)</f>
        <v>32711717000</v>
      </c>
      <c r="E532" s="17">
        <f>SUM([3]ctas!E532+'[4]estapu y ente'!E532)</f>
        <v>-15533081000</v>
      </c>
      <c r="F532" s="30">
        <f t="shared" si="84"/>
        <v>17178636000</v>
      </c>
      <c r="G532" s="31">
        <f t="shared" si="76"/>
        <v>0</v>
      </c>
      <c r="H532" s="17"/>
      <c r="I532" s="32">
        <f t="shared" ref="I532:I597" si="85">SUM(F532-H532)</f>
        <v>17178636000</v>
      </c>
      <c r="J532" s="17">
        <f>SUM([3]ctas!J532+'[4]estapu y ente'!J532)</f>
        <v>2826832478</v>
      </c>
      <c r="K532" s="31">
        <f t="shared" si="80"/>
        <v>16.455511822941009</v>
      </c>
      <c r="L532" s="30">
        <f t="shared" si="78"/>
        <v>8219577813</v>
      </c>
      <c r="M532" s="31">
        <f t="shared" si="81"/>
        <v>47.847674361340445</v>
      </c>
      <c r="N532" s="17">
        <f>SUM([3]ctas!N532+'[4]estapu y ente'!N532)</f>
        <v>11046410291</v>
      </c>
      <c r="O532" s="31">
        <f t="shared" si="82"/>
        <v>64.303186184281458</v>
      </c>
      <c r="P532" s="32">
        <f t="shared" si="79"/>
        <v>6132225709</v>
      </c>
      <c r="R532" s="17">
        <f>SUM('[1]estapu y ente'!D530+[2]ctas!D530)</f>
        <v>32711717000</v>
      </c>
      <c r="S532" s="18">
        <f t="shared" si="83"/>
        <v>0</v>
      </c>
    </row>
    <row r="533" spans="1:19" x14ac:dyDescent="0.25">
      <c r="A533" s="26">
        <v>3311401050764</v>
      </c>
      <c r="B533" s="27" t="s">
        <v>381</v>
      </c>
      <c r="C533" s="28"/>
      <c r="D533" s="29">
        <f>SUM(D534)</f>
        <v>2230137000</v>
      </c>
      <c r="E533" s="29">
        <f>SUM(E534)</f>
        <v>4500000000</v>
      </c>
      <c r="F533" s="30">
        <f t="shared" si="84"/>
        <v>6730137000</v>
      </c>
      <c r="G533" s="31">
        <f t="shared" si="76"/>
        <v>0</v>
      </c>
      <c r="H533" s="29">
        <f>SUM(H534)</f>
        <v>0</v>
      </c>
      <c r="I533" s="32">
        <f t="shared" si="85"/>
        <v>6730137000</v>
      </c>
      <c r="J533" s="29">
        <f>SUM(J534)</f>
        <v>709245087</v>
      </c>
      <c r="K533" s="31">
        <f t="shared" si="80"/>
        <v>10.538345460129564</v>
      </c>
      <c r="L533" s="30">
        <f t="shared" si="78"/>
        <v>5843850770</v>
      </c>
      <c r="M533" s="31">
        <f t="shared" si="81"/>
        <v>86.831081893280924</v>
      </c>
      <c r="N533" s="29">
        <f>SUM(N534)</f>
        <v>6553095857</v>
      </c>
      <c r="O533" s="31">
        <f t="shared" si="82"/>
        <v>97.369427353410487</v>
      </c>
      <c r="P533" s="32">
        <f t="shared" si="79"/>
        <v>177041143</v>
      </c>
      <c r="R533" s="17">
        <f>SUM('[1]estapu y ente'!D531+[2]ctas!D531)</f>
        <v>2230137000</v>
      </c>
      <c r="S533" s="18">
        <f t="shared" si="83"/>
        <v>0</v>
      </c>
    </row>
    <row r="534" spans="1:19" x14ac:dyDescent="0.25">
      <c r="A534" s="26">
        <v>3311401050764120</v>
      </c>
      <c r="B534" s="27" t="s">
        <v>381</v>
      </c>
      <c r="C534" s="28"/>
      <c r="D534" s="17">
        <f>SUM([3]ctas!D534+'[4]estapu y ente'!D534)</f>
        <v>2230137000</v>
      </c>
      <c r="E534" s="17">
        <f>SUM([3]ctas!E534+'[4]estapu y ente'!E534)</f>
        <v>4500000000</v>
      </c>
      <c r="F534" s="30">
        <f t="shared" si="84"/>
        <v>6730137000</v>
      </c>
      <c r="G534" s="31">
        <f t="shared" si="76"/>
        <v>0</v>
      </c>
      <c r="H534" s="17"/>
      <c r="I534" s="32">
        <f t="shared" si="85"/>
        <v>6730137000</v>
      </c>
      <c r="J534" s="17">
        <f>SUM([3]ctas!J534+'[4]estapu y ente'!J534)</f>
        <v>709245087</v>
      </c>
      <c r="K534" s="31">
        <f t="shared" si="80"/>
        <v>10.538345460129564</v>
      </c>
      <c r="L534" s="30">
        <f t="shared" si="78"/>
        <v>5843850770</v>
      </c>
      <c r="M534" s="31">
        <f t="shared" si="81"/>
        <v>86.831081893280924</v>
      </c>
      <c r="N534" s="17">
        <f>SUM([3]ctas!N534+'[4]estapu y ente'!N534)</f>
        <v>6553095857</v>
      </c>
      <c r="O534" s="31">
        <f t="shared" si="82"/>
        <v>97.369427353410487</v>
      </c>
      <c r="P534" s="32">
        <f t="shared" si="79"/>
        <v>177041143</v>
      </c>
      <c r="R534" s="17">
        <f>SUM('[1]estapu y ente'!D532+[2]ctas!D532)</f>
        <v>2230137000</v>
      </c>
      <c r="S534" s="18">
        <f t="shared" si="83"/>
        <v>0</v>
      </c>
    </row>
    <row r="535" spans="1:19" ht="26.25" x14ac:dyDescent="0.25">
      <c r="A535" s="60">
        <v>3311401050772</v>
      </c>
      <c r="B535" s="27" t="s">
        <v>382</v>
      </c>
      <c r="C535" s="28"/>
      <c r="D535" s="29">
        <f>SUM(D536:D537)</f>
        <v>1280000000</v>
      </c>
      <c r="E535" s="29">
        <f>SUM(E536:E537)</f>
        <v>808381000</v>
      </c>
      <c r="F535" s="30">
        <f t="shared" si="84"/>
        <v>2088381000</v>
      </c>
      <c r="G535" s="31">
        <f t="shared" ref="G535:G604" si="86">IF(OR(F535=0,F$5=0),0,F535/F$5)*100</f>
        <v>0</v>
      </c>
      <c r="H535" s="29">
        <f>SUM(H536:H537)</f>
        <v>0</v>
      </c>
      <c r="I535" s="32">
        <f t="shared" si="85"/>
        <v>2088381000</v>
      </c>
      <c r="J535" s="29">
        <f>SUM(J536:J537)</f>
        <v>336000000</v>
      </c>
      <c r="K535" s="31">
        <f t="shared" si="80"/>
        <v>16.08901823948791</v>
      </c>
      <c r="L535" s="30">
        <f t="shared" si="78"/>
        <v>115904762</v>
      </c>
      <c r="M535" s="31">
        <f t="shared" si="81"/>
        <v>5.5499816364925749</v>
      </c>
      <c r="N535" s="29">
        <f>SUM(N536:N537)</f>
        <v>451904762</v>
      </c>
      <c r="O535" s="31">
        <f t="shared" si="82"/>
        <v>21.638999875980485</v>
      </c>
      <c r="P535" s="32">
        <f t="shared" si="79"/>
        <v>1636476238</v>
      </c>
      <c r="R535" s="17">
        <f>SUM('[1]estapu y ente'!D533+[2]ctas!D533)</f>
        <v>1280000000</v>
      </c>
      <c r="S535" s="18">
        <f t="shared" si="83"/>
        <v>0</v>
      </c>
    </row>
    <row r="536" spans="1:19" ht="26.25" x14ac:dyDescent="0.25">
      <c r="A536" s="60">
        <v>3311401050772120</v>
      </c>
      <c r="B536" s="27" t="s">
        <v>382</v>
      </c>
      <c r="C536" s="28"/>
      <c r="D536" s="17">
        <f>SUM([3]ctas!D536+'[4]estapu y ente'!D536)</f>
        <v>100000000</v>
      </c>
      <c r="E536" s="17">
        <f>SUM([3]ctas!E536+'[4]estapu y ente'!E536)</f>
        <v>808381000</v>
      </c>
      <c r="F536" s="30">
        <f t="shared" si="84"/>
        <v>908381000</v>
      </c>
      <c r="G536" s="31">
        <f t="shared" si="86"/>
        <v>0</v>
      </c>
      <c r="H536" s="17"/>
      <c r="I536" s="32">
        <f t="shared" si="85"/>
        <v>908381000</v>
      </c>
      <c r="J536" s="17">
        <f>SUM([3]ctas!J536+'[4]estapu y ente'!J536)</f>
        <v>0</v>
      </c>
      <c r="K536" s="31">
        <f t="shared" si="80"/>
        <v>0</v>
      </c>
      <c r="L536" s="30">
        <f t="shared" si="78"/>
        <v>33000000</v>
      </c>
      <c r="M536" s="31">
        <f t="shared" si="81"/>
        <v>3.6328368823214046</v>
      </c>
      <c r="N536" s="17">
        <f>SUM([3]ctas!N536+'[4]estapu y ente'!N536)</f>
        <v>33000000</v>
      </c>
      <c r="O536" s="31">
        <f t="shared" si="82"/>
        <v>3.6328368823214046</v>
      </c>
      <c r="P536" s="32">
        <f t="shared" si="79"/>
        <v>875381000</v>
      </c>
      <c r="R536" s="17">
        <f>SUM('[1]estapu y ente'!D534+[2]ctas!D534)</f>
        <v>100000000</v>
      </c>
      <c r="S536" s="18">
        <f t="shared" si="83"/>
        <v>0</v>
      </c>
    </row>
    <row r="537" spans="1:19" ht="26.25" x14ac:dyDescent="0.25">
      <c r="A537" s="60">
        <v>3311401050772120</v>
      </c>
      <c r="B537" s="27" t="s">
        <v>382</v>
      </c>
      <c r="C537" s="28"/>
      <c r="D537" s="17">
        <f>SUM([3]ctas!D537+'[4]estapu y ente'!D537)</f>
        <v>1180000000</v>
      </c>
      <c r="E537" s="17">
        <f>SUM([3]ctas!E537+'[4]estapu y ente'!E537)</f>
        <v>0</v>
      </c>
      <c r="F537" s="30">
        <f t="shared" si="84"/>
        <v>1180000000</v>
      </c>
      <c r="G537" s="31">
        <f t="shared" si="86"/>
        <v>0</v>
      </c>
      <c r="H537" s="17"/>
      <c r="I537" s="32">
        <f t="shared" si="85"/>
        <v>1180000000</v>
      </c>
      <c r="J537" s="17">
        <f>SUM([3]ctas!J537+'[4]estapu y ente'!J537)</f>
        <v>336000000</v>
      </c>
      <c r="K537" s="31">
        <f t="shared" si="80"/>
        <v>28.474576271186443</v>
      </c>
      <c r="L537" s="30">
        <f t="shared" si="78"/>
        <v>82904762</v>
      </c>
      <c r="M537" s="31">
        <f t="shared" si="81"/>
        <v>7.0258272881355932</v>
      </c>
      <c r="N537" s="17">
        <f>SUM([3]ctas!N537+'[4]estapu y ente'!N537)</f>
        <v>418904762</v>
      </c>
      <c r="O537" s="31">
        <f t="shared" si="82"/>
        <v>35.500403559322038</v>
      </c>
      <c r="P537" s="32">
        <f t="shared" si="79"/>
        <v>761095238</v>
      </c>
      <c r="R537" s="17">
        <f>SUM('[1]estapu y ente'!D535+[2]ctas!D535)</f>
        <v>1180000000</v>
      </c>
      <c r="S537" s="18">
        <f t="shared" si="83"/>
        <v>0</v>
      </c>
    </row>
    <row r="538" spans="1:19" ht="26.25" x14ac:dyDescent="0.25">
      <c r="A538" s="26">
        <v>3311401050779</v>
      </c>
      <c r="B538" s="27" t="s">
        <v>383</v>
      </c>
      <c r="C538" s="28"/>
      <c r="D538" s="29">
        <f>SUM(D539)</f>
        <v>1745390000</v>
      </c>
      <c r="E538" s="29">
        <f>SUM(E539)</f>
        <v>-381000000</v>
      </c>
      <c r="F538" s="30">
        <f t="shared" si="84"/>
        <v>1364390000</v>
      </c>
      <c r="G538" s="31">
        <f t="shared" si="86"/>
        <v>0</v>
      </c>
      <c r="H538" s="29">
        <f>SUM(H539)</f>
        <v>0</v>
      </c>
      <c r="I538" s="32">
        <f t="shared" si="85"/>
        <v>1364390000</v>
      </c>
      <c r="J538" s="29">
        <f>SUM(J539)</f>
        <v>502633968</v>
      </c>
      <c r="K538" s="31">
        <f t="shared" si="80"/>
        <v>36.839464376021517</v>
      </c>
      <c r="L538" s="30">
        <f t="shared" si="78"/>
        <v>585446817</v>
      </c>
      <c r="M538" s="31">
        <f t="shared" si="81"/>
        <v>42.909052177163417</v>
      </c>
      <c r="N538" s="29">
        <f>SUM(N539)</f>
        <v>1088080785</v>
      </c>
      <c r="O538" s="31">
        <f t="shared" si="82"/>
        <v>79.748516553184942</v>
      </c>
      <c r="P538" s="32">
        <f t="shared" ref="P538:P603" si="87">SUM(F538-N538)</f>
        <v>276309215</v>
      </c>
      <c r="R538" s="17">
        <f>SUM('[1]estapu y ente'!D536+[2]ctas!D536)</f>
        <v>1745390000</v>
      </c>
      <c r="S538" s="18">
        <f t="shared" si="83"/>
        <v>0</v>
      </c>
    </row>
    <row r="539" spans="1:19" ht="26.25" x14ac:dyDescent="0.25">
      <c r="A539" s="26">
        <v>3311401050779120</v>
      </c>
      <c r="B539" s="27" t="s">
        <v>383</v>
      </c>
      <c r="C539" s="28"/>
      <c r="D539" s="17">
        <f>SUM([3]ctas!D539+'[4]estapu y ente'!D539)</f>
        <v>1745390000</v>
      </c>
      <c r="E539" s="17">
        <f>SUM([3]ctas!E539+'[4]estapu y ente'!E539)</f>
        <v>-381000000</v>
      </c>
      <c r="F539" s="30">
        <f t="shared" si="84"/>
        <v>1364390000</v>
      </c>
      <c r="G539" s="31">
        <f t="shared" si="86"/>
        <v>0</v>
      </c>
      <c r="H539" s="17"/>
      <c r="I539" s="32">
        <f t="shared" si="85"/>
        <v>1364390000</v>
      </c>
      <c r="J539" s="17">
        <f>SUM([3]ctas!J539+'[4]estapu y ente'!J539)</f>
        <v>502633968</v>
      </c>
      <c r="K539" s="31">
        <f t="shared" si="80"/>
        <v>36.839464376021517</v>
      </c>
      <c r="L539" s="30">
        <f t="shared" ref="L539:L604" si="88">SUM(N539-J539)</f>
        <v>585446817</v>
      </c>
      <c r="M539" s="31">
        <f t="shared" si="81"/>
        <v>42.909052177163417</v>
      </c>
      <c r="N539" s="17">
        <f>SUM([3]ctas!N539+'[4]estapu y ente'!N539)</f>
        <v>1088080785</v>
      </c>
      <c r="O539" s="31">
        <f t="shared" si="82"/>
        <v>79.748516553184942</v>
      </c>
      <c r="P539" s="32">
        <f t="shared" si="87"/>
        <v>276309215</v>
      </c>
      <c r="R539" s="17">
        <f>SUM('[1]estapu y ente'!D537+[2]ctas!D537)</f>
        <v>1745390000</v>
      </c>
      <c r="S539" s="18">
        <f t="shared" si="83"/>
        <v>0</v>
      </c>
    </row>
    <row r="540" spans="1:19" ht="77.25" x14ac:dyDescent="0.25">
      <c r="A540" s="26">
        <v>3311401050797</v>
      </c>
      <c r="B540" s="27" t="s">
        <v>384</v>
      </c>
      <c r="C540" s="28"/>
      <c r="D540" s="29">
        <f>SUM(D541)</f>
        <v>270000000</v>
      </c>
      <c r="E540" s="29">
        <f>SUM(E541)</f>
        <v>0</v>
      </c>
      <c r="F540" s="30">
        <f t="shared" si="84"/>
        <v>270000000</v>
      </c>
      <c r="G540" s="31">
        <f t="shared" si="86"/>
        <v>0</v>
      </c>
      <c r="H540" s="29">
        <f>SUM(H541)</f>
        <v>0</v>
      </c>
      <c r="I540" s="32">
        <f t="shared" si="85"/>
        <v>270000000</v>
      </c>
      <c r="J540" s="29">
        <f>SUM(J541)</f>
        <v>0</v>
      </c>
      <c r="K540" s="31">
        <f t="shared" si="80"/>
        <v>0</v>
      </c>
      <c r="L540" s="30">
        <f t="shared" si="88"/>
        <v>270000000</v>
      </c>
      <c r="M540" s="31">
        <f t="shared" si="81"/>
        <v>100</v>
      </c>
      <c r="N540" s="29">
        <f>SUM(N541)</f>
        <v>270000000</v>
      </c>
      <c r="O540" s="31">
        <f t="shared" si="82"/>
        <v>100</v>
      </c>
      <c r="P540" s="32">
        <f t="shared" si="87"/>
        <v>0</v>
      </c>
      <c r="R540" s="17">
        <f>SUM('[1]estapu y ente'!D538+[2]ctas!D538)</f>
        <v>270000000</v>
      </c>
      <c r="S540" s="18">
        <f t="shared" si="83"/>
        <v>0</v>
      </c>
    </row>
    <row r="541" spans="1:19" ht="77.25" x14ac:dyDescent="0.25">
      <c r="A541" s="26">
        <v>3311401050797120</v>
      </c>
      <c r="B541" s="27" t="s">
        <v>384</v>
      </c>
      <c r="C541" s="28"/>
      <c r="D541" s="17">
        <f>SUM([3]ctas!D541+'[4]estapu y ente'!D541)</f>
        <v>270000000</v>
      </c>
      <c r="E541" s="17">
        <f>SUM([3]ctas!E541+'[4]estapu y ente'!E541)</f>
        <v>0</v>
      </c>
      <c r="F541" s="30">
        <f t="shared" si="84"/>
        <v>270000000</v>
      </c>
      <c r="G541" s="31">
        <f t="shared" si="86"/>
        <v>0</v>
      </c>
      <c r="H541" s="17"/>
      <c r="I541" s="32">
        <f t="shared" si="85"/>
        <v>270000000</v>
      </c>
      <c r="J541" s="17">
        <f>SUM([3]ctas!J541+'[4]estapu y ente'!J541)</f>
        <v>0</v>
      </c>
      <c r="K541" s="31">
        <f t="shared" si="80"/>
        <v>0</v>
      </c>
      <c r="L541" s="30">
        <f t="shared" si="88"/>
        <v>270000000</v>
      </c>
      <c r="M541" s="31">
        <f t="shared" si="81"/>
        <v>100</v>
      </c>
      <c r="N541" s="17">
        <f>SUM([3]ctas!N541+'[4]estapu y ente'!N541)</f>
        <v>270000000</v>
      </c>
      <c r="O541" s="31">
        <f t="shared" si="82"/>
        <v>100</v>
      </c>
      <c r="P541" s="32">
        <f t="shared" si="87"/>
        <v>0</v>
      </c>
      <c r="R541" s="17">
        <f>SUM('[1]estapu y ente'!D539+[2]ctas!D539)</f>
        <v>270000000</v>
      </c>
      <c r="S541" s="18">
        <f t="shared" si="83"/>
        <v>0</v>
      </c>
    </row>
    <row r="542" spans="1:19" ht="51.75" x14ac:dyDescent="0.25">
      <c r="A542" s="26">
        <v>3311401050828</v>
      </c>
      <c r="B542" s="27" t="s">
        <v>385</v>
      </c>
      <c r="C542" s="28"/>
      <c r="D542" s="29">
        <f>SUM(D543)</f>
        <v>1130706000</v>
      </c>
      <c r="E542" s="29">
        <f>SUM(E543)</f>
        <v>0</v>
      </c>
      <c r="F542" s="30">
        <f t="shared" si="84"/>
        <v>1130706000</v>
      </c>
      <c r="G542" s="31">
        <f t="shared" si="86"/>
        <v>0</v>
      </c>
      <c r="H542" s="29">
        <f>SUM(H543)</f>
        <v>0</v>
      </c>
      <c r="I542" s="32">
        <f t="shared" si="85"/>
        <v>1130706000</v>
      </c>
      <c r="J542" s="29">
        <f>SUM(J543)</f>
        <v>105461666</v>
      </c>
      <c r="K542" s="31">
        <f t="shared" si="80"/>
        <v>9.3270634453164671</v>
      </c>
      <c r="L542" s="30">
        <f t="shared" si="88"/>
        <v>531580334</v>
      </c>
      <c r="M542" s="31">
        <f t="shared" si="81"/>
        <v>47.01313462562328</v>
      </c>
      <c r="N542" s="29">
        <f>SUM(N543)</f>
        <v>637042000</v>
      </c>
      <c r="O542" s="31">
        <f t="shared" si="82"/>
        <v>56.340198070939749</v>
      </c>
      <c r="P542" s="32">
        <f t="shared" si="87"/>
        <v>493664000</v>
      </c>
      <c r="R542" s="17">
        <f>SUM('[1]estapu y ente'!D540+[2]ctas!D540)</f>
        <v>1130706000</v>
      </c>
      <c r="S542" s="18">
        <f t="shared" si="83"/>
        <v>0</v>
      </c>
    </row>
    <row r="543" spans="1:19" ht="51.75" x14ac:dyDescent="0.25">
      <c r="A543" s="26">
        <v>3311401050828120</v>
      </c>
      <c r="B543" s="27" t="s">
        <v>385</v>
      </c>
      <c r="C543" s="28"/>
      <c r="D543" s="17">
        <f>SUM([3]ctas!D543+'[4]estapu y ente'!D543)</f>
        <v>1130706000</v>
      </c>
      <c r="E543" s="17">
        <f>SUM([3]ctas!E543+'[4]estapu y ente'!E543)</f>
        <v>0</v>
      </c>
      <c r="F543" s="30">
        <f t="shared" si="84"/>
        <v>1130706000</v>
      </c>
      <c r="G543" s="31">
        <f t="shared" si="86"/>
        <v>0</v>
      </c>
      <c r="H543" s="17"/>
      <c r="I543" s="32">
        <f t="shared" si="85"/>
        <v>1130706000</v>
      </c>
      <c r="J543" s="17">
        <f>SUM([3]ctas!J543+'[4]estapu y ente'!J543)</f>
        <v>105461666</v>
      </c>
      <c r="K543" s="31">
        <f t="shared" si="80"/>
        <v>9.3270634453164671</v>
      </c>
      <c r="L543" s="30">
        <f t="shared" si="88"/>
        <v>531580334</v>
      </c>
      <c r="M543" s="31">
        <f t="shared" si="81"/>
        <v>47.01313462562328</v>
      </c>
      <c r="N543" s="17">
        <f>SUM([3]ctas!N543+'[4]estapu y ente'!N543)</f>
        <v>637042000</v>
      </c>
      <c r="O543" s="31">
        <f t="shared" si="82"/>
        <v>56.340198070939749</v>
      </c>
      <c r="P543" s="32">
        <f t="shared" si="87"/>
        <v>493664000</v>
      </c>
      <c r="R543" s="17">
        <f>SUM('[1]estapu y ente'!D541+[2]ctas!D541)</f>
        <v>1130706000</v>
      </c>
      <c r="S543" s="18">
        <f t="shared" si="83"/>
        <v>0</v>
      </c>
    </row>
    <row r="544" spans="1:19" ht="26.25" x14ac:dyDescent="0.25">
      <c r="A544" s="26">
        <v>3311401050829</v>
      </c>
      <c r="B544" s="27" t="s">
        <v>386</v>
      </c>
      <c r="C544" s="28"/>
      <c r="D544" s="29">
        <f>SUM(D545)</f>
        <v>982000000</v>
      </c>
      <c r="E544" s="29">
        <f>SUM(E545)</f>
        <v>0</v>
      </c>
      <c r="F544" s="30">
        <f t="shared" si="84"/>
        <v>982000000</v>
      </c>
      <c r="G544" s="31">
        <f t="shared" si="86"/>
        <v>0</v>
      </c>
      <c r="H544" s="29">
        <f>SUM(H545)</f>
        <v>0</v>
      </c>
      <c r="I544" s="32">
        <f t="shared" si="85"/>
        <v>982000000</v>
      </c>
      <c r="J544" s="29">
        <f>SUM(J545)</f>
        <v>111933333</v>
      </c>
      <c r="K544" s="31">
        <f t="shared" si="80"/>
        <v>11.398506415478614</v>
      </c>
      <c r="L544" s="30">
        <f t="shared" si="88"/>
        <v>431500667</v>
      </c>
      <c r="M544" s="31">
        <f t="shared" si="81"/>
        <v>43.941004786150714</v>
      </c>
      <c r="N544" s="29">
        <f>SUM(N545)</f>
        <v>543434000</v>
      </c>
      <c r="O544" s="31">
        <f t="shared" si="82"/>
        <v>55.339511201629335</v>
      </c>
      <c r="P544" s="32">
        <f t="shared" si="87"/>
        <v>438566000</v>
      </c>
      <c r="R544" s="17">
        <f>SUM('[1]estapu y ente'!D542+[2]ctas!D542)</f>
        <v>982000000</v>
      </c>
      <c r="S544" s="18">
        <f t="shared" si="83"/>
        <v>0</v>
      </c>
    </row>
    <row r="545" spans="1:19" ht="26.25" x14ac:dyDescent="0.25">
      <c r="A545" s="26">
        <v>3311401050829120</v>
      </c>
      <c r="B545" s="27" t="s">
        <v>386</v>
      </c>
      <c r="C545" s="28"/>
      <c r="D545" s="17">
        <f>SUM([3]ctas!D545+'[4]estapu y ente'!D545)</f>
        <v>982000000</v>
      </c>
      <c r="E545" s="17">
        <f>SUM([3]ctas!E545+'[4]estapu y ente'!E545)</f>
        <v>0</v>
      </c>
      <c r="F545" s="30">
        <f t="shared" si="84"/>
        <v>982000000</v>
      </c>
      <c r="G545" s="31">
        <f t="shared" si="86"/>
        <v>0</v>
      </c>
      <c r="H545" s="17"/>
      <c r="I545" s="32">
        <f t="shared" si="85"/>
        <v>982000000</v>
      </c>
      <c r="J545" s="17">
        <f>SUM([3]ctas!J545+'[4]estapu y ente'!J545)</f>
        <v>111933333</v>
      </c>
      <c r="K545" s="31">
        <f t="shared" si="80"/>
        <v>11.398506415478614</v>
      </c>
      <c r="L545" s="30">
        <f t="shared" si="88"/>
        <v>431500667</v>
      </c>
      <c r="M545" s="31">
        <f t="shared" si="81"/>
        <v>43.941004786150714</v>
      </c>
      <c r="N545" s="17">
        <f>SUM([3]ctas!N545+'[4]estapu y ente'!N545)</f>
        <v>543434000</v>
      </c>
      <c r="O545" s="31">
        <f t="shared" si="82"/>
        <v>55.339511201629335</v>
      </c>
      <c r="P545" s="32">
        <f t="shared" si="87"/>
        <v>438566000</v>
      </c>
      <c r="R545" s="17">
        <f>SUM('[1]estapu y ente'!D543+[2]ctas!D543)</f>
        <v>982000000</v>
      </c>
      <c r="S545" s="18">
        <f t="shared" si="83"/>
        <v>0</v>
      </c>
    </row>
    <row r="546" spans="1:19" x14ac:dyDescent="0.25">
      <c r="A546" s="60">
        <v>3311401050847</v>
      </c>
      <c r="B546" s="27" t="s">
        <v>387</v>
      </c>
      <c r="C546" s="28"/>
      <c r="D546" s="29">
        <f>SUM(D547)</f>
        <v>1410000000</v>
      </c>
      <c r="E546" s="29">
        <f>SUM(E547)</f>
        <v>865000000</v>
      </c>
      <c r="F546" s="30">
        <f t="shared" si="84"/>
        <v>2275000000</v>
      </c>
      <c r="G546" s="31">
        <f t="shared" si="86"/>
        <v>0</v>
      </c>
      <c r="H546" s="29">
        <f>SUM(H547)</f>
        <v>0</v>
      </c>
      <c r="I546" s="32">
        <f t="shared" si="85"/>
        <v>2275000000</v>
      </c>
      <c r="J546" s="29">
        <f>SUM(J547)</f>
        <v>486772883</v>
      </c>
      <c r="K546" s="31">
        <f t="shared" si="80"/>
        <v>21.396610241758239</v>
      </c>
      <c r="L546" s="30">
        <f t="shared" si="88"/>
        <v>438098393</v>
      </c>
      <c r="M546" s="31">
        <f t="shared" si="81"/>
        <v>19.25707221978022</v>
      </c>
      <c r="N546" s="29">
        <f>SUM(N547)</f>
        <v>924871276</v>
      </c>
      <c r="O546" s="31">
        <f t="shared" si="82"/>
        <v>40.653682461538459</v>
      </c>
      <c r="P546" s="32">
        <f t="shared" si="87"/>
        <v>1350128724</v>
      </c>
      <c r="R546" s="17">
        <f>SUM('[1]estapu y ente'!D544+[2]ctas!D544)</f>
        <v>1410000000</v>
      </c>
      <c r="S546" s="18">
        <f t="shared" si="83"/>
        <v>0</v>
      </c>
    </row>
    <row r="547" spans="1:19" x14ac:dyDescent="0.25">
      <c r="A547" s="60">
        <v>3311401050847120</v>
      </c>
      <c r="B547" s="27" t="s">
        <v>387</v>
      </c>
      <c r="C547" s="28"/>
      <c r="D547" s="17">
        <f>SUM([3]ctas!D547+'[4]estapu y ente'!D547)</f>
        <v>1410000000</v>
      </c>
      <c r="E547" s="17">
        <f>SUM([3]ctas!E547+'[4]estapu y ente'!E547)</f>
        <v>865000000</v>
      </c>
      <c r="F547" s="30">
        <f t="shared" si="84"/>
        <v>2275000000</v>
      </c>
      <c r="G547" s="31">
        <f t="shared" si="86"/>
        <v>0</v>
      </c>
      <c r="H547" s="17"/>
      <c r="I547" s="32">
        <f t="shared" si="85"/>
        <v>2275000000</v>
      </c>
      <c r="J547" s="17">
        <f>SUM([3]ctas!J547+'[4]estapu y ente'!J547)</f>
        <v>486772883</v>
      </c>
      <c r="K547" s="31">
        <f t="shared" si="80"/>
        <v>21.396610241758239</v>
      </c>
      <c r="L547" s="30">
        <f t="shared" si="88"/>
        <v>438098393</v>
      </c>
      <c r="M547" s="31">
        <f t="shared" si="81"/>
        <v>19.25707221978022</v>
      </c>
      <c r="N547" s="17">
        <f>SUM([3]ctas!N547+'[4]estapu y ente'!N547)</f>
        <v>924871276</v>
      </c>
      <c r="O547" s="31">
        <f t="shared" si="82"/>
        <v>40.653682461538459</v>
      </c>
      <c r="P547" s="32">
        <f t="shared" si="87"/>
        <v>1350128724</v>
      </c>
      <c r="R547" s="17">
        <f>SUM('[1]estapu y ente'!D545+[2]ctas!D545)</f>
        <v>1410000000</v>
      </c>
      <c r="S547" s="18">
        <f t="shared" si="83"/>
        <v>0</v>
      </c>
    </row>
    <row r="548" spans="1:19" x14ac:dyDescent="0.25">
      <c r="A548" s="60">
        <v>3311401050912</v>
      </c>
      <c r="B548" s="62" t="s">
        <v>388</v>
      </c>
      <c r="C548" s="28"/>
      <c r="D548" s="29">
        <f>SUM(D549)</f>
        <v>554000000</v>
      </c>
      <c r="E548" s="29">
        <f>SUM(E549)</f>
        <v>433088989</v>
      </c>
      <c r="F548" s="30">
        <f t="shared" si="84"/>
        <v>987088989</v>
      </c>
      <c r="G548" s="31">
        <f t="shared" si="86"/>
        <v>0</v>
      </c>
      <c r="H548" s="29">
        <f>SUM(H549)</f>
        <v>0</v>
      </c>
      <c r="I548" s="32">
        <f t="shared" si="85"/>
        <v>987088989</v>
      </c>
      <c r="J548" s="29">
        <f>SUM(J549)</f>
        <v>104315336</v>
      </c>
      <c r="K548" s="31">
        <f t="shared" si="80"/>
        <v>10.567976865558977</v>
      </c>
      <c r="L548" s="30">
        <f t="shared" si="88"/>
        <v>552439076</v>
      </c>
      <c r="M548" s="31">
        <f t="shared" si="81"/>
        <v>55.966491588530928</v>
      </c>
      <c r="N548" s="29">
        <f>SUM(N549)</f>
        <v>656754412</v>
      </c>
      <c r="O548" s="31">
        <f t="shared" si="82"/>
        <v>66.534468454089918</v>
      </c>
      <c r="P548" s="32">
        <f t="shared" si="87"/>
        <v>330334577</v>
      </c>
      <c r="R548" s="17">
        <f>SUM('[1]estapu y ente'!D546+[2]ctas!D546)</f>
        <v>554000000</v>
      </c>
      <c r="S548" s="18">
        <f t="shared" si="83"/>
        <v>0</v>
      </c>
    </row>
    <row r="549" spans="1:19" x14ac:dyDescent="0.25">
      <c r="A549" s="60">
        <v>3311401050912120</v>
      </c>
      <c r="B549" s="62" t="s">
        <v>389</v>
      </c>
      <c r="C549" s="28"/>
      <c r="D549" s="17">
        <f>SUM([3]ctas!D549+'[4]estapu y ente'!D549)</f>
        <v>554000000</v>
      </c>
      <c r="E549" s="17">
        <f>SUM([3]ctas!E549+'[4]estapu y ente'!E549)</f>
        <v>433088989</v>
      </c>
      <c r="F549" s="30">
        <f t="shared" si="84"/>
        <v>987088989</v>
      </c>
      <c r="G549" s="31">
        <f t="shared" si="86"/>
        <v>0</v>
      </c>
      <c r="H549" s="17"/>
      <c r="I549" s="32">
        <f t="shared" si="85"/>
        <v>987088989</v>
      </c>
      <c r="J549" s="17">
        <f>SUM([3]ctas!J549+'[4]estapu y ente'!J549)</f>
        <v>104315336</v>
      </c>
      <c r="K549" s="31">
        <f t="shared" si="80"/>
        <v>10.567976865558977</v>
      </c>
      <c r="L549" s="30">
        <f t="shared" si="88"/>
        <v>552439076</v>
      </c>
      <c r="M549" s="31">
        <f t="shared" si="81"/>
        <v>55.966491588530928</v>
      </c>
      <c r="N549" s="17">
        <f>SUM([3]ctas!N549+'[4]estapu y ente'!N549)</f>
        <v>656754412</v>
      </c>
      <c r="O549" s="31">
        <f t="shared" si="82"/>
        <v>66.534468454089918</v>
      </c>
      <c r="P549" s="32">
        <f t="shared" si="87"/>
        <v>330334577</v>
      </c>
      <c r="R549" s="17">
        <f>SUM('[1]estapu y ente'!D547+[2]ctas!D547)</f>
        <v>554000000</v>
      </c>
      <c r="S549" s="18">
        <f t="shared" si="83"/>
        <v>0</v>
      </c>
    </row>
    <row r="550" spans="1:19" x14ac:dyDescent="0.25">
      <c r="A550" s="60">
        <v>3311401050920</v>
      </c>
      <c r="B550" s="62" t="s">
        <v>390</v>
      </c>
      <c r="C550" s="28"/>
      <c r="D550" s="29">
        <f>SUM(D551)</f>
        <v>613431000</v>
      </c>
      <c r="E550" s="29">
        <f>SUM(E551)</f>
        <v>0</v>
      </c>
      <c r="F550" s="30">
        <f t="shared" si="84"/>
        <v>613431000</v>
      </c>
      <c r="G550" s="31">
        <f t="shared" si="86"/>
        <v>0</v>
      </c>
      <c r="H550" s="29">
        <f>SUM(H551)</f>
        <v>0</v>
      </c>
      <c r="I550" s="32">
        <f t="shared" si="85"/>
        <v>613431000</v>
      </c>
      <c r="J550" s="29">
        <f>SUM(J551)</f>
        <v>121642125</v>
      </c>
      <c r="K550" s="31">
        <f t="shared" si="80"/>
        <v>19.829797483335536</v>
      </c>
      <c r="L550" s="30">
        <f t="shared" si="88"/>
        <v>305391875</v>
      </c>
      <c r="M550" s="31">
        <f t="shared" si="81"/>
        <v>49.78422593576132</v>
      </c>
      <c r="N550" s="29">
        <f>SUM(N551)</f>
        <v>427034000</v>
      </c>
      <c r="O550" s="31">
        <f t="shared" si="82"/>
        <v>69.614023419096853</v>
      </c>
      <c r="P550" s="32">
        <f t="shared" si="87"/>
        <v>186397000</v>
      </c>
      <c r="R550" s="17">
        <f>SUM('[1]estapu y ente'!D548+[2]ctas!D548)</f>
        <v>613431000</v>
      </c>
      <c r="S550" s="18">
        <f t="shared" si="83"/>
        <v>0</v>
      </c>
    </row>
    <row r="551" spans="1:19" x14ac:dyDescent="0.25">
      <c r="A551" s="60">
        <v>3311401050920120</v>
      </c>
      <c r="B551" s="62" t="s">
        <v>390</v>
      </c>
      <c r="C551" s="28"/>
      <c r="D551" s="17">
        <f>SUM([3]ctas!D551+'[4]estapu y ente'!D551)</f>
        <v>613431000</v>
      </c>
      <c r="E551" s="17">
        <f>SUM([3]ctas!E551+'[4]estapu y ente'!E551)</f>
        <v>0</v>
      </c>
      <c r="F551" s="30">
        <f t="shared" si="84"/>
        <v>613431000</v>
      </c>
      <c r="G551" s="31">
        <f t="shared" si="86"/>
        <v>0</v>
      </c>
      <c r="H551" s="17"/>
      <c r="I551" s="32">
        <f t="shared" si="85"/>
        <v>613431000</v>
      </c>
      <c r="J551" s="17">
        <f>SUM([3]ctas!J551+'[4]estapu y ente'!J551)</f>
        <v>121642125</v>
      </c>
      <c r="K551" s="31">
        <f t="shared" si="80"/>
        <v>19.829797483335536</v>
      </c>
      <c r="L551" s="30">
        <f t="shared" si="88"/>
        <v>305391875</v>
      </c>
      <c r="M551" s="31">
        <f t="shared" si="81"/>
        <v>49.78422593576132</v>
      </c>
      <c r="N551" s="17">
        <f>SUM([3]ctas!N551+'[4]estapu y ente'!N551)</f>
        <v>427034000</v>
      </c>
      <c r="O551" s="31">
        <f t="shared" si="82"/>
        <v>69.614023419096853</v>
      </c>
      <c r="P551" s="32">
        <f t="shared" si="87"/>
        <v>186397000</v>
      </c>
      <c r="R551" s="17">
        <f>SUM('[1]estapu y ente'!D549+[2]ctas!D549)</f>
        <v>613431000</v>
      </c>
      <c r="S551" s="18">
        <f t="shared" si="83"/>
        <v>0</v>
      </c>
    </row>
    <row r="552" spans="1:19" ht="26.25" x14ac:dyDescent="0.25">
      <c r="A552" s="60">
        <v>3311401050959</v>
      </c>
      <c r="B552" s="62" t="s">
        <v>391</v>
      </c>
      <c r="C552" s="28"/>
      <c r="D552" s="29">
        <f>SUM(D553)</f>
        <v>11293500000</v>
      </c>
      <c r="E552" s="29">
        <f>SUM(E553)</f>
        <v>200000000</v>
      </c>
      <c r="F552" s="30">
        <f t="shared" si="84"/>
        <v>11493500000</v>
      </c>
      <c r="G552" s="31">
        <f t="shared" si="86"/>
        <v>0</v>
      </c>
      <c r="H552" s="29">
        <f>SUM(H553)</f>
        <v>0</v>
      </c>
      <c r="I552" s="32">
        <f t="shared" si="85"/>
        <v>11493500000</v>
      </c>
      <c r="J552" s="29">
        <f>SUM(J553)</f>
        <v>2608760597</v>
      </c>
      <c r="K552" s="31">
        <f t="shared" si="80"/>
        <v>22.697703893505025</v>
      </c>
      <c r="L552" s="30">
        <f t="shared" si="88"/>
        <v>4143722715</v>
      </c>
      <c r="M552" s="31">
        <f t="shared" si="81"/>
        <v>36.052749075564449</v>
      </c>
      <c r="N552" s="29">
        <f>SUM(N553)</f>
        <v>6752483312</v>
      </c>
      <c r="O552" s="31">
        <f t="shared" si="82"/>
        <v>58.750452969069478</v>
      </c>
      <c r="P552" s="32">
        <f t="shared" si="87"/>
        <v>4741016688</v>
      </c>
      <c r="R552" s="17">
        <f>SUM('[1]estapu y ente'!D550+[2]ctas!D550)</f>
        <v>11293500000</v>
      </c>
      <c r="S552" s="18">
        <f t="shared" si="83"/>
        <v>0</v>
      </c>
    </row>
    <row r="553" spans="1:19" ht="26.25" x14ac:dyDescent="0.25">
      <c r="A553" s="60">
        <v>3311401050959</v>
      </c>
      <c r="B553" s="62" t="s">
        <v>391</v>
      </c>
      <c r="C553" s="28"/>
      <c r="D553" s="17">
        <f>SUM([3]ctas!D553+'[4]estapu y ente'!D553)</f>
        <v>11293500000</v>
      </c>
      <c r="E553" s="17">
        <f>SUM([3]ctas!E553+'[4]estapu y ente'!E553)</f>
        <v>200000000</v>
      </c>
      <c r="F553" s="30">
        <f t="shared" si="84"/>
        <v>11493500000</v>
      </c>
      <c r="G553" s="31">
        <f t="shared" si="86"/>
        <v>0</v>
      </c>
      <c r="H553" s="17"/>
      <c r="I553" s="32">
        <f t="shared" si="85"/>
        <v>11493500000</v>
      </c>
      <c r="J553" s="17">
        <f>SUM([3]ctas!J553+'[4]estapu y ente'!J553)</f>
        <v>2608760597</v>
      </c>
      <c r="K553" s="31">
        <f t="shared" si="80"/>
        <v>22.697703893505025</v>
      </c>
      <c r="L553" s="30">
        <f t="shared" si="88"/>
        <v>4143722715</v>
      </c>
      <c r="M553" s="31">
        <f t="shared" si="81"/>
        <v>36.052749075564449</v>
      </c>
      <c r="N553" s="17">
        <f>SUM([3]ctas!N553+'[4]estapu y ente'!N553)</f>
        <v>6752483312</v>
      </c>
      <c r="O553" s="31">
        <f t="shared" si="82"/>
        <v>58.750452969069478</v>
      </c>
      <c r="P553" s="32">
        <f t="shared" si="87"/>
        <v>4741016688</v>
      </c>
      <c r="R553" s="17">
        <f>SUM('[1]estapu y ente'!D551+[2]ctas!D551)</f>
        <v>11293500000</v>
      </c>
      <c r="S553" s="18">
        <f t="shared" si="83"/>
        <v>0</v>
      </c>
    </row>
    <row r="554" spans="1:19" ht="26.25" x14ac:dyDescent="0.25">
      <c r="A554" s="60">
        <v>3311401050960</v>
      </c>
      <c r="B554" s="38" t="s">
        <v>392</v>
      </c>
      <c r="C554" s="28"/>
      <c r="D554" s="29">
        <f>SUM(D555)</f>
        <v>3098357000</v>
      </c>
      <c r="E554" s="29">
        <f>SUM(E555)</f>
        <v>544000000</v>
      </c>
      <c r="F554" s="30">
        <f t="shared" si="84"/>
        <v>3642357000</v>
      </c>
      <c r="G554" s="31">
        <f t="shared" si="86"/>
        <v>0</v>
      </c>
      <c r="H554" s="29">
        <f>SUM(H555)</f>
        <v>0</v>
      </c>
      <c r="I554" s="32">
        <f t="shared" si="85"/>
        <v>3642357000</v>
      </c>
      <c r="J554" s="29">
        <f>SUM(J555)</f>
        <v>677950079</v>
      </c>
      <c r="K554" s="31">
        <f t="shared" si="80"/>
        <v>18.612949774006225</v>
      </c>
      <c r="L554" s="30">
        <f t="shared" si="88"/>
        <v>1693613028</v>
      </c>
      <c r="M554" s="31">
        <f t="shared" si="81"/>
        <v>46.497721887228515</v>
      </c>
      <c r="N554" s="29">
        <f>SUM(N555)</f>
        <v>2371563107</v>
      </c>
      <c r="O554" s="31">
        <f t="shared" si="82"/>
        <v>65.110671661234747</v>
      </c>
      <c r="P554" s="32">
        <f t="shared" si="87"/>
        <v>1270793893</v>
      </c>
      <c r="R554" s="17">
        <f>SUM('[1]estapu y ente'!D552+[2]ctas!D552)</f>
        <v>3098357000</v>
      </c>
      <c r="S554" s="18">
        <f t="shared" si="83"/>
        <v>0</v>
      </c>
    </row>
    <row r="555" spans="1:19" ht="26.25" x14ac:dyDescent="0.25">
      <c r="A555" s="60">
        <v>3311401050960</v>
      </c>
      <c r="B555" s="38" t="s">
        <v>393</v>
      </c>
      <c r="C555" s="28"/>
      <c r="D555" s="17">
        <f>SUM([3]ctas!D555+'[4]estapu y ente'!D555)</f>
        <v>3098357000</v>
      </c>
      <c r="E555" s="17">
        <f>SUM([3]ctas!E555+'[4]estapu y ente'!E555)</f>
        <v>544000000</v>
      </c>
      <c r="F555" s="30">
        <f t="shared" si="84"/>
        <v>3642357000</v>
      </c>
      <c r="G555" s="31">
        <f t="shared" si="86"/>
        <v>0</v>
      </c>
      <c r="H555" s="17"/>
      <c r="I555" s="32">
        <f t="shared" si="85"/>
        <v>3642357000</v>
      </c>
      <c r="J555" s="17">
        <f>SUM([3]ctas!J555+'[4]estapu y ente'!J555)</f>
        <v>677950079</v>
      </c>
      <c r="K555" s="31">
        <f t="shared" si="80"/>
        <v>18.612949774006225</v>
      </c>
      <c r="L555" s="30">
        <f t="shared" si="88"/>
        <v>1693613028</v>
      </c>
      <c r="M555" s="31">
        <f t="shared" si="81"/>
        <v>46.497721887228515</v>
      </c>
      <c r="N555" s="17">
        <f>SUM([3]ctas!N555+'[4]estapu y ente'!N555)</f>
        <v>2371563107</v>
      </c>
      <c r="O555" s="31">
        <f t="shared" si="82"/>
        <v>65.110671661234747</v>
      </c>
      <c r="P555" s="32">
        <f t="shared" si="87"/>
        <v>1270793893</v>
      </c>
      <c r="R555" s="17">
        <f>SUM('[1]estapu y ente'!D553+[2]ctas!D553)</f>
        <v>3098357000</v>
      </c>
      <c r="S555" s="18">
        <f t="shared" si="83"/>
        <v>0</v>
      </c>
    </row>
    <row r="556" spans="1:19" ht="39" x14ac:dyDescent="0.25">
      <c r="A556" s="60">
        <v>3311401050972</v>
      </c>
      <c r="B556" s="38" t="s">
        <v>394</v>
      </c>
      <c r="C556" s="28"/>
      <c r="D556" s="29">
        <f>SUM(D557)</f>
        <v>3500000000</v>
      </c>
      <c r="E556" s="29">
        <f>SUM(E557)</f>
        <v>0</v>
      </c>
      <c r="F556" s="30">
        <f>SUM(D556+E556)</f>
        <v>3500000000</v>
      </c>
      <c r="G556" s="31">
        <f>IF(OR(F556=0,F$5=0),0,F556/F$5)*100</f>
        <v>0</v>
      </c>
      <c r="H556" s="29">
        <f>SUM(H557)</f>
        <v>0</v>
      </c>
      <c r="I556" s="32">
        <f>SUM(F556-H556)</f>
        <v>3500000000</v>
      </c>
      <c r="J556" s="29">
        <f>SUM(J557)</f>
        <v>325006408</v>
      </c>
      <c r="K556" s="31">
        <f>IF(OR(J556=0,F556=0),0,J556/F556)*100</f>
        <v>9.2858973714285717</v>
      </c>
      <c r="L556" s="30">
        <f>SUM(N556-J556)</f>
        <v>2856769882</v>
      </c>
      <c r="M556" s="31">
        <f>IF(OR(L556=0,F556=0),0,L556/F556)*100</f>
        <v>81.621996628571424</v>
      </c>
      <c r="N556" s="29">
        <f>SUM(N557)</f>
        <v>3181776290</v>
      </c>
      <c r="O556" s="31">
        <f>IF(OR(N556=0,F556=0),0,N556/F556)*100</f>
        <v>90.907893999999999</v>
      </c>
      <c r="P556" s="32">
        <f>SUM(F556-N556)</f>
        <v>318223710</v>
      </c>
      <c r="R556" s="17">
        <f>SUM('[1]estapu y ente'!D554+[2]ctas!D554)</f>
        <v>3500000000</v>
      </c>
      <c r="S556" s="18">
        <f t="shared" si="83"/>
        <v>0</v>
      </c>
    </row>
    <row r="557" spans="1:19" ht="39" x14ac:dyDescent="0.25">
      <c r="A557" s="60">
        <v>3311401050972120</v>
      </c>
      <c r="B557" s="38" t="s">
        <v>395</v>
      </c>
      <c r="C557" s="28"/>
      <c r="D557" s="17">
        <f>SUM([3]ctas!D557+'[4]estapu y ente'!D557)</f>
        <v>3500000000</v>
      </c>
      <c r="E557" s="17">
        <f>SUM([3]ctas!E557+'[4]estapu y ente'!E557)</f>
        <v>0</v>
      </c>
      <c r="F557" s="30">
        <f>SUM(D557+E557)</f>
        <v>3500000000</v>
      </c>
      <c r="G557" s="31">
        <f>IF(OR(F557=0,F$5=0),0,F557/F$5)*100</f>
        <v>0</v>
      </c>
      <c r="H557" s="17"/>
      <c r="I557" s="32">
        <f>SUM(F557-H557)</f>
        <v>3500000000</v>
      </c>
      <c r="J557" s="17">
        <f>SUM([3]ctas!J557+'[4]estapu y ente'!J557)</f>
        <v>325006408</v>
      </c>
      <c r="K557" s="31">
        <f>IF(OR(J557=0,F557=0),0,J557/F557)*100</f>
        <v>9.2858973714285717</v>
      </c>
      <c r="L557" s="30">
        <f>SUM(N557-J557)</f>
        <v>2856769882</v>
      </c>
      <c r="M557" s="31">
        <f>IF(OR(L557=0,F557=0),0,L557/F557)*100</f>
        <v>81.621996628571424</v>
      </c>
      <c r="N557" s="17">
        <f>SUM([3]ctas!N557+'[4]estapu y ente'!N557)</f>
        <v>3181776290</v>
      </c>
      <c r="O557" s="31">
        <f>IF(OR(N557=0,F557=0),0,N557/F557)*100</f>
        <v>90.907893999999999</v>
      </c>
      <c r="P557" s="32">
        <f>SUM(F557-N557)</f>
        <v>318223710</v>
      </c>
      <c r="R557" s="17">
        <f>SUM('[1]estapu y ente'!D555+[2]ctas!D555)</f>
        <v>3500000000</v>
      </c>
      <c r="S557" s="18">
        <f t="shared" si="83"/>
        <v>0</v>
      </c>
    </row>
    <row r="558" spans="1:19" ht="26.25" x14ac:dyDescent="0.25">
      <c r="A558" s="60">
        <v>3311401054006</v>
      </c>
      <c r="B558" s="27" t="s">
        <v>396</v>
      </c>
      <c r="C558" s="28"/>
      <c r="D558" s="29">
        <f>SUM(D559)</f>
        <v>0</v>
      </c>
      <c r="E558" s="29">
        <f>SUM(E559)</f>
        <v>0</v>
      </c>
      <c r="F558" s="30">
        <f t="shared" si="84"/>
        <v>0</v>
      </c>
      <c r="G558" s="31">
        <f t="shared" si="86"/>
        <v>0</v>
      </c>
      <c r="H558" s="29">
        <f>SUM(H559)</f>
        <v>0</v>
      </c>
      <c r="I558" s="32">
        <f t="shared" si="85"/>
        <v>0</v>
      </c>
      <c r="J558" s="29">
        <f>SUM(J559)</f>
        <v>0</v>
      </c>
      <c r="K558" s="31">
        <f t="shared" si="80"/>
        <v>0</v>
      </c>
      <c r="L558" s="30">
        <f t="shared" si="88"/>
        <v>0</v>
      </c>
      <c r="M558" s="31">
        <f t="shared" si="81"/>
        <v>0</v>
      </c>
      <c r="N558" s="29">
        <f>SUM(N559)</f>
        <v>0</v>
      </c>
      <c r="O558" s="31">
        <f t="shared" si="82"/>
        <v>0</v>
      </c>
      <c r="P558" s="32">
        <f t="shared" si="87"/>
        <v>0</v>
      </c>
      <c r="R558" s="17">
        <f>SUM('[1]estapu y ente'!D556+[2]ctas!D556)</f>
        <v>0</v>
      </c>
      <c r="S558" s="18">
        <f t="shared" si="83"/>
        <v>0</v>
      </c>
    </row>
    <row r="559" spans="1:19" ht="26.25" x14ac:dyDescent="0.25">
      <c r="A559" s="60">
        <v>3311401054006120</v>
      </c>
      <c r="B559" s="27" t="s">
        <v>396</v>
      </c>
      <c r="C559" s="28"/>
      <c r="D559" s="17">
        <f>SUM([3]ctas!D559+'[4]estapu y ente'!D559)</f>
        <v>0</v>
      </c>
      <c r="E559" s="17">
        <f>SUM([3]ctas!E559+'[4]estapu y ente'!E559)</f>
        <v>0</v>
      </c>
      <c r="F559" s="30">
        <f t="shared" si="84"/>
        <v>0</v>
      </c>
      <c r="G559" s="31">
        <f t="shared" si="86"/>
        <v>0</v>
      </c>
      <c r="H559" s="17"/>
      <c r="I559" s="32">
        <f t="shared" si="85"/>
        <v>0</v>
      </c>
      <c r="J559" s="17">
        <f>SUM([3]ctas!J559+'[4]estapu y ente'!J559)</f>
        <v>0</v>
      </c>
      <c r="K559" s="31">
        <f t="shared" si="80"/>
        <v>0</v>
      </c>
      <c r="L559" s="30">
        <f t="shared" si="88"/>
        <v>0</v>
      </c>
      <c r="M559" s="31">
        <f t="shared" si="81"/>
        <v>0</v>
      </c>
      <c r="N559" s="17">
        <f>SUM([3]ctas!N559+'[4]estapu y ente'!N559)</f>
        <v>0</v>
      </c>
      <c r="O559" s="31">
        <f t="shared" si="82"/>
        <v>0</v>
      </c>
      <c r="P559" s="32">
        <f t="shared" si="87"/>
        <v>0</v>
      </c>
      <c r="R559" s="17">
        <f>SUM('[1]estapu y ente'!D557+[2]ctas!D557)</f>
        <v>0</v>
      </c>
      <c r="S559" s="18">
        <f t="shared" si="83"/>
        <v>0</v>
      </c>
    </row>
    <row r="560" spans="1:19" ht="26.25" x14ac:dyDescent="0.25">
      <c r="A560" s="60">
        <v>3311401057243</v>
      </c>
      <c r="B560" s="27" t="s">
        <v>397</v>
      </c>
      <c r="C560" s="28"/>
      <c r="D560" s="29">
        <f>SUM(D561)</f>
        <v>0</v>
      </c>
      <c r="E560" s="29">
        <f>SUM(E561)</f>
        <v>0</v>
      </c>
      <c r="F560" s="30">
        <f t="shared" si="84"/>
        <v>0</v>
      </c>
      <c r="G560" s="31">
        <f t="shared" si="86"/>
        <v>0</v>
      </c>
      <c r="H560" s="29">
        <f>SUM(H561)</f>
        <v>0</v>
      </c>
      <c r="I560" s="32">
        <f t="shared" si="85"/>
        <v>0</v>
      </c>
      <c r="J560" s="29">
        <f>SUM(J561)</f>
        <v>0</v>
      </c>
      <c r="K560" s="31">
        <f t="shared" si="80"/>
        <v>0</v>
      </c>
      <c r="L560" s="30">
        <f t="shared" si="88"/>
        <v>0</v>
      </c>
      <c r="M560" s="31">
        <f t="shared" si="81"/>
        <v>0</v>
      </c>
      <c r="N560" s="29">
        <f>SUM(N561)</f>
        <v>0</v>
      </c>
      <c r="O560" s="31">
        <f t="shared" si="82"/>
        <v>0</v>
      </c>
      <c r="P560" s="32">
        <f t="shared" si="87"/>
        <v>0</v>
      </c>
      <c r="R560" s="17">
        <f>SUM('[1]estapu y ente'!D558+[2]ctas!D558)</f>
        <v>0</v>
      </c>
      <c r="S560" s="18">
        <f t="shared" si="83"/>
        <v>0</v>
      </c>
    </row>
    <row r="561" spans="1:19" ht="26.25" x14ac:dyDescent="0.25">
      <c r="A561" s="60">
        <v>3311401057243120</v>
      </c>
      <c r="B561" s="27" t="s">
        <v>397</v>
      </c>
      <c r="C561" s="28"/>
      <c r="D561" s="17">
        <f>SUM([3]ctas!D561+'[4]estapu y ente'!D561)</f>
        <v>0</v>
      </c>
      <c r="E561" s="17">
        <f>SUM([3]ctas!E561+'[4]estapu y ente'!E561)</f>
        <v>0</v>
      </c>
      <c r="F561" s="30">
        <f t="shared" si="84"/>
        <v>0</v>
      </c>
      <c r="G561" s="31">
        <f t="shared" si="86"/>
        <v>0</v>
      </c>
      <c r="H561" s="17"/>
      <c r="I561" s="32">
        <f t="shared" si="85"/>
        <v>0</v>
      </c>
      <c r="J561" s="17">
        <f>SUM([3]ctas!J561+'[4]estapu y ente'!J561)</f>
        <v>0</v>
      </c>
      <c r="K561" s="31">
        <f t="shared" si="80"/>
        <v>0</v>
      </c>
      <c r="L561" s="30">
        <f t="shared" si="88"/>
        <v>0</v>
      </c>
      <c r="M561" s="31">
        <f t="shared" si="81"/>
        <v>0</v>
      </c>
      <c r="N561" s="17">
        <f>SUM([3]ctas!N561+'[4]estapu y ente'!N561)</f>
        <v>0</v>
      </c>
      <c r="O561" s="31">
        <f t="shared" si="82"/>
        <v>0</v>
      </c>
      <c r="P561" s="32">
        <f t="shared" si="87"/>
        <v>0</v>
      </c>
      <c r="R561" s="17">
        <f>SUM('[1]estapu y ente'!D559+[2]ctas!D559)</f>
        <v>0</v>
      </c>
      <c r="S561" s="18">
        <f t="shared" si="83"/>
        <v>0</v>
      </c>
    </row>
    <row r="562" spans="1:19" x14ac:dyDescent="0.25">
      <c r="A562" s="26">
        <v>331140106</v>
      </c>
      <c r="B562" s="27" t="s">
        <v>398</v>
      </c>
      <c r="C562" s="28"/>
      <c r="D562" s="29">
        <f>SUM(D563)</f>
        <v>18682070000</v>
      </c>
      <c r="E562" s="29">
        <f>SUM(E563)</f>
        <v>591037500</v>
      </c>
      <c r="F562" s="30">
        <f t="shared" si="84"/>
        <v>19273107500</v>
      </c>
      <c r="G562" s="31">
        <f t="shared" si="86"/>
        <v>0</v>
      </c>
      <c r="H562" s="29">
        <f>SUM(H563)</f>
        <v>0</v>
      </c>
      <c r="I562" s="32">
        <f t="shared" si="85"/>
        <v>19273107500</v>
      </c>
      <c r="J562" s="29">
        <f>SUM(J563)</f>
        <v>5854708718</v>
      </c>
      <c r="K562" s="31">
        <f t="shared" si="80"/>
        <v>30.37760629934742</v>
      </c>
      <c r="L562" s="30">
        <f t="shared" si="88"/>
        <v>5066149570</v>
      </c>
      <c r="M562" s="31">
        <f t="shared" si="81"/>
        <v>26.286106534714236</v>
      </c>
      <c r="N562" s="29">
        <f>SUM(N563)</f>
        <v>10920858288</v>
      </c>
      <c r="O562" s="31">
        <f t="shared" si="82"/>
        <v>56.663712834061663</v>
      </c>
      <c r="P562" s="32">
        <f t="shared" si="87"/>
        <v>8352249212</v>
      </c>
      <c r="R562" s="17">
        <f>SUM('[1]estapu y ente'!D560+[2]ctas!D560)</f>
        <v>18682070000</v>
      </c>
      <c r="S562" s="18">
        <f t="shared" si="83"/>
        <v>0</v>
      </c>
    </row>
    <row r="563" spans="1:19" ht="39" x14ac:dyDescent="0.25">
      <c r="A563" s="26">
        <v>3311401060768</v>
      </c>
      <c r="B563" s="27" t="s">
        <v>399</v>
      </c>
      <c r="C563" s="28"/>
      <c r="D563" s="29">
        <f>SUM(D564:D565)</f>
        <v>18682070000</v>
      </c>
      <c r="E563" s="29">
        <f>SUM(E564:E565)</f>
        <v>591037500</v>
      </c>
      <c r="F563" s="30">
        <f t="shared" si="84"/>
        <v>19273107500</v>
      </c>
      <c r="G563" s="31">
        <f t="shared" si="86"/>
        <v>0</v>
      </c>
      <c r="H563" s="29">
        <f>SUM(H564:H565)</f>
        <v>0</v>
      </c>
      <c r="I563" s="32">
        <f t="shared" si="85"/>
        <v>19273107500</v>
      </c>
      <c r="J563" s="29">
        <f>SUM(J564:J565)</f>
        <v>5854708718</v>
      </c>
      <c r="K563" s="31">
        <f t="shared" si="80"/>
        <v>30.37760629934742</v>
      </c>
      <c r="L563" s="30">
        <f t="shared" si="88"/>
        <v>5066149570</v>
      </c>
      <c r="M563" s="31">
        <f t="shared" si="81"/>
        <v>26.286106534714236</v>
      </c>
      <c r="N563" s="29">
        <f>SUM(N564:N565)</f>
        <v>10920858288</v>
      </c>
      <c r="O563" s="31">
        <f t="shared" si="82"/>
        <v>56.663712834061663</v>
      </c>
      <c r="P563" s="32">
        <f t="shared" si="87"/>
        <v>8352249212</v>
      </c>
      <c r="R563" s="17">
        <f>SUM('[1]estapu y ente'!D561+[2]ctas!D561)</f>
        <v>18682070000</v>
      </c>
      <c r="S563" s="18">
        <f t="shared" si="83"/>
        <v>0</v>
      </c>
    </row>
    <row r="564" spans="1:19" ht="39" x14ac:dyDescent="0.25">
      <c r="A564" s="26">
        <v>3311401060768120</v>
      </c>
      <c r="B564" s="27" t="s">
        <v>399</v>
      </c>
      <c r="C564" s="28"/>
      <c r="D564" s="17">
        <f>SUM([3]ctas!D564+'[4]estapu y ente'!D564)</f>
        <v>3641570000</v>
      </c>
      <c r="E564" s="17">
        <f>SUM([3]ctas!E564+'[4]estapu y ente'!E564)</f>
        <v>0</v>
      </c>
      <c r="F564" s="30">
        <f t="shared" si="84"/>
        <v>3641570000</v>
      </c>
      <c r="G564" s="31">
        <f t="shared" si="86"/>
        <v>0</v>
      </c>
      <c r="H564" s="17"/>
      <c r="I564" s="32">
        <f t="shared" si="85"/>
        <v>3641570000</v>
      </c>
      <c r="J564" s="17">
        <f>SUM([3]ctas!J564+'[4]estapu y ente'!J564)</f>
        <v>945465589</v>
      </c>
      <c r="K564" s="31">
        <f t="shared" si="80"/>
        <v>25.963130984712642</v>
      </c>
      <c r="L564" s="30">
        <f t="shared" si="88"/>
        <v>487605419</v>
      </c>
      <c r="M564" s="31">
        <f t="shared" si="81"/>
        <v>13.389977921610734</v>
      </c>
      <c r="N564" s="17">
        <f>SUM([3]ctas!N564+'[4]estapu y ente'!N564)</f>
        <v>1433071008</v>
      </c>
      <c r="O564" s="31">
        <f t="shared" si="82"/>
        <v>39.353108906323371</v>
      </c>
      <c r="P564" s="32">
        <f t="shared" si="87"/>
        <v>2208498992</v>
      </c>
      <c r="R564" s="17">
        <f>SUM('[1]estapu y ente'!D562+[2]ctas!D562)</f>
        <v>3641570000</v>
      </c>
      <c r="S564" s="18">
        <f t="shared" si="83"/>
        <v>0</v>
      </c>
    </row>
    <row r="565" spans="1:19" ht="39" x14ac:dyDescent="0.25">
      <c r="A565" s="26">
        <v>3311401060768130</v>
      </c>
      <c r="B565" s="27" t="s">
        <v>399</v>
      </c>
      <c r="C565" s="28"/>
      <c r="D565" s="17">
        <f>SUM([3]ctas!D565+'[4]estapu y ente'!D565)</f>
        <v>15040500000</v>
      </c>
      <c r="E565" s="17">
        <f>SUM([3]ctas!E565+'[4]estapu y ente'!E565)</f>
        <v>591037500</v>
      </c>
      <c r="F565" s="30">
        <f t="shared" si="84"/>
        <v>15631537500</v>
      </c>
      <c r="G565" s="31">
        <f t="shared" si="86"/>
        <v>0</v>
      </c>
      <c r="H565" s="17"/>
      <c r="I565" s="32">
        <f t="shared" si="85"/>
        <v>15631537500</v>
      </c>
      <c r="J565" s="17">
        <f>SUM([3]ctas!J565+'[4]estapu y ente'!J565)</f>
        <v>4909243129</v>
      </c>
      <c r="K565" s="31">
        <f t="shared" si="80"/>
        <v>31.406015748610784</v>
      </c>
      <c r="L565" s="30">
        <f t="shared" si="88"/>
        <v>4578544151</v>
      </c>
      <c r="M565" s="31">
        <f t="shared" si="81"/>
        <v>29.290427451554269</v>
      </c>
      <c r="N565" s="17">
        <f>SUM([3]ctas!N565+'[4]estapu y ente'!N565)</f>
        <v>9487787280</v>
      </c>
      <c r="O565" s="31">
        <f t="shared" si="82"/>
        <v>60.696443200165049</v>
      </c>
      <c r="P565" s="32">
        <f t="shared" si="87"/>
        <v>6143750220</v>
      </c>
      <c r="R565" s="17">
        <f>SUM('[1]estapu y ente'!D563+[2]ctas!D563)</f>
        <v>15040500000</v>
      </c>
      <c r="S565" s="18">
        <f t="shared" si="83"/>
        <v>0</v>
      </c>
    </row>
    <row r="566" spans="1:19" ht="26.25" x14ac:dyDescent="0.25">
      <c r="A566" s="26">
        <v>331140107</v>
      </c>
      <c r="B566" s="27" t="s">
        <v>400</v>
      </c>
      <c r="C566" s="28"/>
      <c r="D566" s="29">
        <f>SUM(D567+D569+D572+D574+D576+D578+D580+D582)</f>
        <v>36763313000</v>
      </c>
      <c r="E566" s="29">
        <f>SUM(E567+E569+E572+E574+E576+E578+E580+E582)</f>
        <v>-1034807500</v>
      </c>
      <c r="F566" s="30">
        <f t="shared" si="84"/>
        <v>35728505500</v>
      </c>
      <c r="G566" s="31">
        <f t="shared" si="86"/>
        <v>0</v>
      </c>
      <c r="H566" s="29">
        <f>SUM(H567+H569+H572+H574+H576+H578+H580+H582)</f>
        <v>0</v>
      </c>
      <c r="I566" s="32">
        <f t="shared" si="85"/>
        <v>35728505500</v>
      </c>
      <c r="J566" s="29">
        <f>SUM(J567+J569+J572+J574+J576+J578+J580+J582)</f>
        <v>6481836014</v>
      </c>
      <c r="K566" s="31">
        <f t="shared" si="80"/>
        <v>18.141917562154958</v>
      </c>
      <c r="L566" s="30">
        <f t="shared" si="88"/>
        <v>20596689239</v>
      </c>
      <c r="M566" s="31">
        <f t="shared" si="81"/>
        <v>57.647777176126212</v>
      </c>
      <c r="N566" s="29">
        <f>SUM(N567+N569+N572+N574+N576+N578+N580+N582)</f>
        <v>27078525253</v>
      </c>
      <c r="O566" s="31">
        <f t="shared" si="82"/>
        <v>75.78969473828117</v>
      </c>
      <c r="P566" s="32">
        <f t="shared" si="87"/>
        <v>8649980247</v>
      </c>
      <c r="R566" s="17">
        <f>SUM('[1]estapu y ente'!D564+[2]ctas!D564)</f>
        <v>36763313000</v>
      </c>
      <c r="S566" s="18">
        <f t="shared" si="83"/>
        <v>0</v>
      </c>
    </row>
    <row r="567" spans="1:19" ht="26.25" x14ac:dyDescent="0.25">
      <c r="A567" s="26">
        <v>3311401070741</v>
      </c>
      <c r="B567" s="27" t="s">
        <v>401</v>
      </c>
      <c r="C567" s="28"/>
      <c r="D567" s="29">
        <f>SUM(D568)</f>
        <v>20781193000</v>
      </c>
      <c r="E567" s="29">
        <f>SUM(E568)</f>
        <v>-1034807500</v>
      </c>
      <c r="F567" s="30">
        <f t="shared" si="84"/>
        <v>19746385500</v>
      </c>
      <c r="G567" s="31">
        <f t="shared" si="86"/>
        <v>0</v>
      </c>
      <c r="H567" s="29">
        <f>SUM(H568)</f>
        <v>0</v>
      </c>
      <c r="I567" s="32">
        <f t="shared" si="85"/>
        <v>19746385500</v>
      </c>
      <c r="J567" s="29">
        <f>SUM(J568)</f>
        <v>5388685398</v>
      </c>
      <c r="K567" s="31">
        <f t="shared" si="80"/>
        <v>27.289477347639142</v>
      </c>
      <c r="L567" s="30">
        <f t="shared" si="88"/>
        <v>11486201914</v>
      </c>
      <c r="M567" s="31">
        <f t="shared" si="81"/>
        <v>58.168629970279873</v>
      </c>
      <c r="N567" s="29">
        <f>SUM(N568)</f>
        <v>16874887312</v>
      </c>
      <c r="O567" s="31">
        <f t="shared" si="82"/>
        <v>85.458107317919016</v>
      </c>
      <c r="P567" s="32">
        <f t="shared" si="87"/>
        <v>2871498188</v>
      </c>
      <c r="R567" s="17">
        <f>SUM('[1]estapu y ente'!D565+[2]ctas!D565)</f>
        <v>20781193000</v>
      </c>
      <c r="S567" s="18">
        <f t="shared" si="83"/>
        <v>0</v>
      </c>
    </row>
    <row r="568" spans="1:19" ht="26.25" x14ac:dyDescent="0.25">
      <c r="A568" s="26">
        <v>3311401070741130</v>
      </c>
      <c r="B568" s="27" t="s">
        <v>401</v>
      </c>
      <c r="C568" s="28"/>
      <c r="D568" s="17">
        <f>SUM([3]ctas!D568+'[4]estapu y ente'!D568)</f>
        <v>20781193000</v>
      </c>
      <c r="E568" s="17">
        <f>SUM([3]ctas!E568+'[4]estapu y ente'!E568)</f>
        <v>-1034807500</v>
      </c>
      <c r="F568" s="30">
        <f t="shared" si="84"/>
        <v>19746385500</v>
      </c>
      <c r="G568" s="31">
        <f t="shared" si="86"/>
        <v>0</v>
      </c>
      <c r="H568" s="17"/>
      <c r="I568" s="32">
        <f t="shared" si="85"/>
        <v>19746385500</v>
      </c>
      <c r="J568" s="17">
        <f>SUM([3]ctas!J568+'[4]estapu y ente'!J568)</f>
        <v>5388685398</v>
      </c>
      <c r="K568" s="31">
        <f t="shared" si="80"/>
        <v>27.289477347639142</v>
      </c>
      <c r="L568" s="30">
        <f t="shared" si="88"/>
        <v>11486201914</v>
      </c>
      <c r="M568" s="31">
        <f t="shared" si="81"/>
        <v>58.168629970279873</v>
      </c>
      <c r="N568" s="17">
        <f>SUM([3]ctas!N568+'[4]estapu y ente'!N568)</f>
        <v>16874887312</v>
      </c>
      <c r="O568" s="31">
        <f t="shared" si="82"/>
        <v>85.458107317919016</v>
      </c>
      <c r="P568" s="32">
        <f t="shared" si="87"/>
        <v>2871498188</v>
      </c>
      <c r="R568" s="17">
        <f>SUM('[1]estapu y ente'!D566+[2]ctas!D566)</f>
        <v>20781193000</v>
      </c>
      <c r="S568" s="18">
        <f t="shared" si="83"/>
        <v>0</v>
      </c>
    </row>
    <row r="569" spans="1:19" ht="51.75" x14ac:dyDescent="0.25">
      <c r="A569" s="26">
        <v>3311401070827</v>
      </c>
      <c r="B569" s="27" t="s">
        <v>402</v>
      </c>
      <c r="C569" s="28"/>
      <c r="D569" s="29">
        <f>SUM(D570:D571)</f>
        <v>6067000000</v>
      </c>
      <c r="E569" s="29">
        <f>SUM(E570:E571)</f>
        <v>0</v>
      </c>
      <c r="F569" s="30">
        <f t="shared" si="84"/>
        <v>6067000000</v>
      </c>
      <c r="G569" s="31">
        <f t="shared" si="86"/>
        <v>0</v>
      </c>
      <c r="H569" s="29">
        <f>SUM(H570:H571)</f>
        <v>0</v>
      </c>
      <c r="I569" s="32">
        <f t="shared" si="85"/>
        <v>6067000000</v>
      </c>
      <c r="J569" s="29">
        <f>SUM(J570:J571)</f>
        <v>461917604</v>
      </c>
      <c r="K569" s="31">
        <f t="shared" si="80"/>
        <v>7.6136081094445363</v>
      </c>
      <c r="L569" s="30">
        <f t="shared" si="88"/>
        <v>2393181526</v>
      </c>
      <c r="M569" s="31">
        <f t="shared" si="81"/>
        <v>39.445879775836488</v>
      </c>
      <c r="N569" s="29">
        <f>SUM(N570:N571)</f>
        <v>2855099130</v>
      </c>
      <c r="O569" s="31">
        <f t="shared" si="82"/>
        <v>47.05948788528103</v>
      </c>
      <c r="P569" s="32">
        <f t="shared" si="87"/>
        <v>3211900870</v>
      </c>
      <c r="R569" s="17">
        <f>SUM('[1]estapu y ente'!D567+[2]ctas!D567)</f>
        <v>6067000000</v>
      </c>
      <c r="S569" s="18">
        <f t="shared" si="83"/>
        <v>0</v>
      </c>
    </row>
    <row r="570" spans="1:19" ht="51.75" x14ac:dyDescent="0.25">
      <c r="A570" s="26">
        <v>3311401070827130</v>
      </c>
      <c r="B570" s="27" t="s">
        <v>402</v>
      </c>
      <c r="C570" s="28"/>
      <c r="D570" s="17">
        <f>SUM([3]ctas!D570+'[4]estapu y ente'!D570)</f>
        <v>1918000000</v>
      </c>
      <c r="E570" s="17">
        <f>SUM([3]ctas!E570+'[4]estapu y ente'!E570)</f>
        <v>0</v>
      </c>
      <c r="F570" s="30">
        <f t="shared" si="84"/>
        <v>1918000000</v>
      </c>
      <c r="G570" s="31">
        <f t="shared" si="86"/>
        <v>0</v>
      </c>
      <c r="H570" s="17"/>
      <c r="I570" s="32">
        <f t="shared" si="85"/>
        <v>1918000000</v>
      </c>
      <c r="J570" s="17">
        <f>SUM([3]ctas!J570+'[4]estapu y ente'!J570)</f>
        <v>114650000</v>
      </c>
      <c r="K570" s="31">
        <f t="shared" si="80"/>
        <v>5.9775808133472363</v>
      </c>
      <c r="L570" s="30">
        <f t="shared" si="88"/>
        <v>440136000</v>
      </c>
      <c r="M570" s="31">
        <f t="shared" si="81"/>
        <v>22.947653806047967</v>
      </c>
      <c r="N570" s="17">
        <f>SUM([3]ctas!N570+'[4]estapu y ente'!N570)</f>
        <v>554786000</v>
      </c>
      <c r="O570" s="31">
        <f t="shared" si="82"/>
        <v>28.925234619395201</v>
      </c>
      <c r="P570" s="32">
        <f t="shared" si="87"/>
        <v>1363214000</v>
      </c>
      <c r="R570" s="17">
        <f>SUM('[1]estapu y ente'!D568+[2]ctas!D568)</f>
        <v>1918000000</v>
      </c>
      <c r="S570" s="18">
        <f t="shared" si="83"/>
        <v>0</v>
      </c>
    </row>
    <row r="571" spans="1:19" ht="51.75" x14ac:dyDescent="0.25">
      <c r="A571" s="26">
        <v>3311401070827130</v>
      </c>
      <c r="B571" s="27" t="s">
        <v>402</v>
      </c>
      <c r="C571" s="28"/>
      <c r="D571" s="17">
        <f>SUM([3]ctas!D571+'[4]estapu y ente'!D571)</f>
        <v>4149000000</v>
      </c>
      <c r="E571" s="17">
        <f>SUM([3]ctas!E571+'[4]estapu y ente'!E571)</f>
        <v>0</v>
      </c>
      <c r="F571" s="30">
        <f t="shared" si="84"/>
        <v>4149000000</v>
      </c>
      <c r="G571" s="31">
        <f t="shared" si="86"/>
        <v>0</v>
      </c>
      <c r="H571" s="17"/>
      <c r="I571" s="32">
        <f t="shared" si="85"/>
        <v>4149000000</v>
      </c>
      <c r="J571" s="17">
        <f>SUM([3]ctas!J571+'[4]estapu y ente'!J571)</f>
        <v>347267604</v>
      </c>
      <c r="K571" s="31">
        <f t="shared" si="80"/>
        <v>8.3699109182935647</v>
      </c>
      <c r="L571" s="30">
        <f t="shared" si="88"/>
        <v>1953045526</v>
      </c>
      <c r="M571" s="31">
        <f t="shared" si="81"/>
        <v>47.072680790551942</v>
      </c>
      <c r="N571" s="17">
        <f>SUM([3]ctas!N571+'[4]estapu y ente'!N571)</f>
        <v>2300313130</v>
      </c>
      <c r="O571" s="31">
        <f t="shared" si="82"/>
        <v>55.442591708845498</v>
      </c>
      <c r="P571" s="32">
        <f t="shared" si="87"/>
        <v>1848686870</v>
      </c>
      <c r="R571" s="17">
        <f>SUM('[1]estapu y ente'!D569+[2]ctas!D569)</f>
        <v>4149000000</v>
      </c>
      <c r="S571" s="18">
        <f t="shared" si="83"/>
        <v>0</v>
      </c>
    </row>
    <row r="572" spans="1:19" ht="64.5" x14ac:dyDescent="0.25">
      <c r="A572" s="26">
        <v>3311401070832</v>
      </c>
      <c r="B572" s="27" t="s">
        <v>403</v>
      </c>
      <c r="C572" s="28"/>
      <c r="D572" s="29">
        <f>SUM(D573)</f>
        <v>840942000</v>
      </c>
      <c r="E572" s="29">
        <f>SUM(E573)</f>
        <v>0</v>
      </c>
      <c r="F572" s="30">
        <f t="shared" si="84"/>
        <v>840942000</v>
      </c>
      <c r="G572" s="31">
        <f t="shared" si="86"/>
        <v>0</v>
      </c>
      <c r="H572" s="29">
        <f>SUM(H573)</f>
        <v>0</v>
      </c>
      <c r="I572" s="32">
        <f t="shared" si="85"/>
        <v>840942000</v>
      </c>
      <c r="J572" s="29">
        <f>SUM(J573)</f>
        <v>61883333</v>
      </c>
      <c r="K572" s="31">
        <f t="shared" si="80"/>
        <v>7.3588110713937462</v>
      </c>
      <c r="L572" s="30">
        <f t="shared" si="88"/>
        <v>406928667</v>
      </c>
      <c r="M572" s="31">
        <f t="shared" si="81"/>
        <v>48.389623422304986</v>
      </c>
      <c r="N572" s="29">
        <f>SUM(N573)</f>
        <v>468812000</v>
      </c>
      <c r="O572" s="31">
        <f t="shared" si="82"/>
        <v>55.748434493698731</v>
      </c>
      <c r="P572" s="32">
        <f t="shared" si="87"/>
        <v>372130000</v>
      </c>
      <c r="R572" s="17">
        <f>SUM('[1]estapu y ente'!D570+[2]ctas!D570)</f>
        <v>840942000</v>
      </c>
      <c r="S572" s="18">
        <f t="shared" si="83"/>
        <v>0</v>
      </c>
    </row>
    <row r="573" spans="1:19" ht="64.5" x14ac:dyDescent="0.25">
      <c r="A573" s="26">
        <v>3311401070832130</v>
      </c>
      <c r="B573" s="27" t="s">
        <v>403</v>
      </c>
      <c r="C573" s="28"/>
      <c r="D573" s="17">
        <f>SUM([3]ctas!D573+'[4]estapu y ente'!D573)</f>
        <v>840942000</v>
      </c>
      <c r="E573" s="17">
        <f>SUM([3]ctas!E573+'[4]estapu y ente'!E573)</f>
        <v>0</v>
      </c>
      <c r="F573" s="30">
        <f t="shared" si="84"/>
        <v>840942000</v>
      </c>
      <c r="G573" s="31">
        <f t="shared" si="86"/>
        <v>0</v>
      </c>
      <c r="H573" s="17"/>
      <c r="I573" s="32">
        <f t="shared" si="85"/>
        <v>840942000</v>
      </c>
      <c r="J573" s="17">
        <f>SUM([3]ctas!J573+'[4]estapu y ente'!J573)</f>
        <v>61883333</v>
      </c>
      <c r="K573" s="31">
        <f t="shared" si="80"/>
        <v>7.3588110713937462</v>
      </c>
      <c r="L573" s="30">
        <f t="shared" si="88"/>
        <v>406928667</v>
      </c>
      <c r="M573" s="31">
        <f t="shared" si="81"/>
        <v>48.389623422304986</v>
      </c>
      <c r="N573" s="17">
        <f>SUM([3]ctas!N573+'[4]estapu y ente'!N573)</f>
        <v>468812000</v>
      </c>
      <c r="O573" s="31">
        <f t="shared" si="82"/>
        <v>55.748434493698731</v>
      </c>
      <c r="P573" s="32">
        <f t="shared" si="87"/>
        <v>372130000</v>
      </c>
      <c r="R573" s="17">
        <f>SUM('[1]estapu y ente'!D571+[2]ctas!D571)</f>
        <v>840942000</v>
      </c>
      <c r="S573" s="18">
        <f t="shared" si="83"/>
        <v>0</v>
      </c>
    </row>
    <row r="574" spans="1:19" ht="39" x14ac:dyDescent="0.25">
      <c r="A574" s="26">
        <v>3311401070833</v>
      </c>
      <c r="B574" s="27" t="s">
        <v>404</v>
      </c>
      <c r="C574" s="28"/>
      <c r="D574" s="29">
        <f>SUM(D575)</f>
        <v>2729409000</v>
      </c>
      <c r="E574" s="29">
        <f>SUM(E575)</f>
        <v>0</v>
      </c>
      <c r="F574" s="30">
        <f t="shared" si="84"/>
        <v>2729409000</v>
      </c>
      <c r="G574" s="31">
        <f t="shared" si="86"/>
        <v>0</v>
      </c>
      <c r="H574" s="29">
        <f>SUM(H575)</f>
        <v>0</v>
      </c>
      <c r="I574" s="32">
        <f t="shared" si="85"/>
        <v>2729409000</v>
      </c>
      <c r="J574" s="29">
        <f>SUM(J575)</f>
        <v>243500000</v>
      </c>
      <c r="K574" s="31">
        <f t="shared" si="80"/>
        <v>8.9213452436040193</v>
      </c>
      <c r="L574" s="30">
        <f t="shared" si="88"/>
        <v>2195970000</v>
      </c>
      <c r="M574" s="31">
        <f t="shared" si="81"/>
        <v>80.455878910049762</v>
      </c>
      <c r="N574" s="29">
        <f>SUM(N575)</f>
        <v>2439470000</v>
      </c>
      <c r="O574" s="31">
        <f t="shared" si="82"/>
        <v>89.377224153653785</v>
      </c>
      <c r="P574" s="32">
        <f t="shared" si="87"/>
        <v>289939000</v>
      </c>
      <c r="R574" s="17">
        <f>SUM('[1]estapu y ente'!D572+[2]ctas!D572)</f>
        <v>2729409000</v>
      </c>
      <c r="S574" s="18">
        <f t="shared" si="83"/>
        <v>0</v>
      </c>
    </row>
    <row r="575" spans="1:19" ht="39" x14ac:dyDescent="0.25">
      <c r="A575" s="26">
        <v>3311401070833130</v>
      </c>
      <c r="B575" s="27" t="s">
        <v>404</v>
      </c>
      <c r="C575" s="28"/>
      <c r="D575" s="17">
        <f>SUM([3]ctas!D575+'[4]estapu y ente'!D575)</f>
        <v>2729409000</v>
      </c>
      <c r="E575" s="17">
        <f>SUM([3]ctas!E575+'[4]estapu y ente'!E575)</f>
        <v>0</v>
      </c>
      <c r="F575" s="30">
        <f t="shared" si="84"/>
        <v>2729409000</v>
      </c>
      <c r="G575" s="31">
        <f t="shared" si="86"/>
        <v>0</v>
      </c>
      <c r="H575" s="17"/>
      <c r="I575" s="32">
        <f t="shared" si="85"/>
        <v>2729409000</v>
      </c>
      <c r="J575" s="17">
        <f>SUM([3]ctas!J575+'[4]estapu y ente'!J575)</f>
        <v>243500000</v>
      </c>
      <c r="K575" s="31">
        <f t="shared" si="80"/>
        <v>8.9213452436040193</v>
      </c>
      <c r="L575" s="30">
        <f t="shared" si="88"/>
        <v>2195970000</v>
      </c>
      <c r="M575" s="31">
        <f t="shared" si="81"/>
        <v>80.455878910049762</v>
      </c>
      <c r="N575" s="17">
        <f>SUM([3]ctas!N575+'[4]estapu y ente'!N575)</f>
        <v>2439470000</v>
      </c>
      <c r="O575" s="31">
        <f t="shared" si="82"/>
        <v>89.377224153653785</v>
      </c>
      <c r="P575" s="32">
        <f t="shared" si="87"/>
        <v>289939000</v>
      </c>
      <c r="R575" s="17">
        <f>SUM('[1]estapu y ente'!D573+[2]ctas!D573)</f>
        <v>2729409000</v>
      </c>
      <c r="S575" s="18">
        <f t="shared" si="83"/>
        <v>0</v>
      </c>
    </row>
    <row r="576" spans="1:19" x14ac:dyDescent="0.25">
      <c r="A576" s="26">
        <v>3311401070836</v>
      </c>
      <c r="B576" s="27" t="s">
        <v>405</v>
      </c>
      <c r="C576" s="28"/>
      <c r="D576" s="29">
        <f>SUM(D577)</f>
        <v>0</v>
      </c>
      <c r="E576" s="29">
        <f>SUM(E577)</f>
        <v>0</v>
      </c>
      <c r="F576" s="30">
        <f t="shared" si="84"/>
        <v>0</v>
      </c>
      <c r="G576" s="31">
        <f t="shared" si="86"/>
        <v>0</v>
      </c>
      <c r="H576" s="29">
        <f>SUM(H577)</f>
        <v>0</v>
      </c>
      <c r="I576" s="32">
        <f t="shared" si="85"/>
        <v>0</v>
      </c>
      <c r="J576" s="29">
        <f>SUM(J577)</f>
        <v>0</v>
      </c>
      <c r="K576" s="31">
        <f t="shared" si="80"/>
        <v>0</v>
      </c>
      <c r="L576" s="30">
        <f t="shared" si="88"/>
        <v>0</v>
      </c>
      <c r="M576" s="31">
        <f t="shared" si="81"/>
        <v>0</v>
      </c>
      <c r="N576" s="29">
        <f>SUM(N577)</f>
        <v>0</v>
      </c>
      <c r="O576" s="31">
        <f t="shared" si="82"/>
        <v>0</v>
      </c>
      <c r="P576" s="32">
        <f t="shared" si="87"/>
        <v>0</v>
      </c>
      <c r="R576" s="17">
        <f>SUM('[1]estapu y ente'!D574+[2]ctas!D574)</f>
        <v>0</v>
      </c>
      <c r="S576" s="18">
        <f t="shared" si="83"/>
        <v>0</v>
      </c>
    </row>
    <row r="577" spans="1:19" x14ac:dyDescent="0.25">
      <c r="A577" s="26">
        <v>3311401070836140</v>
      </c>
      <c r="B577" s="27" t="s">
        <v>405</v>
      </c>
      <c r="C577" s="28"/>
      <c r="D577" s="17">
        <f>SUM([3]ctas!D577+'[4]estapu y ente'!D577)</f>
        <v>0</v>
      </c>
      <c r="E577" s="17">
        <f>SUM([3]ctas!E577+'[4]estapu y ente'!E577)</f>
        <v>0</v>
      </c>
      <c r="F577" s="30">
        <f t="shared" si="84"/>
        <v>0</v>
      </c>
      <c r="G577" s="31">
        <f t="shared" si="86"/>
        <v>0</v>
      </c>
      <c r="H577" s="17"/>
      <c r="I577" s="32">
        <f t="shared" si="85"/>
        <v>0</v>
      </c>
      <c r="J577" s="17">
        <f>SUM([3]ctas!J577+'[4]estapu y ente'!J577)</f>
        <v>0</v>
      </c>
      <c r="K577" s="31">
        <f t="shared" si="80"/>
        <v>0</v>
      </c>
      <c r="L577" s="30">
        <f t="shared" si="88"/>
        <v>0</v>
      </c>
      <c r="M577" s="31">
        <f t="shared" si="81"/>
        <v>0</v>
      </c>
      <c r="N577" s="17">
        <f>SUM([3]ctas!N577+'[4]estapu y ente'!N577)</f>
        <v>0</v>
      </c>
      <c r="O577" s="31">
        <f t="shared" si="82"/>
        <v>0</v>
      </c>
      <c r="P577" s="32">
        <f t="shared" si="87"/>
        <v>0</v>
      </c>
      <c r="R577" s="17">
        <f>SUM('[1]estapu y ente'!D575+[2]ctas!D575)</f>
        <v>0</v>
      </c>
      <c r="S577" s="18">
        <f t="shared" si="83"/>
        <v>0</v>
      </c>
    </row>
    <row r="578" spans="1:19" ht="39" x14ac:dyDescent="0.25">
      <c r="A578" s="26">
        <v>3311401070837</v>
      </c>
      <c r="B578" s="27" t="s">
        <v>406</v>
      </c>
      <c r="C578" s="28"/>
      <c r="D578" s="29">
        <f>SUM(D579)</f>
        <v>2100000000</v>
      </c>
      <c r="E578" s="29">
        <f>SUM(E579)</f>
        <v>0</v>
      </c>
      <c r="F578" s="30">
        <f t="shared" si="84"/>
        <v>2100000000</v>
      </c>
      <c r="G578" s="31">
        <f t="shared" si="86"/>
        <v>0</v>
      </c>
      <c r="H578" s="29">
        <f>SUM(H579)</f>
        <v>0</v>
      </c>
      <c r="I578" s="32">
        <f t="shared" si="85"/>
        <v>2100000000</v>
      </c>
      <c r="J578" s="29">
        <f>SUM(J579)</f>
        <v>28366666</v>
      </c>
      <c r="K578" s="31">
        <f t="shared" si="80"/>
        <v>1.3507936190476191</v>
      </c>
      <c r="L578" s="30">
        <f t="shared" si="88"/>
        <v>1775101834</v>
      </c>
      <c r="M578" s="31">
        <f t="shared" si="81"/>
        <v>84.528658761904765</v>
      </c>
      <c r="N578" s="29">
        <f>SUM(N579)</f>
        <v>1803468500</v>
      </c>
      <c r="O578" s="31">
        <f t="shared" si="82"/>
        <v>85.879452380952387</v>
      </c>
      <c r="P578" s="32">
        <f t="shared" si="87"/>
        <v>296531500</v>
      </c>
      <c r="R578" s="17">
        <f>SUM('[1]estapu y ente'!D576+[2]ctas!D576)</f>
        <v>2100000000</v>
      </c>
      <c r="S578" s="18">
        <f t="shared" si="83"/>
        <v>0</v>
      </c>
    </row>
    <row r="579" spans="1:19" ht="39" x14ac:dyDescent="0.25">
      <c r="A579" s="26">
        <v>3311401070837130</v>
      </c>
      <c r="B579" s="27" t="s">
        <v>406</v>
      </c>
      <c r="C579" s="28"/>
      <c r="D579" s="17">
        <f>SUM([3]ctas!D579+'[4]estapu y ente'!D579)</f>
        <v>2100000000</v>
      </c>
      <c r="E579" s="17">
        <f>SUM([3]ctas!E579+'[4]estapu y ente'!E579)</f>
        <v>0</v>
      </c>
      <c r="F579" s="30">
        <f t="shared" si="84"/>
        <v>2100000000</v>
      </c>
      <c r="G579" s="31">
        <f t="shared" si="86"/>
        <v>0</v>
      </c>
      <c r="H579" s="17"/>
      <c r="I579" s="32">
        <f t="shared" si="85"/>
        <v>2100000000</v>
      </c>
      <c r="J579" s="17">
        <f>SUM([3]ctas!J579+'[4]estapu y ente'!J579)</f>
        <v>28366666</v>
      </c>
      <c r="K579" s="31">
        <f t="shared" si="80"/>
        <v>1.3507936190476191</v>
      </c>
      <c r="L579" s="30">
        <f t="shared" si="88"/>
        <v>1775101834</v>
      </c>
      <c r="M579" s="31">
        <f t="shared" si="81"/>
        <v>84.528658761904765</v>
      </c>
      <c r="N579" s="17">
        <f>SUM([3]ctas!N579+'[4]estapu y ente'!N579)</f>
        <v>1803468500</v>
      </c>
      <c r="O579" s="31">
        <f t="shared" si="82"/>
        <v>85.879452380952387</v>
      </c>
      <c r="P579" s="32">
        <f t="shared" si="87"/>
        <v>296531500</v>
      </c>
      <c r="R579" s="17">
        <f>SUM('[1]estapu y ente'!D577+[2]ctas!D577)</f>
        <v>2100000000</v>
      </c>
      <c r="S579" s="18">
        <f t="shared" si="83"/>
        <v>0</v>
      </c>
    </row>
    <row r="580" spans="1:19" ht="26.25" x14ac:dyDescent="0.25">
      <c r="A580" s="26">
        <v>3311401070839</v>
      </c>
      <c r="B580" s="27" t="s">
        <v>407</v>
      </c>
      <c r="C580" s="28"/>
      <c r="D580" s="29">
        <f>SUM(D581)</f>
        <v>2761412000</v>
      </c>
      <c r="E580" s="29">
        <f>SUM(E581)</f>
        <v>0</v>
      </c>
      <c r="F580" s="30">
        <f t="shared" si="84"/>
        <v>2761412000</v>
      </c>
      <c r="G580" s="31">
        <f t="shared" si="86"/>
        <v>0</v>
      </c>
      <c r="H580" s="29">
        <f>SUM(H581)</f>
        <v>0</v>
      </c>
      <c r="I580" s="32">
        <f t="shared" si="85"/>
        <v>2761412000</v>
      </c>
      <c r="J580" s="29">
        <f>SUM(J581)</f>
        <v>147419999</v>
      </c>
      <c r="K580" s="31">
        <f t="shared" si="80"/>
        <v>5.3385731285298972</v>
      </c>
      <c r="L580" s="30">
        <f t="shared" si="88"/>
        <v>1971651548</v>
      </c>
      <c r="M580" s="31">
        <f t="shared" si="81"/>
        <v>71.400122401148408</v>
      </c>
      <c r="N580" s="29">
        <f>SUM(N581)</f>
        <v>2119071547</v>
      </c>
      <c r="O580" s="31">
        <f t="shared" si="82"/>
        <v>76.738695529678296</v>
      </c>
      <c r="P580" s="32">
        <f t="shared" si="87"/>
        <v>642340453</v>
      </c>
      <c r="R580" s="17">
        <f>SUM('[1]estapu y ente'!D578+[2]ctas!D578)</f>
        <v>2761412000</v>
      </c>
      <c r="S580" s="18">
        <f t="shared" si="83"/>
        <v>0</v>
      </c>
    </row>
    <row r="581" spans="1:19" ht="26.25" x14ac:dyDescent="0.25">
      <c r="A581" s="26">
        <v>3311401070839130</v>
      </c>
      <c r="B581" s="27" t="s">
        <v>407</v>
      </c>
      <c r="C581" s="28"/>
      <c r="D581" s="17">
        <f>SUM([3]ctas!D581+'[4]estapu y ente'!D581)</f>
        <v>2761412000</v>
      </c>
      <c r="E581" s="17">
        <f>SUM([3]ctas!E581+'[4]estapu y ente'!E581)</f>
        <v>0</v>
      </c>
      <c r="F581" s="30">
        <f t="shared" si="84"/>
        <v>2761412000</v>
      </c>
      <c r="G581" s="31">
        <f t="shared" si="86"/>
        <v>0</v>
      </c>
      <c r="H581" s="17"/>
      <c r="I581" s="32">
        <f t="shared" si="85"/>
        <v>2761412000</v>
      </c>
      <c r="J581" s="17">
        <f>SUM([3]ctas!J581+'[4]estapu y ente'!J581)</f>
        <v>147419999</v>
      </c>
      <c r="K581" s="31">
        <f t="shared" si="80"/>
        <v>5.3385731285298972</v>
      </c>
      <c r="L581" s="30">
        <f t="shared" si="88"/>
        <v>1971651548</v>
      </c>
      <c r="M581" s="31">
        <f t="shared" si="81"/>
        <v>71.400122401148408</v>
      </c>
      <c r="N581" s="17">
        <f>SUM([3]ctas!N581+'[4]estapu y ente'!N581)</f>
        <v>2119071547</v>
      </c>
      <c r="O581" s="31">
        <f t="shared" si="82"/>
        <v>76.738695529678296</v>
      </c>
      <c r="P581" s="32">
        <f t="shared" si="87"/>
        <v>642340453</v>
      </c>
      <c r="R581" s="17">
        <f>SUM('[1]estapu y ente'!D579+[2]ctas!D579)</f>
        <v>2761412000</v>
      </c>
      <c r="S581" s="18">
        <f t="shared" si="83"/>
        <v>0</v>
      </c>
    </row>
    <row r="582" spans="1:19" ht="26.25" x14ac:dyDescent="0.25">
      <c r="A582" s="26">
        <v>3311401070869</v>
      </c>
      <c r="B582" s="38" t="s">
        <v>408</v>
      </c>
      <c r="C582" s="28"/>
      <c r="D582" s="29">
        <f>SUM(D583)</f>
        <v>1483357000</v>
      </c>
      <c r="E582" s="29">
        <f>SUM(E583)</f>
        <v>0</v>
      </c>
      <c r="F582" s="30">
        <f t="shared" si="84"/>
        <v>1483357000</v>
      </c>
      <c r="G582" s="31">
        <f t="shared" si="86"/>
        <v>0</v>
      </c>
      <c r="H582" s="29">
        <f>SUM(H583)</f>
        <v>0</v>
      </c>
      <c r="I582" s="32">
        <f t="shared" si="85"/>
        <v>1483357000</v>
      </c>
      <c r="J582" s="29">
        <f>SUM(J583)</f>
        <v>150063014</v>
      </c>
      <c r="K582" s="31">
        <f t="shared" si="80"/>
        <v>10.11644627692457</v>
      </c>
      <c r="L582" s="30">
        <f t="shared" si="88"/>
        <v>367653750</v>
      </c>
      <c r="M582" s="31">
        <f t="shared" si="81"/>
        <v>24.7852506173497</v>
      </c>
      <c r="N582" s="29">
        <f>SUM(N583)</f>
        <v>517716764</v>
      </c>
      <c r="O582" s="31">
        <f t="shared" si="82"/>
        <v>34.901696894274266</v>
      </c>
      <c r="P582" s="32">
        <f t="shared" si="87"/>
        <v>965640236</v>
      </c>
      <c r="R582" s="17">
        <f>SUM('[1]estapu y ente'!D580+[2]ctas!D580)</f>
        <v>1483357000</v>
      </c>
      <c r="S582" s="18">
        <f t="shared" si="83"/>
        <v>0</v>
      </c>
    </row>
    <row r="583" spans="1:19" ht="26.25" x14ac:dyDescent="0.25">
      <c r="A583" s="26">
        <v>3311401070869130</v>
      </c>
      <c r="B583" s="38" t="s">
        <v>409</v>
      </c>
      <c r="C583" s="28"/>
      <c r="D583" s="17">
        <f>SUM([3]ctas!D583+'[4]estapu y ente'!D583)</f>
        <v>1483357000</v>
      </c>
      <c r="E583" s="17">
        <f>SUM([3]ctas!E583+'[4]estapu y ente'!E583)</f>
        <v>0</v>
      </c>
      <c r="F583" s="30">
        <f t="shared" si="84"/>
        <v>1483357000</v>
      </c>
      <c r="G583" s="31">
        <f t="shared" si="86"/>
        <v>0</v>
      </c>
      <c r="H583" s="17"/>
      <c r="I583" s="32">
        <f t="shared" si="85"/>
        <v>1483357000</v>
      </c>
      <c r="J583" s="17">
        <f>SUM([3]ctas!J583+'[4]estapu y ente'!J583)</f>
        <v>150063014</v>
      </c>
      <c r="K583" s="31">
        <f t="shared" ref="K583:K648" si="89">IF(OR(J583=0,F583=0),0,J583/F583)*100</f>
        <v>10.11644627692457</v>
      </c>
      <c r="L583" s="30">
        <f t="shared" si="88"/>
        <v>367653750</v>
      </c>
      <c r="M583" s="31">
        <f t="shared" ref="M583:M648" si="90">IF(OR(L583=0,F583=0),0,L583/F583)*100</f>
        <v>24.7852506173497</v>
      </c>
      <c r="N583" s="17">
        <f>SUM([3]ctas!N583+'[4]estapu y ente'!N583)</f>
        <v>517716764</v>
      </c>
      <c r="O583" s="31">
        <f t="shared" ref="O583:O648" si="91">IF(OR(N583=0,F583=0),0,N583/F583)*100</f>
        <v>34.901696894274266</v>
      </c>
      <c r="P583" s="32">
        <f t="shared" si="87"/>
        <v>965640236</v>
      </c>
      <c r="R583" s="17">
        <f>SUM('[1]estapu y ente'!D581+[2]ctas!D581)</f>
        <v>1483357000</v>
      </c>
      <c r="S583" s="18">
        <f t="shared" si="83"/>
        <v>0</v>
      </c>
    </row>
    <row r="584" spans="1:19" x14ac:dyDescent="0.25">
      <c r="A584" s="60">
        <v>331140108</v>
      </c>
      <c r="B584" s="62" t="s">
        <v>410</v>
      </c>
      <c r="C584" s="28"/>
      <c r="D584" s="29">
        <f>SUM(D585+D587+D589+D591+D593+D595+D597+D602+D606+D608+D610+D612+D614+D616+D618+D620+D622+D624+D629+D631+D633+D635+D637+D639+D641)</f>
        <v>295492917000</v>
      </c>
      <c r="E584" s="29">
        <f>SUM(E585+E587+E589+E591+E593+E595+E597+E602+E606+E608+E610+E612+E614+E616+E618+E620+E622+E624+E629+E631+E633+E635+E637+E639+E641)</f>
        <v>9569758387</v>
      </c>
      <c r="F584" s="30">
        <f t="shared" si="84"/>
        <v>305062675387</v>
      </c>
      <c r="G584" s="31">
        <f t="shared" si="86"/>
        <v>0</v>
      </c>
      <c r="H584" s="29">
        <f>SUM(H585+H587+H589+H591+H593+H595+H597+H602+H606+H608+H610+H612+H614+H616+H618+H620+H622+H624+H629+H631+H633+H635+H637+H639+H641)</f>
        <v>0</v>
      </c>
      <c r="I584" s="32">
        <f t="shared" si="85"/>
        <v>305062675387</v>
      </c>
      <c r="J584" s="29">
        <f>SUM(J585+J587+J589+J591+J593+J595+J597+J602+J606+J608+J610+J612+J614+J616+J618+J620+J622+J624+J629+J631+J633+J635+J637+J639+J641)</f>
        <v>48893793199</v>
      </c>
      <c r="K584" s="31">
        <f t="shared" si="89"/>
        <v>16.027458336872492</v>
      </c>
      <c r="L584" s="30">
        <f t="shared" si="88"/>
        <v>81460465182</v>
      </c>
      <c r="M584" s="31">
        <f t="shared" si="90"/>
        <v>26.702861986855623</v>
      </c>
      <c r="N584" s="29">
        <f>SUM(N585+N587+N589+N591+N593+N595+N597+N602+N606+N608+N610+N612+N614+N616+N618+N620+N622+N624+N629+N631+N633+N635+N637+N639+N641)</f>
        <v>130354258381</v>
      </c>
      <c r="O584" s="31">
        <f t="shared" si="91"/>
        <v>42.730320323728122</v>
      </c>
      <c r="P584" s="32">
        <f t="shared" si="87"/>
        <v>174708417006</v>
      </c>
      <c r="R584" s="17">
        <f>SUM('[1]estapu y ente'!D582+[2]ctas!D582)</f>
        <v>295492917000</v>
      </c>
      <c r="S584" s="18">
        <f t="shared" si="83"/>
        <v>0</v>
      </c>
    </row>
    <row r="585" spans="1:19" ht="26.25" x14ac:dyDescent="0.25">
      <c r="A585" s="60">
        <v>3311401080006</v>
      </c>
      <c r="B585" s="27" t="s">
        <v>411</v>
      </c>
      <c r="C585" s="28"/>
      <c r="D585" s="29">
        <f>SUM(D586)</f>
        <v>0</v>
      </c>
      <c r="E585" s="29">
        <f>SUM(E586)</f>
        <v>0</v>
      </c>
      <c r="F585" s="30">
        <f t="shared" si="84"/>
        <v>0</v>
      </c>
      <c r="G585" s="31">
        <f t="shared" si="86"/>
        <v>0</v>
      </c>
      <c r="H585" s="29">
        <f>SUM(H586)</f>
        <v>0</v>
      </c>
      <c r="I585" s="32">
        <f t="shared" si="85"/>
        <v>0</v>
      </c>
      <c r="J585" s="29">
        <f>SUM(J586)</f>
        <v>0</v>
      </c>
      <c r="K585" s="31">
        <f t="shared" si="89"/>
        <v>0</v>
      </c>
      <c r="L585" s="30">
        <f t="shared" si="88"/>
        <v>0</v>
      </c>
      <c r="M585" s="31">
        <f t="shared" si="90"/>
        <v>0</v>
      </c>
      <c r="N585" s="29">
        <f>SUM(N586)</f>
        <v>0</v>
      </c>
      <c r="O585" s="31">
        <f t="shared" si="91"/>
        <v>0</v>
      </c>
      <c r="P585" s="32">
        <f t="shared" si="87"/>
        <v>0</v>
      </c>
      <c r="R585" s="17">
        <f>SUM('[1]estapu y ente'!D583+[2]ctas!D583)</f>
        <v>0</v>
      </c>
      <c r="S585" s="18">
        <f t="shared" si="83"/>
        <v>0</v>
      </c>
    </row>
    <row r="586" spans="1:19" x14ac:dyDescent="0.25">
      <c r="A586" s="60">
        <v>3311401080006140</v>
      </c>
      <c r="B586" s="27" t="s">
        <v>412</v>
      </c>
      <c r="C586" s="28"/>
      <c r="D586" s="17">
        <f>SUM([3]ctas!D586+'[4]estapu y ente'!D586)</f>
        <v>0</v>
      </c>
      <c r="E586" s="17">
        <f>SUM([3]ctas!E586+'[4]estapu y ente'!E586)</f>
        <v>0</v>
      </c>
      <c r="F586" s="30">
        <f t="shared" si="84"/>
        <v>0</v>
      </c>
      <c r="G586" s="31">
        <f t="shared" si="86"/>
        <v>0</v>
      </c>
      <c r="H586" s="17"/>
      <c r="I586" s="32">
        <f t="shared" si="85"/>
        <v>0</v>
      </c>
      <c r="J586" s="17">
        <f>SUM([3]ctas!J586+'[4]estapu y ente'!J586)</f>
        <v>0</v>
      </c>
      <c r="K586" s="31">
        <f t="shared" si="89"/>
        <v>0</v>
      </c>
      <c r="L586" s="30">
        <f t="shared" si="88"/>
        <v>0</v>
      </c>
      <c r="M586" s="31">
        <f t="shared" si="90"/>
        <v>0</v>
      </c>
      <c r="N586" s="17">
        <f>SUM([3]ctas!N586+'[4]estapu y ente'!N586)</f>
        <v>0</v>
      </c>
      <c r="O586" s="31">
        <f t="shared" si="91"/>
        <v>0</v>
      </c>
      <c r="P586" s="32">
        <f t="shared" si="87"/>
        <v>0</v>
      </c>
      <c r="R586" s="17">
        <f>SUM('[1]estapu y ente'!D584+[2]ctas!D584)</f>
        <v>0</v>
      </c>
      <c r="S586" s="18">
        <f t="shared" ref="S586:S649" si="92">+D586-R586</f>
        <v>0</v>
      </c>
    </row>
    <row r="587" spans="1:19" ht="26.25" x14ac:dyDescent="0.25">
      <c r="A587" s="60">
        <v>3311401080008</v>
      </c>
      <c r="B587" s="27" t="s">
        <v>413</v>
      </c>
      <c r="C587" s="28"/>
      <c r="D587" s="29">
        <f>SUM(D588)</f>
        <v>0</v>
      </c>
      <c r="E587" s="29">
        <f>SUM(E588)</f>
        <v>0</v>
      </c>
      <c r="F587" s="30">
        <f t="shared" si="84"/>
        <v>0</v>
      </c>
      <c r="G587" s="31">
        <f t="shared" si="86"/>
        <v>0</v>
      </c>
      <c r="H587" s="29">
        <f>SUM(H588)</f>
        <v>0</v>
      </c>
      <c r="I587" s="32">
        <f t="shared" si="85"/>
        <v>0</v>
      </c>
      <c r="J587" s="29">
        <f>SUM(J588)</f>
        <v>0</v>
      </c>
      <c r="K587" s="31">
        <f t="shared" si="89"/>
        <v>0</v>
      </c>
      <c r="L587" s="30">
        <f t="shared" si="88"/>
        <v>0</v>
      </c>
      <c r="M587" s="31">
        <f t="shared" si="90"/>
        <v>0</v>
      </c>
      <c r="N587" s="29">
        <f>SUM(N588)</f>
        <v>0</v>
      </c>
      <c r="O587" s="31">
        <f t="shared" si="91"/>
        <v>0</v>
      </c>
      <c r="P587" s="32">
        <f t="shared" si="87"/>
        <v>0</v>
      </c>
      <c r="R587" s="17">
        <f>SUM('[1]estapu y ente'!D585+[2]ctas!D585)</f>
        <v>0</v>
      </c>
      <c r="S587" s="18">
        <f t="shared" si="92"/>
        <v>0</v>
      </c>
    </row>
    <row r="588" spans="1:19" x14ac:dyDescent="0.25">
      <c r="A588" s="60">
        <v>3311401080008140</v>
      </c>
      <c r="B588" s="27" t="s">
        <v>412</v>
      </c>
      <c r="C588" s="28"/>
      <c r="D588" s="17">
        <f>SUM([3]ctas!D588+'[4]estapu y ente'!D588)</f>
        <v>0</v>
      </c>
      <c r="E588" s="17">
        <f>SUM([3]ctas!E588+'[4]estapu y ente'!E588)</f>
        <v>0</v>
      </c>
      <c r="F588" s="30">
        <f t="shared" si="84"/>
        <v>0</v>
      </c>
      <c r="G588" s="31">
        <f t="shared" si="86"/>
        <v>0</v>
      </c>
      <c r="H588" s="17"/>
      <c r="I588" s="32">
        <f t="shared" si="85"/>
        <v>0</v>
      </c>
      <c r="J588" s="17">
        <f>SUM([3]ctas!J588+'[4]estapu y ente'!J588)</f>
        <v>0</v>
      </c>
      <c r="K588" s="31">
        <f t="shared" si="89"/>
        <v>0</v>
      </c>
      <c r="L588" s="30">
        <f t="shared" si="88"/>
        <v>0</v>
      </c>
      <c r="M588" s="31">
        <f t="shared" si="90"/>
        <v>0</v>
      </c>
      <c r="N588" s="17">
        <f>SUM([3]ctas!N588+'[4]estapu y ente'!N588)</f>
        <v>0</v>
      </c>
      <c r="O588" s="31">
        <f t="shared" si="91"/>
        <v>0</v>
      </c>
      <c r="P588" s="32">
        <f t="shared" si="87"/>
        <v>0</v>
      </c>
      <c r="R588" s="17">
        <f>SUM('[1]estapu y ente'!D586+[2]ctas!D586)</f>
        <v>0</v>
      </c>
      <c r="S588" s="18">
        <f t="shared" si="92"/>
        <v>0</v>
      </c>
    </row>
    <row r="589" spans="1:19" ht="26.25" x14ac:dyDescent="0.25">
      <c r="A589" s="26">
        <v>3311401080209</v>
      </c>
      <c r="B589" s="27" t="s">
        <v>414</v>
      </c>
      <c r="C589" s="28"/>
      <c r="D589" s="29">
        <f>SUM(D590)</f>
        <v>632433000</v>
      </c>
      <c r="E589" s="29">
        <f>SUM(E590)</f>
        <v>449567000</v>
      </c>
      <c r="F589" s="30">
        <f t="shared" si="84"/>
        <v>1082000000</v>
      </c>
      <c r="G589" s="31">
        <f t="shared" si="86"/>
        <v>0</v>
      </c>
      <c r="H589" s="29">
        <f>SUM(H590)</f>
        <v>0</v>
      </c>
      <c r="I589" s="32">
        <f t="shared" si="85"/>
        <v>1082000000</v>
      </c>
      <c r="J589" s="29">
        <f>SUM(J590)</f>
        <v>267774396</v>
      </c>
      <c r="K589" s="31">
        <f t="shared" si="89"/>
        <v>24.748095748613679</v>
      </c>
      <c r="L589" s="30">
        <f t="shared" si="88"/>
        <v>440665831</v>
      </c>
      <c r="M589" s="31">
        <f t="shared" si="90"/>
        <v>40.726971441774488</v>
      </c>
      <c r="N589" s="29">
        <f>SUM(N590)</f>
        <v>708440227</v>
      </c>
      <c r="O589" s="31">
        <f t="shared" si="91"/>
        <v>65.475067190388174</v>
      </c>
      <c r="P589" s="32">
        <f t="shared" si="87"/>
        <v>373559773</v>
      </c>
      <c r="R589" s="17">
        <f>SUM('[1]estapu y ente'!D587+[2]ctas!D587)</f>
        <v>632433000</v>
      </c>
      <c r="S589" s="18">
        <f t="shared" si="92"/>
        <v>0</v>
      </c>
    </row>
    <row r="590" spans="1:19" ht="26.25" x14ac:dyDescent="0.25">
      <c r="A590" s="26">
        <v>3311401080209140</v>
      </c>
      <c r="B590" s="27" t="s">
        <v>414</v>
      </c>
      <c r="C590" s="28"/>
      <c r="D590" s="17">
        <f>SUM([3]ctas!D590+'[4]estapu y ente'!D590)</f>
        <v>632433000</v>
      </c>
      <c r="E590" s="17">
        <f>SUM([3]ctas!E590+'[4]estapu y ente'!E590)</f>
        <v>449567000</v>
      </c>
      <c r="F590" s="30">
        <f t="shared" si="84"/>
        <v>1082000000</v>
      </c>
      <c r="G590" s="31">
        <f t="shared" si="86"/>
        <v>0</v>
      </c>
      <c r="H590" s="17"/>
      <c r="I590" s="32">
        <f t="shared" si="85"/>
        <v>1082000000</v>
      </c>
      <c r="J590" s="17">
        <f>SUM([3]ctas!J590+'[4]estapu y ente'!J590)</f>
        <v>267774396</v>
      </c>
      <c r="K590" s="31">
        <f t="shared" si="89"/>
        <v>24.748095748613679</v>
      </c>
      <c r="L590" s="30">
        <f t="shared" si="88"/>
        <v>440665831</v>
      </c>
      <c r="M590" s="31">
        <f t="shared" si="90"/>
        <v>40.726971441774488</v>
      </c>
      <c r="N590" s="17">
        <f>SUM([3]ctas!N590+'[4]estapu y ente'!N590)</f>
        <v>708440227</v>
      </c>
      <c r="O590" s="31">
        <f t="shared" si="91"/>
        <v>65.475067190388174</v>
      </c>
      <c r="P590" s="32">
        <f t="shared" si="87"/>
        <v>373559773</v>
      </c>
      <c r="R590" s="17">
        <f>SUM('[1]estapu y ente'!D588+[2]ctas!D588)</f>
        <v>632433000</v>
      </c>
      <c r="S590" s="18">
        <f t="shared" si="92"/>
        <v>0</v>
      </c>
    </row>
    <row r="591" spans="1:19" ht="26.25" x14ac:dyDescent="0.25">
      <c r="A591" s="60">
        <v>3311401080450</v>
      </c>
      <c r="B591" s="27" t="s">
        <v>415</v>
      </c>
      <c r="C591" s="28"/>
      <c r="D591" s="29">
        <f>SUM(D592)</f>
        <v>495500000</v>
      </c>
      <c r="E591" s="29">
        <f>SUM(E592)</f>
        <v>318847433</v>
      </c>
      <c r="F591" s="30">
        <f t="shared" si="84"/>
        <v>814347433</v>
      </c>
      <c r="G591" s="31">
        <f t="shared" si="86"/>
        <v>0</v>
      </c>
      <c r="H591" s="29">
        <f>SUM(H592)</f>
        <v>0</v>
      </c>
      <c r="I591" s="32">
        <f t="shared" si="85"/>
        <v>814347433</v>
      </c>
      <c r="J591" s="29">
        <f>SUM(J592)</f>
        <v>254600119</v>
      </c>
      <c r="K591" s="31">
        <f t="shared" si="89"/>
        <v>31.264311604946144</v>
      </c>
      <c r="L591" s="30">
        <f t="shared" si="88"/>
        <v>148380559</v>
      </c>
      <c r="M591" s="31">
        <f t="shared" si="90"/>
        <v>18.220792868883521</v>
      </c>
      <c r="N591" s="29">
        <f>SUM(N592)</f>
        <v>402980678</v>
      </c>
      <c r="O591" s="31">
        <f t="shared" si="91"/>
        <v>49.485104473829658</v>
      </c>
      <c r="P591" s="32">
        <f t="shared" si="87"/>
        <v>411366755</v>
      </c>
      <c r="R591" s="17">
        <f>SUM('[1]estapu y ente'!D589+[2]ctas!D589)</f>
        <v>495500000</v>
      </c>
      <c r="S591" s="18">
        <f t="shared" si="92"/>
        <v>0</v>
      </c>
    </row>
    <row r="592" spans="1:19" ht="26.25" x14ac:dyDescent="0.25">
      <c r="A592" s="60">
        <v>3311401080450140</v>
      </c>
      <c r="B592" s="27" t="s">
        <v>415</v>
      </c>
      <c r="C592" s="28"/>
      <c r="D592" s="17">
        <f>SUM([3]ctas!D592+'[4]estapu y ente'!D592)</f>
        <v>495500000</v>
      </c>
      <c r="E592" s="17">
        <f>SUM([3]ctas!E592+'[4]estapu y ente'!E592)</f>
        <v>318847433</v>
      </c>
      <c r="F592" s="30">
        <f t="shared" si="84"/>
        <v>814347433</v>
      </c>
      <c r="G592" s="31">
        <f t="shared" si="86"/>
        <v>0</v>
      </c>
      <c r="H592" s="17"/>
      <c r="I592" s="32">
        <f t="shared" si="85"/>
        <v>814347433</v>
      </c>
      <c r="J592" s="17">
        <f>SUM([3]ctas!J592+'[4]estapu y ente'!J592)</f>
        <v>254600119</v>
      </c>
      <c r="K592" s="31">
        <f t="shared" si="89"/>
        <v>31.264311604946144</v>
      </c>
      <c r="L592" s="30">
        <f t="shared" si="88"/>
        <v>148380559</v>
      </c>
      <c r="M592" s="31">
        <f t="shared" si="90"/>
        <v>18.220792868883521</v>
      </c>
      <c r="N592" s="17">
        <f>SUM([3]ctas!N592+'[4]estapu y ente'!N592)</f>
        <v>402980678</v>
      </c>
      <c r="O592" s="31">
        <f t="shared" si="91"/>
        <v>49.485104473829658</v>
      </c>
      <c r="P592" s="32">
        <f t="shared" si="87"/>
        <v>411366755</v>
      </c>
      <c r="R592" s="17">
        <f>SUM('[1]estapu y ente'!D590+[2]ctas!D590)</f>
        <v>495500000</v>
      </c>
      <c r="S592" s="18">
        <f t="shared" si="92"/>
        <v>0</v>
      </c>
    </row>
    <row r="593" spans="1:19" x14ac:dyDescent="0.25">
      <c r="A593" s="60">
        <v>3311401080477</v>
      </c>
      <c r="B593" s="27" t="s">
        <v>416</v>
      </c>
      <c r="C593" s="28"/>
      <c r="D593" s="29">
        <f>SUM(D594)</f>
        <v>187000000</v>
      </c>
      <c r="E593" s="29">
        <f>SUM(E594)</f>
        <v>-30000000</v>
      </c>
      <c r="F593" s="30">
        <f t="shared" si="84"/>
        <v>157000000</v>
      </c>
      <c r="G593" s="31">
        <f t="shared" si="86"/>
        <v>0</v>
      </c>
      <c r="H593" s="29">
        <f>SUM(H594)</f>
        <v>0</v>
      </c>
      <c r="I593" s="32">
        <f t="shared" si="85"/>
        <v>157000000</v>
      </c>
      <c r="J593" s="29">
        <f>SUM(J594)</f>
        <v>25684282</v>
      </c>
      <c r="K593" s="31">
        <f t="shared" si="89"/>
        <v>16.359415286624206</v>
      </c>
      <c r="L593" s="30">
        <f t="shared" si="88"/>
        <v>46095410</v>
      </c>
      <c r="M593" s="31">
        <f t="shared" si="90"/>
        <v>29.360133757961783</v>
      </c>
      <c r="N593" s="29">
        <f>SUM(N594)</f>
        <v>71779692</v>
      </c>
      <c r="O593" s="31">
        <f t="shared" si="91"/>
        <v>45.719549044585989</v>
      </c>
      <c r="P593" s="32">
        <f t="shared" si="87"/>
        <v>85220308</v>
      </c>
      <c r="R593" s="17">
        <f>SUM('[1]estapu y ente'!D591+[2]ctas!D591)</f>
        <v>187000000</v>
      </c>
      <c r="S593" s="18">
        <f t="shared" si="92"/>
        <v>0</v>
      </c>
    </row>
    <row r="594" spans="1:19" x14ac:dyDescent="0.25">
      <c r="A594" s="60">
        <v>3311401080477140</v>
      </c>
      <c r="B594" s="27" t="s">
        <v>416</v>
      </c>
      <c r="C594" s="28"/>
      <c r="D594" s="17">
        <f>SUM([3]ctas!D594+'[4]estapu y ente'!D594)</f>
        <v>187000000</v>
      </c>
      <c r="E594" s="17">
        <f>SUM([3]ctas!E594+'[4]estapu y ente'!E594)</f>
        <v>-30000000</v>
      </c>
      <c r="F594" s="30">
        <f t="shared" si="84"/>
        <v>157000000</v>
      </c>
      <c r="G594" s="31">
        <f t="shared" si="86"/>
        <v>0</v>
      </c>
      <c r="H594" s="17"/>
      <c r="I594" s="32">
        <f t="shared" si="85"/>
        <v>157000000</v>
      </c>
      <c r="J594" s="17">
        <f>SUM([3]ctas!J594+'[4]estapu y ente'!J594)</f>
        <v>25684282</v>
      </c>
      <c r="K594" s="31">
        <f t="shared" si="89"/>
        <v>16.359415286624206</v>
      </c>
      <c r="L594" s="30">
        <f t="shared" si="88"/>
        <v>46095410</v>
      </c>
      <c r="M594" s="31">
        <f t="shared" si="90"/>
        <v>29.360133757961783</v>
      </c>
      <c r="N594" s="17">
        <f>SUM([3]ctas!N594+'[4]estapu y ente'!N594)</f>
        <v>71779692</v>
      </c>
      <c r="O594" s="31">
        <f t="shared" si="91"/>
        <v>45.719549044585989</v>
      </c>
      <c r="P594" s="32">
        <f t="shared" si="87"/>
        <v>85220308</v>
      </c>
      <c r="R594" s="17">
        <f>SUM('[1]estapu y ente'!D592+[2]ctas!D592)</f>
        <v>187000000</v>
      </c>
      <c r="S594" s="18">
        <f t="shared" si="92"/>
        <v>0</v>
      </c>
    </row>
    <row r="595" spans="1:19" ht="26.25" x14ac:dyDescent="0.25">
      <c r="A595" s="60">
        <v>3311401080498</v>
      </c>
      <c r="B595" s="27" t="s">
        <v>417</v>
      </c>
      <c r="C595" s="28"/>
      <c r="D595" s="29">
        <f>SUM(D596)</f>
        <v>4040000000</v>
      </c>
      <c r="E595" s="29">
        <f>SUM(E596)</f>
        <v>549892185</v>
      </c>
      <c r="F595" s="30">
        <f t="shared" si="84"/>
        <v>4589892185</v>
      </c>
      <c r="G595" s="31">
        <f t="shared" si="86"/>
        <v>0</v>
      </c>
      <c r="H595" s="29">
        <f>SUM(H596)</f>
        <v>0</v>
      </c>
      <c r="I595" s="32">
        <f t="shared" si="85"/>
        <v>4589892185</v>
      </c>
      <c r="J595" s="29">
        <f>SUM(J596)</f>
        <v>185745845</v>
      </c>
      <c r="K595" s="31">
        <f t="shared" si="89"/>
        <v>4.0468454925156374</v>
      </c>
      <c r="L595" s="30">
        <f t="shared" si="88"/>
        <v>1791677754</v>
      </c>
      <c r="M595" s="31">
        <f t="shared" si="90"/>
        <v>39.035290629598961</v>
      </c>
      <c r="N595" s="29">
        <f>SUM(N596)</f>
        <v>1977423599</v>
      </c>
      <c r="O595" s="31">
        <f t="shared" si="91"/>
        <v>43.082136122114598</v>
      </c>
      <c r="P595" s="32">
        <f t="shared" si="87"/>
        <v>2612468586</v>
      </c>
      <c r="R595" s="17">
        <f>SUM('[1]estapu y ente'!D593+[2]ctas!D593)</f>
        <v>4040000000</v>
      </c>
      <c r="S595" s="18">
        <f t="shared" si="92"/>
        <v>0</v>
      </c>
    </row>
    <row r="596" spans="1:19" ht="26.25" x14ac:dyDescent="0.25">
      <c r="A596" s="60">
        <v>3311401080498140</v>
      </c>
      <c r="B596" s="27" t="s">
        <v>417</v>
      </c>
      <c r="C596" s="28"/>
      <c r="D596" s="17">
        <f>SUM([3]ctas!D596+'[4]estapu y ente'!D596)</f>
        <v>4040000000</v>
      </c>
      <c r="E596" s="17">
        <f>SUM([3]ctas!E596+'[4]estapu y ente'!E596)</f>
        <v>549892185</v>
      </c>
      <c r="F596" s="30">
        <f t="shared" si="84"/>
        <v>4589892185</v>
      </c>
      <c r="G596" s="31">
        <f t="shared" si="86"/>
        <v>0</v>
      </c>
      <c r="H596" s="17"/>
      <c r="I596" s="32">
        <f t="shared" si="85"/>
        <v>4589892185</v>
      </c>
      <c r="J596" s="17">
        <f>SUM([3]ctas!J596+'[4]estapu y ente'!J596)</f>
        <v>185745845</v>
      </c>
      <c r="K596" s="31">
        <f t="shared" si="89"/>
        <v>4.0468454925156374</v>
      </c>
      <c r="L596" s="30">
        <f t="shared" si="88"/>
        <v>1791677754</v>
      </c>
      <c r="M596" s="31">
        <f t="shared" si="90"/>
        <v>39.035290629598961</v>
      </c>
      <c r="N596" s="17">
        <f>SUM([3]ctas!N596+'[4]estapu y ente'!N596)</f>
        <v>1977423599</v>
      </c>
      <c r="O596" s="31">
        <f t="shared" si="91"/>
        <v>43.082136122114598</v>
      </c>
      <c r="P596" s="32">
        <f t="shared" si="87"/>
        <v>2612468586</v>
      </c>
      <c r="R596" s="17">
        <f>SUM('[1]estapu y ente'!D594+[2]ctas!D594)</f>
        <v>4040000000</v>
      </c>
      <c r="S596" s="18">
        <f t="shared" si="92"/>
        <v>0</v>
      </c>
    </row>
    <row r="597" spans="1:19" x14ac:dyDescent="0.25">
      <c r="A597" s="60">
        <v>3311401080513</v>
      </c>
      <c r="B597" s="27" t="s">
        <v>418</v>
      </c>
      <c r="C597" s="28"/>
      <c r="D597" s="29">
        <f>SUM(D598:D601)</f>
        <v>6248918000</v>
      </c>
      <c r="E597" s="29">
        <f>SUM(E598:E601)</f>
        <v>-18900000</v>
      </c>
      <c r="F597" s="30">
        <f t="shared" ref="F597:F660" si="93">SUM(D597+E597)</f>
        <v>6230018000</v>
      </c>
      <c r="G597" s="31">
        <f t="shared" si="86"/>
        <v>0</v>
      </c>
      <c r="H597" s="29">
        <f>SUM(H598:H601)</f>
        <v>0</v>
      </c>
      <c r="I597" s="32">
        <f t="shared" si="85"/>
        <v>6230018000</v>
      </c>
      <c r="J597" s="29">
        <f>SUM(J598:J601)</f>
        <v>1534948623</v>
      </c>
      <c r="K597" s="31">
        <f t="shared" si="89"/>
        <v>24.637948445734828</v>
      </c>
      <c r="L597" s="30">
        <f t="shared" si="88"/>
        <v>2942342891</v>
      </c>
      <c r="M597" s="31">
        <f t="shared" si="90"/>
        <v>47.228481378384465</v>
      </c>
      <c r="N597" s="29">
        <f>SUM(N598:N601)</f>
        <v>4477291514</v>
      </c>
      <c r="O597" s="31">
        <f t="shared" si="91"/>
        <v>71.866429824119294</v>
      </c>
      <c r="P597" s="32">
        <f t="shared" si="87"/>
        <v>1752726486</v>
      </c>
      <c r="R597" s="17">
        <f>SUM('[1]estapu y ente'!D595+[2]ctas!D595)</f>
        <v>6248918000</v>
      </c>
      <c r="S597" s="18">
        <f t="shared" si="92"/>
        <v>0</v>
      </c>
    </row>
    <row r="598" spans="1:19" x14ac:dyDescent="0.25">
      <c r="A598" s="60">
        <v>3311401080513140</v>
      </c>
      <c r="B598" s="27" t="s">
        <v>418</v>
      </c>
      <c r="C598" s="28"/>
      <c r="D598" s="17">
        <f>SUM([3]ctas!D598+'[4]estapu y ente'!D598)</f>
        <v>364253000</v>
      </c>
      <c r="E598" s="17">
        <f>SUM([3]ctas!E598+'[4]estapu y ente'!E598)</f>
        <v>0</v>
      </c>
      <c r="F598" s="30">
        <f t="shared" si="93"/>
        <v>364253000</v>
      </c>
      <c r="G598" s="31">
        <f t="shared" si="86"/>
        <v>0</v>
      </c>
      <c r="H598" s="17"/>
      <c r="I598" s="32">
        <f t="shared" ref="I598:I661" si="94">SUM(F598-H598)</f>
        <v>364253000</v>
      </c>
      <c r="J598" s="17">
        <f>SUM([3]ctas!J598+'[4]estapu y ente'!J598)</f>
        <v>209219265</v>
      </c>
      <c r="K598" s="31">
        <f t="shared" si="89"/>
        <v>57.437897560212271</v>
      </c>
      <c r="L598" s="30">
        <f t="shared" si="88"/>
        <v>140344265</v>
      </c>
      <c r="M598" s="31">
        <f t="shared" si="90"/>
        <v>38.529336752202454</v>
      </c>
      <c r="N598" s="17">
        <f>SUM([3]ctas!N598+'[4]estapu y ente'!N598)</f>
        <v>349563530</v>
      </c>
      <c r="O598" s="31">
        <f t="shared" si="91"/>
        <v>95.967234312414718</v>
      </c>
      <c r="P598" s="32">
        <f t="shared" si="87"/>
        <v>14689470</v>
      </c>
      <c r="R598" s="17">
        <f>SUM('[1]estapu y ente'!D596+[2]ctas!D596)</f>
        <v>364253000</v>
      </c>
      <c r="S598" s="18">
        <f t="shared" si="92"/>
        <v>0</v>
      </c>
    </row>
    <row r="599" spans="1:19" x14ac:dyDescent="0.25">
      <c r="A599" s="60">
        <v>3311401080513140</v>
      </c>
      <c r="B599" s="27" t="s">
        <v>418</v>
      </c>
      <c r="C599" s="28"/>
      <c r="D599" s="17">
        <f>SUM([3]ctas!D599+'[4]estapu y ente'!D599)</f>
        <v>5585744000</v>
      </c>
      <c r="E599" s="17">
        <f>SUM([3]ctas!E599+'[4]estapu y ente'!E599)</f>
        <v>-18900000</v>
      </c>
      <c r="F599" s="30">
        <f t="shared" si="93"/>
        <v>5566844000</v>
      </c>
      <c r="G599" s="31">
        <f t="shared" si="86"/>
        <v>0</v>
      </c>
      <c r="H599" s="17"/>
      <c r="I599" s="32">
        <f t="shared" si="94"/>
        <v>5566844000</v>
      </c>
      <c r="J599" s="17">
        <f>SUM([3]ctas!J599+'[4]estapu y ente'!J599)</f>
        <v>1182554654</v>
      </c>
      <c r="K599" s="31">
        <f t="shared" si="89"/>
        <v>21.242820061061529</v>
      </c>
      <c r="L599" s="30">
        <f t="shared" si="88"/>
        <v>2710367352</v>
      </c>
      <c r="M599" s="31">
        <f t="shared" si="90"/>
        <v>48.687682859444237</v>
      </c>
      <c r="N599" s="17">
        <f>SUM([3]ctas!N599+'[4]estapu y ente'!N599)</f>
        <v>3892922006</v>
      </c>
      <c r="O599" s="31">
        <f t="shared" si="91"/>
        <v>69.930502920505759</v>
      </c>
      <c r="P599" s="32">
        <f t="shared" si="87"/>
        <v>1673921994</v>
      </c>
      <c r="R599" s="17">
        <f>SUM('[1]estapu y ente'!D597+[2]ctas!D597)</f>
        <v>5585744000</v>
      </c>
      <c r="S599" s="18">
        <f t="shared" si="92"/>
        <v>0</v>
      </c>
    </row>
    <row r="600" spans="1:19" x14ac:dyDescent="0.25">
      <c r="A600" s="60">
        <v>3311401080513140</v>
      </c>
      <c r="B600" s="27" t="s">
        <v>418</v>
      </c>
      <c r="C600" s="28"/>
      <c r="D600" s="17">
        <f>SUM([3]ctas!D600+'[4]estapu y ente'!D600)</f>
        <v>298921000</v>
      </c>
      <c r="E600" s="17">
        <f>SUM([3]ctas!E600+'[4]estapu y ente'!E600)</f>
        <v>0</v>
      </c>
      <c r="F600" s="30">
        <f t="shared" si="93"/>
        <v>298921000</v>
      </c>
      <c r="G600" s="31">
        <f t="shared" si="86"/>
        <v>0</v>
      </c>
      <c r="H600" s="17"/>
      <c r="I600" s="32">
        <f t="shared" si="94"/>
        <v>298921000</v>
      </c>
      <c r="J600" s="17">
        <f>SUM([3]ctas!J600+'[4]estapu y ente'!J600)</f>
        <v>143174704</v>
      </c>
      <c r="K600" s="31">
        <f t="shared" si="89"/>
        <v>47.897171493471518</v>
      </c>
      <c r="L600" s="30">
        <f t="shared" si="88"/>
        <v>91631274</v>
      </c>
      <c r="M600" s="31">
        <f t="shared" si="90"/>
        <v>30.654010256890619</v>
      </c>
      <c r="N600" s="17">
        <f>SUM([3]ctas!N600+'[4]estapu y ente'!N600)</f>
        <v>234805978</v>
      </c>
      <c r="O600" s="31">
        <f t="shared" si="91"/>
        <v>78.551181750362133</v>
      </c>
      <c r="P600" s="32">
        <f t="shared" si="87"/>
        <v>64115022</v>
      </c>
      <c r="R600" s="17">
        <f>SUM('[1]estapu y ente'!D598+[2]ctas!D598)</f>
        <v>298921000</v>
      </c>
      <c r="S600" s="18">
        <f t="shared" si="92"/>
        <v>0</v>
      </c>
    </row>
    <row r="601" spans="1:19" x14ac:dyDescent="0.25">
      <c r="A601" s="60">
        <v>3311401080513140</v>
      </c>
      <c r="B601" s="27" t="s">
        <v>418</v>
      </c>
      <c r="C601" s="28"/>
      <c r="D601" s="17">
        <f>SUM([3]ctas!D601+'[4]estapu y ente'!D601)</f>
        <v>0</v>
      </c>
      <c r="E601" s="17">
        <f>SUM([3]ctas!E601+'[4]estapu y ente'!E601)</f>
        <v>0</v>
      </c>
      <c r="F601" s="30">
        <f t="shared" si="93"/>
        <v>0</v>
      </c>
      <c r="G601" s="31">
        <f t="shared" si="86"/>
        <v>0</v>
      </c>
      <c r="H601" s="17"/>
      <c r="I601" s="32">
        <f t="shared" si="94"/>
        <v>0</v>
      </c>
      <c r="J601" s="17">
        <f>SUM([3]ctas!J601+'[4]estapu y ente'!J601)</f>
        <v>0</v>
      </c>
      <c r="K601" s="31">
        <f t="shared" si="89"/>
        <v>0</v>
      </c>
      <c r="L601" s="30">
        <f t="shared" si="88"/>
        <v>0</v>
      </c>
      <c r="M601" s="31">
        <f t="shared" si="90"/>
        <v>0</v>
      </c>
      <c r="N601" s="17">
        <f>SUM([3]ctas!N601+'[4]estapu y ente'!N601)</f>
        <v>0</v>
      </c>
      <c r="O601" s="31">
        <f t="shared" si="91"/>
        <v>0</v>
      </c>
      <c r="P601" s="32">
        <f t="shared" si="87"/>
        <v>0</v>
      </c>
      <c r="R601" s="17">
        <f>SUM('[1]estapu y ente'!D599+[2]ctas!D599)</f>
        <v>0</v>
      </c>
      <c r="S601" s="18">
        <f t="shared" si="92"/>
        <v>0</v>
      </c>
    </row>
    <row r="602" spans="1:19" x14ac:dyDescent="0.25">
      <c r="A602" s="60">
        <v>3311401080656</v>
      </c>
      <c r="B602" s="27" t="s">
        <v>419</v>
      </c>
      <c r="C602" s="28"/>
      <c r="D602" s="29">
        <f>SUM(D603:D605)</f>
        <v>2134000000</v>
      </c>
      <c r="E602" s="29">
        <f>SUM(E603:E605)</f>
        <v>-453747770</v>
      </c>
      <c r="F602" s="30">
        <f t="shared" si="93"/>
        <v>1680252230</v>
      </c>
      <c r="G602" s="31">
        <f t="shared" si="86"/>
        <v>0</v>
      </c>
      <c r="H602" s="29">
        <f>SUM(H603:H605)</f>
        <v>0</v>
      </c>
      <c r="I602" s="32">
        <f t="shared" si="94"/>
        <v>1680252230</v>
      </c>
      <c r="J602" s="29">
        <f>SUM(J603:J605)</f>
        <v>545803082</v>
      </c>
      <c r="K602" s="31">
        <f t="shared" si="89"/>
        <v>32.483401733083852</v>
      </c>
      <c r="L602" s="30">
        <f t="shared" si="88"/>
        <v>821302213</v>
      </c>
      <c r="M602" s="31">
        <f t="shared" si="90"/>
        <v>48.879697841555611</v>
      </c>
      <c r="N602" s="29">
        <f>SUM(N603:N605)</f>
        <v>1367105295</v>
      </c>
      <c r="O602" s="31">
        <f t="shared" si="91"/>
        <v>81.363099574639449</v>
      </c>
      <c r="P602" s="32">
        <f t="shared" si="87"/>
        <v>313146935</v>
      </c>
      <c r="R602" s="17">
        <f>SUM('[1]estapu y ente'!D600+[2]ctas!D600)</f>
        <v>2134000000</v>
      </c>
      <c r="S602" s="18">
        <f t="shared" si="92"/>
        <v>0</v>
      </c>
    </row>
    <row r="603" spans="1:19" x14ac:dyDescent="0.25">
      <c r="A603" s="60">
        <v>3311401080656140</v>
      </c>
      <c r="B603" s="27" t="s">
        <v>419</v>
      </c>
      <c r="C603" s="28"/>
      <c r="D603" s="17">
        <f>SUM([3]ctas!D603+'[4]estapu y ente'!D603)</f>
        <v>100000000</v>
      </c>
      <c r="E603" s="17">
        <f>SUM([3]ctas!E603+'[4]estapu y ente'!E603)</f>
        <v>0</v>
      </c>
      <c r="F603" s="30">
        <f t="shared" si="93"/>
        <v>100000000</v>
      </c>
      <c r="G603" s="31">
        <f t="shared" si="86"/>
        <v>0</v>
      </c>
      <c r="H603" s="17"/>
      <c r="I603" s="32">
        <f t="shared" si="94"/>
        <v>100000000</v>
      </c>
      <c r="J603" s="17">
        <f>SUM([3]ctas!J603+'[4]estapu y ente'!J603)</f>
        <v>6932780</v>
      </c>
      <c r="K603" s="31">
        <f t="shared" si="89"/>
        <v>6.9327799999999993</v>
      </c>
      <c r="L603" s="30">
        <f t="shared" si="88"/>
        <v>25997925</v>
      </c>
      <c r="M603" s="31">
        <f t="shared" si="90"/>
        <v>25.997924999999999</v>
      </c>
      <c r="N603" s="17">
        <f>SUM([3]ctas!N603+'[4]estapu y ente'!N603)</f>
        <v>32930705</v>
      </c>
      <c r="O603" s="31">
        <f t="shared" si="91"/>
        <v>32.930704999999996</v>
      </c>
      <c r="P603" s="32">
        <f t="shared" si="87"/>
        <v>67069295</v>
      </c>
      <c r="R603" s="17">
        <f>SUM('[1]estapu y ente'!D601+[2]ctas!D601)</f>
        <v>100000000</v>
      </c>
      <c r="S603" s="18">
        <f t="shared" si="92"/>
        <v>0</v>
      </c>
    </row>
    <row r="604" spans="1:19" x14ac:dyDescent="0.25">
      <c r="A604" s="60">
        <v>3311401080656140</v>
      </c>
      <c r="B604" s="27" t="s">
        <v>419</v>
      </c>
      <c r="C604" s="28"/>
      <c r="D604" s="17">
        <f>SUM([3]ctas!D604+'[4]estapu y ente'!D604)</f>
        <v>1951500000</v>
      </c>
      <c r="E604" s="17">
        <f>SUM([3]ctas!E604+'[4]estapu y ente'!E604)</f>
        <v>-371247770</v>
      </c>
      <c r="F604" s="30">
        <f t="shared" si="93"/>
        <v>1580252230</v>
      </c>
      <c r="G604" s="31">
        <f t="shared" si="86"/>
        <v>0</v>
      </c>
      <c r="H604" s="17"/>
      <c r="I604" s="32">
        <f t="shared" si="94"/>
        <v>1580252230</v>
      </c>
      <c r="J604" s="17">
        <f>SUM([3]ctas!J604+'[4]estapu y ente'!J604)</f>
        <v>538870302</v>
      </c>
      <c r="K604" s="31">
        <f t="shared" si="89"/>
        <v>34.100271575000399</v>
      </c>
      <c r="L604" s="30">
        <f t="shared" si="88"/>
        <v>795304288</v>
      </c>
      <c r="M604" s="31">
        <f t="shared" si="90"/>
        <v>50.327680157742918</v>
      </c>
      <c r="N604" s="17">
        <f>SUM([3]ctas!N604+'[4]estapu y ente'!N604)</f>
        <v>1334174590</v>
      </c>
      <c r="O604" s="31">
        <f t="shared" si="91"/>
        <v>84.427951732743324</v>
      </c>
      <c r="P604" s="32">
        <f t="shared" ref="P604:P667" si="95">SUM(F604-N604)</f>
        <v>246077640</v>
      </c>
      <c r="R604" s="17">
        <f>SUM('[1]estapu y ente'!D602+[2]ctas!D602)</f>
        <v>1951500000</v>
      </c>
      <c r="S604" s="18">
        <f t="shared" si="92"/>
        <v>0</v>
      </c>
    </row>
    <row r="605" spans="1:19" x14ac:dyDescent="0.25">
      <c r="A605" s="60">
        <v>3311401080656140</v>
      </c>
      <c r="B605" s="27" t="s">
        <v>419</v>
      </c>
      <c r="C605" s="28"/>
      <c r="D605" s="17">
        <f>SUM([3]ctas!D605+'[4]estapu y ente'!D605)</f>
        <v>82500000</v>
      </c>
      <c r="E605" s="17">
        <f>SUM([3]ctas!E605+'[4]estapu y ente'!E605)</f>
        <v>-82500000</v>
      </c>
      <c r="F605" s="30">
        <f t="shared" si="93"/>
        <v>0</v>
      </c>
      <c r="G605" s="31">
        <f t="shared" ref="G605:G672" si="96">IF(OR(F605=0,F$5=0),0,F605/F$5)*100</f>
        <v>0</v>
      </c>
      <c r="H605" s="17"/>
      <c r="I605" s="32">
        <f t="shared" si="94"/>
        <v>0</v>
      </c>
      <c r="J605" s="17">
        <f>SUM([3]ctas!J605+'[4]estapu y ente'!J605)</f>
        <v>0</v>
      </c>
      <c r="K605" s="31">
        <f t="shared" si="89"/>
        <v>0</v>
      </c>
      <c r="L605" s="30">
        <f t="shared" ref="L605:L668" si="97">SUM(N605-J605)</f>
        <v>0</v>
      </c>
      <c r="M605" s="31">
        <f t="shared" si="90"/>
        <v>0</v>
      </c>
      <c r="N605" s="17">
        <f>SUM([3]ctas!N605+'[4]estapu y ente'!N605)</f>
        <v>0</v>
      </c>
      <c r="O605" s="31">
        <f t="shared" si="91"/>
        <v>0</v>
      </c>
      <c r="P605" s="32">
        <f t="shared" si="95"/>
        <v>0</v>
      </c>
      <c r="R605" s="17">
        <f>SUM('[1]estapu y ente'!D603+[2]ctas!D603)</f>
        <v>82500000</v>
      </c>
      <c r="S605" s="18">
        <f t="shared" si="92"/>
        <v>0</v>
      </c>
    </row>
    <row r="606" spans="1:19" ht="26.25" x14ac:dyDescent="0.25">
      <c r="A606" s="60">
        <v>3311401080708</v>
      </c>
      <c r="B606" s="27" t="s">
        <v>420</v>
      </c>
      <c r="C606" s="28"/>
      <c r="D606" s="29">
        <f>SUM(D607)</f>
        <v>88159781000</v>
      </c>
      <c r="E606" s="29">
        <f>SUM(E607)</f>
        <v>65820267</v>
      </c>
      <c r="F606" s="30">
        <f t="shared" si="93"/>
        <v>88225601267</v>
      </c>
      <c r="G606" s="31">
        <f t="shared" si="96"/>
        <v>0</v>
      </c>
      <c r="H606" s="29">
        <f>SUM(H607)</f>
        <v>0</v>
      </c>
      <c r="I606" s="32">
        <f t="shared" si="94"/>
        <v>88225601267</v>
      </c>
      <c r="J606" s="29">
        <f>SUM(J607)</f>
        <v>425874471</v>
      </c>
      <c r="K606" s="31">
        <f t="shared" si="89"/>
        <v>0.48271076069083652</v>
      </c>
      <c r="L606" s="30">
        <f t="shared" si="97"/>
        <v>11173907437</v>
      </c>
      <c r="M606" s="31">
        <f t="shared" si="90"/>
        <v>12.665153058219508</v>
      </c>
      <c r="N606" s="29">
        <f>SUM(N607)</f>
        <v>11599781908</v>
      </c>
      <c r="O606" s="31">
        <f t="shared" si="91"/>
        <v>13.147863818910347</v>
      </c>
      <c r="P606" s="32">
        <f t="shared" si="95"/>
        <v>76625819359</v>
      </c>
      <c r="R606" s="17">
        <f>SUM('[1]estapu y ente'!D604+[2]ctas!D604)</f>
        <v>88159781000</v>
      </c>
      <c r="S606" s="18">
        <f t="shared" si="92"/>
        <v>0</v>
      </c>
    </row>
    <row r="607" spans="1:19" ht="26.25" x14ac:dyDescent="0.25">
      <c r="A607" s="60">
        <v>3311401080708140</v>
      </c>
      <c r="B607" s="27" t="s">
        <v>420</v>
      </c>
      <c r="C607" s="28"/>
      <c r="D607" s="17">
        <f>SUM([3]ctas!D607+'[4]estapu y ente'!D607)</f>
        <v>88159781000</v>
      </c>
      <c r="E607" s="17">
        <f>SUM([3]ctas!E607+'[4]estapu y ente'!E607)</f>
        <v>65820267</v>
      </c>
      <c r="F607" s="30">
        <f t="shared" si="93"/>
        <v>88225601267</v>
      </c>
      <c r="G607" s="31">
        <f t="shared" si="96"/>
        <v>0</v>
      </c>
      <c r="H607" s="17"/>
      <c r="I607" s="32">
        <f t="shared" si="94"/>
        <v>88225601267</v>
      </c>
      <c r="J607" s="17">
        <f>SUM([3]ctas!J607+'[4]estapu y ente'!J607)</f>
        <v>425874471</v>
      </c>
      <c r="K607" s="31">
        <f t="shared" si="89"/>
        <v>0.48271076069083652</v>
      </c>
      <c r="L607" s="30">
        <f t="shared" si="97"/>
        <v>11173907437</v>
      </c>
      <c r="M607" s="31">
        <f t="shared" si="90"/>
        <v>12.665153058219508</v>
      </c>
      <c r="N607" s="17">
        <f>SUM([3]ctas!N607+'[4]estapu y ente'!N607)</f>
        <v>11599781908</v>
      </c>
      <c r="O607" s="31">
        <f t="shared" si="91"/>
        <v>13.147863818910347</v>
      </c>
      <c r="P607" s="32">
        <f t="shared" si="95"/>
        <v>76625819359</v>
      </c>
      <c r="R607" s="17">
        <f>SUM('[1]estapu y ente'!D605+[2]ctas!D605)</f>
        <v>88159781000</v>
      </c>
      <c r="S607" s="18">
        <f t="shared" si="92"/>
        <v>0</v>
      </c>
    </row>
    <row r="608" spans="1:19" ht="26.25" x14ac:dyDescent="0.25">
      <c r="A608" s="60">
        <v>3311401080746</v>
      </c>
      <c r="B608" s="27" t="s">
        <v>421</v>
      </c>
      <c r="C608" s="28"/>
      <c r="D608" s="29">
        <f>SUM(D609)</f>
        <v>1623731000</v>
      </c>
      <c r="E608" s="29">
        <f>SUM(E609)</f>
        <v>42678111</v>
      </c>
      <c r="F608" s="30">
        <f t="shared" si="93"/>
        <v>1666409111</v>
      </c>
      <c r="G608" s="31">
        <f t="shared" si="96"/>
        <v>0</v>
      </c>
      <c r="H608" s="29">
        <f>SUM(H609)</f>
        <v>0</v>
      </c>
      <c r="I608" s="32">
        <f t="shared" si="94"/>
        <v>1666409111</v>
      </c>
      <c r="J608" s="29">
        <f>SUM(J609)</f>
        <v>367570084</v>
      </c>
      <c r="K608" s="31">
        <f t="shared" si="89"/>
        <v>22.057613678037555</v>
      </c>
      <c r="L608" s="30">
        <f t="shared" si="97"/>
        <v>935522603</v>
      </c>
      <c r="M608" s="31">
        <f t="shared" si="90"/>
        <v>56.140031689973156</v>
      </c>
      <c r="N608" s="29">
        <f>SUM(N609)</f>
        <v>1303092687</v>
      </c>
      <c r="O608" s="31">
        <f t="shared" si="91"/>
        <v>78.197645368010711</v>
      </c>
      <c r="P608" s="32">
        <f t="shared" si="95"/>
        <v>363316424</v>
      </c>
      <c r="R608" s="17">
        <f>SUM('[1]estapu y ente'!D606+[2]ctas!D606)</f>
        <v>1623731000</v>
      </c>
      <c r="S608" s="18">
        <f t="shared" si="92"/>
        <v>0</v>
      </c>
    </row>
    <row r="609" spans="1:19" ht="26.25" x14ac:dyDescent="0.25">
      <c r="A609" s="60">
        <v>3311401080746140</v>
      </c>
      <c r="B609" s="27" t="s">
        <v>421</v>
      </c>
      <c r="C609" s="28"/>
      <c r="D609" s="17">
        <f>SUM([3]ctas!D609+'[4]estapu y ente'!D609)</f>
        <v>1623731000</v>
      </c>
      <c r="E609" s="17">
        <f>SUM([3]ctas!E609+'[4]estapu y ente'!E609)</f>
        <v>42678111</v>
      </c>
      <c r="F609" s="30">
        <f t="shared" si="93"/>
        <v>1666409111</v>
      </c>
      <c r="G609" s="31">
        <f t="shared" si="96"/>
        <v>0</v>
      </c>
      <c r="H609" s="17"/>
      <c r="I609" s="32">
        <f t="shared" si="94"/>
        <v>1666409111</v>
      </c>
      <c r="J609" s="17">
        <f>SUM([3]ctas!J609+'[4]estapu y ente'!J609)</f>
        <v>367570084</v>
      </c>
      <c r="K609" s="31">
        <f t="shared" si="89"/>
        <v>22.057613678037555</v>
      </c>
      <c r="L609" s="30">
        <f t="shared" si="97"/>
        <v>935522603</v>
      </c>
      <c r="M609" s="31">
        <f t="shared" si="90"/>
        <v>56.140031689973156</v>
      </c>
      <c r="N609" s="17">
        <f>SUM([3]ctas!N609+'[4]estapu y ente'!N609)</f>
        <v>1303092687</v>
      </c>
      <c r="O609" s="31">
        <f t="shared" si="91"/>
        <v>78.197645368010711</v>
      </c>
      <c r="P609" s="32">
        <f t="shared" si="95"/>
        <v>363316424</v>
      </c>
      <c r="R609" s="17">
        <f>SUM('[1]estapu y ente'!D607+[2]ctas!D607)</f>
        <v>1623731000</v>
      </c>
      <c r="S609" s="18">
        <f t="shared" si="92"/>
        <v>0</v>
      </c>
    </row>
    <row r="610" spans="1:19" x14ac:dyDescent="0.25">
      <c r="A610" s="26">
        <v>3311401080763</v>
      </c>
      <c r="B610" s="27" t="s">
        <v>422</v>
      </c>
      <c r="C610" s="28"/>
      <c r="D610" s="29">
        <f>SUM(D611)</f>
        <v>4927458000</v>
      </c>
      <c r="E610" s="29">
        <f>SUM(E611)</f>
        <v>-412000000</v>
      </c>
      <c r="F610" s="30">
        <f t="shared" si="93"/>
        <v>4515458000</v>
      </c>
      <c r="G610" s="31">
        <f t="shared" si="96"/>
        <v>0</v>
      </c>
      <c r="H610" s="29">
        <f>SUM(H611)</f>
        <v>0</v>
      </c>
      <c r="I610" s="32">
        <f t="shared" si="94"/>
        <v>4515458000</v>
      </c>
      <c r="J610" s="29">
        <f>SUM(J611)</f>
        <v>1105681629</v>
      </c>
      <c r="K610" s="31">
        <f t="shared" si="89"/>
        <v>24.486588713703018</v>
      </c>
      <c r="L610" s="30">
        <f t="shared" si="97"/>
        <v>2048191965</v>
      </c>
      <c r="M610" s="31">
        <f t="shared" si="90"/>
        <v>45.359561865042267</v>
      </c>
      <c r="N610" s="29">
        <f>SUM(N611)</f>
        <v>3153873594</v>
      </c>
      <c r="O610" s="31">
        <f t="shared" si="91"/>
        <v>69.846150578745281</v>
      </c>
      <c r="P610" s="32">
        <f t="shared" si="95"/>
        <v>1361584406</v>
      </c>
      <c r="R610" s="17">
        <f>SUM('[1]estapu y ente'!D608+[2]ctas!D608)</f>
        <v>4927458000</v>
      </c>
      <c r="S610" s="18">
        <f t="shared" si="92"/>
        <v>0</v>
      </c>
    </row>
    <row r="611" spans="1:19" x14ac:dyDescent="0.25">
      <c r="A611" s="26">
        <v>3311401080763140</v>
      </c>
      <c r="B611" s="27" t="s">
        <v>422</v>
      </c>
      <c r="C611" s="28"/>
      <c r="D611" s="17">
        <f>SUM([3]ctas!D611+'[4]estapu y ente'!D611)</f>
        <v>4927458000</v>
      </c>
      <c r="E611" s="17">
        <f>SUM([3]ctas!E611+'[4]estapu y ente'!E611)</f>
        <v>-412000000</v>
      </c>
      <c r="F611" s="30">
        <f t="shared" si="93"/>
        <v>4515458000</v>
      </c>
      <c r="G611" s="31">
        <f t="shared" si="96"/>
        <v>0</v>
      </c>
      <c r="H611" s="17"/>
      <c r="I611" s="32">
        <f t="shared" si="94"/>
        <v>4515458000</v>
      </c>
      <c r="J611" s="17">
        <f>SUM([3]ctas!J611+'[4]estapu y ente'!J611)</f>
        <v>1105681629</v>
      </c>
      <c r="K611" s="31">
        <f t="shared" si="89"/>
        <v>24.486588713703018</v>
      </c>
      <c r="L611" s="30">
        <f t="shared" si="97"/>
        <v>2048191965</v>
      </c>
      <c r="M611" s="31">
        <f t="shared" si="90"/>
        <v>45.359561865042267</v>
      </c>
      <c r="N611" s="17">
        <f>SUM([3]ctas!N611+'[4]estapu y ente'!N611)</f>
        <v>3153873594</v>
      </c>
      <c r="O611" s="31">
        <f t="shared" si="91"/>
        <v>69.846150578745281</v>
      </c>
      <c r="P611" s="32">
        <f t="shared" si="95"/>
        <v>1361584406</v>
      </c>
      <c r="R611" s="17">
        <f>SUM('[1]estapu y ente'!D609+[2]ctas!D609)</f>
        <v>4927458000</v>
      </c>
      <c r="S611" s="18">
        <f t="shared" si="92"/>
        <v>0</v>
      </c>
    </row>
    <row r="612" spans="1:19" ht="26.25" x14ac:dyDescent="0.25">
      <c r="A612" s="26">
        <v>3311401080767</v>
      </c>
      <c r="B612" s="27" t="s">
        <v>423</v>
      </c>
      <c r="C612" s="28"/>
      <c r="D612" s="29">
        <f>SUM(D613)</f>
        <v>20007442000</v>
      </c>
      <c r="E612" s="29">
        <f>SUM(E613)</f>
        <v>-376579000</v>
      </c>
      <c r="F612" s="30">
        <f t="shared" si="93"/>
        <v>19630863000</v>
      </c>
      <c r="G612" s="31">
        <f t="shared" si="96"/>
        <v>0</v>
      </c>
      <c r="H612" s="29">
        <f>SUM(H613)</f>
        <v>0</v>
      </c>
      <c r="I612" s="32">
        <f t="shared" si="94"/>
        <v>19630863000</v>
      </c>
      <c r="J612" s="29">
        <f>SUM(J613)</f>
        <v>11403708445</v>
      </c>
      <c r="K612" s="31">
        <f t="shared" si="89"/>
        <v>58.090713816300386</v>
      </c>
      <c r="L612" s="30">
        <f t="shared" si="97"/>
        <v>7939829466</v>
      </c>
      <c r="M612" s="31">
        <f t="shared" si="90"/>
        <v>40.445646561743111</v>
      </c>
      <c r="N612" s="29">
        <f>SUM(N613)</f>
        <v>19343537911</v>
      </c>
      <c r="O612" s="31">
        <f t="shared" si="91"/>
        <v>98.536360378043497</v>
      </c>
      <c r="P612" s="32">
        <f t="shared" si="95"/>
        <v>287325089</v>
      </c>
      <c r="R612" s="17">
        <f>SUM('[1]estapu y ente'!D610+[2]ctas!D610)</f>
        <v>20007442000</v>
      </c>
      <c r="S612" s="18">
        <f t="shared" si="92"/>
        <v>0</v>
      </c>
    </row>
    <row r="613" spans="1:19" ht="26.25" x14ac:dyDescent="0.25">
      <c r="A613" s="26">
        <v>3311401080767140</v>
      </c>
      <c r="B613" s="27" t="s">
        <v>423</v>
      </c>
      <c r="C613" s="28"/>
      <c r="D613" s="17">
        <f>SUM([3]ctas!D613+'[4]estapu y ente'!D613)</f>
        <v>20007442000</v>
      </c>
      <c r="E613" s="17">
        <f>SUM([3]ctas!E613+'[4]estapu y ente'!E613)</f>
        <v>-376579000</v>
      </c>
      <c r="F613" s="30">
        <f t="shared" si="93"/>
        <v>19630863000</v>
      </c>
      <c r="G613" s="31">
        <f t="shared" si="96"/>
        <v>0</v>
      </c>
      <c r="H613" s="17"/>
      <c r="I613" s="32">
        <f t="shared" si="94"/>
        <v>19630863000</v>
      </c>
      <c r="J613" s="17">
        <f>SUM([3]ctas!J613+'[4]estapu y ente'!J613)</f>
        <v>11403708445</v>
      </c>
      <c r="K613" s="31">
        <f t="shared" si="89"/>
        <v>58.090713816300386</v>
      </c>
      <c r="L613" s="30">
        <f t="shared" si="97"/>
        <v>7939829466</v>
      </c>
      <c r="M613" s="31">
        <f t="shared" si="90"/>
        <v>40.445646561743111</v>
      </c>
      <c r="N613" s="17">
        <f>SUM([3]ctas!N613+'[4]estapu y ente'!N613)</f>
        <v>19343537911</v>
      </c>
      <c r="O613" s="31">
        <f t="shared" si="91"/>
        <v>98.536360378043497</v>
      </c>
      <c r="P613" s="32">
        <f t="shared" si="95"/>
        <v>287325089</v>
      </c>
      <c r="R613" s="17">
        <f>SUM('[1]estapu y ente'!D611+[2]ctas!D611)</f>
        <v>20007442000</v>
      </c>
      <c r="S613" s="18">
        <f t="shared" si="92"/>
        <v>0</v>
      </c>
    </row>
    <row r="614" spans="1:19" ht="26.25" x14ac:dyDescent="0.25">
      <c r="A614" s="26">
        <v>3311401080771</v>
      </c>
      <c r="B614" s="27" t="s">
        <v>424</v>
      </c>
      <c r="C614" s="28"/>
      <c r="D614" s="29">
        <f>SUM(D615)</f>
        <v>150000000</v>
      </c>
      <c r="E614" s="29">
        <f>SUM(E615)</f>
        <v>0</v>
      </c>
      <c r="F614" s="30">
        <f t="shared" si="93"/>
        <v>150000000</v>
      </c>
      <c r="G614" s="31">
        <f t="shared" si="96"/>
        <v>0</v>
      </c>
      <c r="H614" s="29">
        <f>SUM(H615)</f>
        <v>0</v>
      </c>
      <c r="I614" s="32">
        <f t="shared" si="94"/>
        <v>150000000</v>
      </c>
      <c r="J614" s="29">
        <f>SUM(J615)</f>
        <v>3538143</v>
      </c>
      <c r="K614" s="31">
        <f t="shared" si="89"/>
        <v>2.358762</v>
      </c>
      <c r="L614" s="30">
        <f t="shared" si="97"/>
        <v>7999998</v>
      </c>
      <c r="M614" s="31">
        <f t="shared" si="90"/>
        <v>5.3333319999999995</v>
      </c>
      <c r="N614" s="29">
        <f>SUM(N615)</f>
        <v>11538141</v>
      </c>
      <c r="O614" s="31">
        <f t="shared" si="91"/>
        <v>7.6920939999999991</v>
      </c>
      <c r="P614" s="32">
        <f t="shared" si="95"/>
        <v>138461859</v>
      </c>
      <c r="R614" s="17">
        <f>SUM('[1]estapu y ente'!D612+[2]ctas!D612)</f>
        <v>150000000</v>
      </c>
      <c r="S614" s="18">
        <f t="shared" si="92"/>
        <v>0</v>
      </c>
    </row>
    <row r="615" spans="1:19" ht="26.25" x14ac:dyDescent="0.25">
      <c r="A615" s="26">
        <v>3311401080771140</v>
      </c>
      <c r="B615" s="27" t="s">
        <v>424</v>
      </c>
      <c r="C615" s="28"/>
      <c r="D615" s="17">
        <f>SUM([3]ctas!D615+'[4]estapu y ente'!D615)</f>
        <v>150000000</v>
      </c>
      <c r="E615" s="17">
        <f>SUM([3]ctas!E615+'[4]estapu y ente'!E615)</f>
        <v>0</v>
      </c>
      <c r="F615" s="30">
        <f t="shared" si="93"/>
        <v>150000000</v>
      </c>
      <c r="G615" s="31">
        <f t="shared" si="96"/>
        <v>0</v>
      </c>
      <c r="H615" s="17"/>
      <c r="I615" s="32">
        <f t="shared" si="94"/>
        <v>150000000</v>
      </c>
      <c r="J615" s="17">
        <f>SUM([3]ctas!J615+'[4]estapu y ente'!J615)</f>
        <v>3538143</v>
      </c>
      <c r="K615" s="31">
        <f t="shared" si="89"/>
        <v>2.358762</v>
      </c>
      <c r="L615" s="30">
        <f t="shared" si="97"/>
        <v>7999998</v>
      </c>
      <c r="M615" s="31">
        <f t="shared" si="90"/>
        <v>5.3333319999999995</v>
      </c>
      <c r="N615" s="17">
        <f>SUM([3]ctas!N615+'[4]estapu y ente'!N615)</f>
        <v>11538141</v>
      </c>
      <c r="O615" s="31">
        <f t="shared" si="91"/>
        <v>7.6920939999999991</v>
      </c>
      <c r="P615" s="32">
        <f t="shared" si="95"/>
        <v>138461859</v>
      </c>
      <c r="R615" s="17">
        <f>SUM('[1]estapu y ente'!D613+[2]ctas!D613)</f>
        <v>150000000</v>
      </c>
      <c r="S615" s="18">
        <f t="shared" si="92"/>
        <v>0</v>
      </c>
    </row>
    <row r="616" spans="1:19" ht="26.25" x14ac:dyDescent="0.25">
      <c r="A616" s="26">
        <v>3311401080773</v>
      </c>
      <c r="B616" s="27" t="s">
        <v>425</v>
      </c>
      <c r="C616" s="28"/>
      <c r="D616" s="29">
        <f>SUM(D617)</f>
        <v>2964945000</v>
      </c>
      <c r="E616" s="29">
        <f>SUM(E617)</f>
        <v>0</v>
      </c>
      <c r="F616" s="30">
        <f t="shared" si="93"/>
        <v>2964945000</v>
      </c>
      <c r="G616" s="31">
        <f t="shared" si="96"/>
        <v>0</v>
      </c>
      <c r="H616" s="29">
        <f>SUM(H617)</f>
        <v>0</v>
      </c>
      <c r="I616" s="32">
        <f t="shared" si="94"/>
        <v>2964945000</v>
      </c>
      <c r="J616" s="29">
        <f>SUM(J617)</f>
        <v>582791630</v>
      </c>
      <c r="K616" s="31">
        <f t="shared" si="89"/>
        <v>19.656068830956393</v>
      </c>
      <c r="L616" s="30">
        <f t="shared" si="97"/>
        <v>1345647649</v>
      </c>
      <c r="M616" s="31">
        <f t="shared" si="90"/>
        <v>45.38524825924258</v>
      </c>
      <c r="N616" s="29">
        <f>SUM(N617)</f>
        <v>1928439279</v>
      </c>
      <c r="O616" s="31">
        <f t="shared" si="91"/>
        <v>65.041317090198987</v>
      </c>
      <c r="P616" s="32">
        <f t="shared" si="95"/>
        <v>1036505721</v>
      </c>
      <c r="R616" s="17">
        <f>SUM('[1]estapu y ente'!D614+[2]ctas!D614)</f>
        <v>2964945000</v>
      </c>
      <c r="S616" s="18">
        <f t="shared" si="92"/>
        <v>0</v>
      </c>
    </row>
    <row r="617" spans="1:19" ht="26.25" x14ac:dyDescent="0.25">
      <c r="A617" s="26">
        <v>3311401080773140</v>
      </c>
      <c r="B617" s="27" t="s">
        <v>425</v>
      </c>
      <c r="C617" s="28"/>
      <c r="D617" s="17">
        <f>SUM([3]ctas!D617+'[4]estapu y ente'!D617)</f>
        <v>2964945000</v>
      </c>
      <c r="E617" s="17">
        <f>SUM([3]ctas!E617+'[4]estapu y ente'!E617)</f>
        <v>0</v>
      </c>
      <c r="F617" s="30">
        <f t="shared" si="93"/>
        <v>2964945000</v>
      </c>
      <c r="G617" s="31">
        <f t="shared" si="96"/>
        <v>0</v>
      </c>
      <c r="H617" s="17"/>
      <c r="I617" s="32">
        <f t="shared" si="94"/>
        <v>2964945000</v>
      </c>
      <c r="J617" s="17">
        <f>SUM([3]ctas!J617+'[4]estapu y ente'!J617)</f>
        <v>582791630</v>
      </c>
      <c r="K617" s="31">
        <f t="shared" si="89"/>
        <v>19.656068830956393</v>
      </c>
      <c r="L617" s="30">
        <f t="shared" si="97"/>
        <v>1345647649</v>
      </c>
      <c r="M617" s="31">
        <f t="shared" si="90"/>
        <v>45.38524825924258</v>
      </c>
      <c r="N617" s="17">
        <f>SUM([3]ctas!N617+'[4]estapu y ente'!N617)</f>
        <v>1928439279</v>
      </c>
      <c r="O617" s="31">
        <f t="shared" si="91"/>
        <v>65.041317090198987</v>
      </c>
      <c r="P617" s="32">
        <f t="shared" si="95"/>
        <v>1036505721</v>
      </c>
      <c r="R617" s="17">
        <f>SUM('[1]estapu y ente'!D615+[2]ctas!D615)</f>
        <v>2964945000</v>
      </c>
      <c r="S617" s="18">
        <f t="shared" si="92"/>
        <v>0</v>
      </c>
    </row>
    <row r="618" spans="1:19" ht="26.25" x14ac:dyDescent="0.25">
      <c r="A618" s="26">
        <v>3311401080782</v>
      </c>
      <c r="B618" s="27" t="s">
        <v>426</v>
      </c>
      <c r="C618" s="28"/>
      <c r="D618" s="29">
        <f>SUM(D619)</f>
        <v>16610286000</v>
      </c>
      <c r="E618" s="29">
        <f>SUM(E619)</f>
        <v>0</v>
      </c>
      <c r="F618" s="30">
        <f t="shared" si="93"/>
        <v>16610286000</v>
      </c>
      <c r="G618" s="31">
        <f t="shared" si="96"/>
        <v>0</v>
      </c>
      <c r="H618" s="29">
        <f>SUM(H619)</f>
        <v>0</v>
      </c>
      <c r="I618" s="32">
        <f t="shared" si="94"/>
        <v>16610286000</v>
      </c>
      <c r="J618" s="29">
        <f>SUM(J619)</f>
        <v>1324302374</v>
      </c>
      <c r="K618" s="31">
        <f t="shared" si="89"/>
        <v>7.9727848996699988</v>
      </c>
      <c r="L618" s="30">
        <f t="shared" si="97"/>
        <v>9822671327</v>
      </c>
      <c r="M618" s="31">
        <f t="shared" si="90"/>
        <v>59.136075844810861</v>
      </c>
      <c r="N618" s="29">
        <f>SUM(N619)</f>
        <v>11146973701</v>
      </c>
      <c r="O618" s="31">
        <f t="shared" si="91"/>
        <v>67.108860744480864</v>
      </c>
      <c r="P618" s="32">
        <f t="shared" si="95"/>
        <v>5463312299</v>
      </c>
      <c r="R618" s="17">
        <f>SUM('[1]estapu y ente'!D616+[2]ctas!D616)</f>
        <v>16610286000</v>
      </c>
      <c r="S618" s="18">
        <f t="shared" si="92"/>
        <v>0</v>
      </c>
    </row>
    <row r="619" spans="1:19" ht="26.25" x14ac:dyDescent="0.25">
      <c r="A619" s="26">
        <v>3311401080782140</v>
      </c>
      <c r="B619" s="27" t="s">
        <v>426</v>
      </c>
      <c r="C619" s="28"/>
      <c r="D619" s="17">
        <f>SUM([3]ctas!D619+'[4]estapu y ente'!D619)</f>
        <v>16610286000</v>
      </c>
      <c r="E619" s="17">
        <f>SUM([3]ctas!E619+'[4]estapu y ente'!E619)</f>
        <v>0</v>
      </c>
      <c r="F619" s="30">
        <f t="shared" si="93"/>
        <v>16610286000</v>
      </c>
      <c r="G619" s="31">
        <f t="shared" si="96"/>
        <v>0</v>
      </c>
      <c r="H619" s="17"/>
      <c r="I619" s="32">
        <f t="shared" si="94"/>
        <v>16610286000</v>
      </c>
      <c r="J619" s="17">
        <f>SUM([3]ctas!J619+'[4]estapu y ente'!J619)</f>
        <v>1324302374</v>
      </c>
      <c r="K619" s="31">
        <f t="shared" si="89"/>
        <v>7.9727848996699988</v>
      </c>
      <c r="L619" s="30">
        <f t="shared" si="97"/>
        <v>9822671327</v>
      </c>
      <c r="M619" s="31">
        <f t="shared" si="90"/>
        <v>59.136075844810861</v>
      </c>
      <c r="N619" s="17">
        <f>SUM([3]ctas!N619+'[4]estapu y ente'!N619)</f>
        <v>11146973701</v>
      </c>
      <c r="O619" s="31">
        <f t="shared" si="91"/>
        <v>67.108860744480864</v>
      </c>
      <c r="P619" s="32">
        <f t="shared" si="95"/>
        <v>5463312299</v>
      </c>
      <c r="R619" s="17">
        <f>SUM('[1]estapu y ente'!D617+[2]ctas!D617)</f>
        <v>16610286000</v>
      </c>
      <c r="S619" s="18">
        <f t="shared" si="92"/>
        <v>0</v>
      </c>
    </row>
    <row r="620" spans="1:19" ht="26.25" x14ac:dyDescent="0.25">
      <c r="A620" s="60">
        <v>3311401080783</v>
      </c>
      <c r="B620" s="27" t="s">
        <v>427</v>
      </c>
      <c r="C620" s="28"/>
      <c r="D620" s="29">
        <f>SUM(D621)</f>
        <v>17076000000</v>
      </c>
      <c r="E620" s="29">
        <f>SUM(E621)</f>
        <v>3178706894</v>
      </c>
      <c r="F620" s="30">
        <f t="shared" si="93"/>
        <v>20254706894</v>
      </c>
      <c r="G620" s="31">
        <f t="shared" si="96"/>
        <v>0</v>
      </c>
      <c r="H620" s="29">
        <f>SUM(H621)</f>
        <v>0</v>
      </c>
      <c r="I620" s="32">
        <f t="shared" si="94"/>
        <v>20254706894</v>
      </c>
      <c r="J620" s="29">
        <f>SUM(J621)</f>
        <v>6599292006</v>
      </c>
      <c r="K620" s="31">
        <f t="shared" si="89"/>
        <v>32.581523102439419</v>
      </c>
      <c r="L620" s="30">
        <f t="shared" si="97"/>
        <v>3239325045</v>
      </c>
      <c r="M620" s="31">
        <f t="shared" si="90"/>
        <v>15.992949500343434</v>
      </c>
      <c r="N620" s="29">
        <f>SUM(N621)</f>
        <v>9838617051</v>
      </c>
      <c r="O620" s="31">
        <f t="shared" si="91"/>
        <v>48.574472602782855</v>
      </c>
      <c r="P620" s="32">
        <f t="shared" si="95"/>
        <v>10416089843</v>
      </c>
      <c r="R620" s="17">
        <f>SUM('[1]estapu y ente'!D618+[2]ctas!D618)</f>
        <v>17076000000</v>
      </c>
      <c r="S620" s="18">
        <f t="shared" si="92"/>
        <v>0</v>
      </c>
    </row>
    <row r="621" spans="1:19" ht="26.25" x14ac:dyDescent="0.25">
      <c r="A621" s="60">
        <v>3311401080783140</v>
      </c>
      <c r="B621" s="27" t="s">
        <v>427</v>
      </c>
      <c r="C621" s="28"/>
      <c r="D621" s="17">
        <f>SUM([3]ctas!D621+'[4]estapu y ente'!D621)</f>
        <v>17076000000</v>
      </c>
      <c r="E621" s="17">
        <f>SUM([3]ctas!E621+'[4]estapu y ente'!E621)</f>
        <v>3178706894</v>
      </c>
      <c r="F621" s="30">
        <f t="shared" si="93"/>
        <v>20254706894</v>
      </c>
      <c r="G621" s="31">
        <f t="shared" si="96"/>
        <v>0</v>
      </c>
      <c r="H621" s="17"/>
      <c r="I621" s="32">
        <f t="shared" si="94"/>
        <v>20254706894</v>
      </c>
      <c r="J621" s="17">
        <f>SUM([3]ctas!J621+'[4]estapu y ente'!J621)</f>
        <v>6599292006</v>
      </c>
      <c r="K621" s="31">
        <f t="shared" si="89"/>
        <v>32.581523102439419</v>
      </c>
      <c r="L621" s="30">
        <f t="shared" si="97"/>
        <v>3239325045</v>
      </c>
      <c r="M621" s="31">
        <f t="shared" si="90"/>
        <v>15.992949500343434</v>
      </c>
      <c r="N621" s="17">
        <f>SUM([3]ctas!N621+'[4]estapu y ente'!N621)</f>
        <v>9838617051</v>
      </c>
      <c r="O621" s="31">
        <f t="shared" si="91"/>
        <v>48.574472602782855</v>
      </c>
      <c r="P621" s="32">
        <f t="shared" si="95"/>
        <v>10416089843</v>
      </c>
      <c r="R621" s="17">
        <f>SUM('[1]estapu y ente'!D619+[2]ctas!D619)</f>
        <v>17076000000</v>
      </c>
      <c r="S621" s="18">
        <f t="shared" si="92"/>
        <v>0</v>
      </c>
    </row>
    <row r="622" spans="1:19" ht="26.25" x14ac:dyDescent="0.25">
      <c r="A622" s="60">
        <v>3311401080792</v>
      </c>
      <c r="B622" s="27" t="s">
        <v>428</v>
      </c>
      <c r="C622" s="28"/>
      <c r="D622" s="29">
        <f>SUM(D623)</f>
        <v>26247000000</v>
      </c>
      <c r="E622" s="29">
        <f>SUM(E623)</f>
        <v>310250330</v>
      </c>
      <c r="F622" s="30">
        <f t="shared" si="93"/>
        <v>26557250330</v>
      </c>
      <c r="G622" s="31">
        <f t="shared" si="96"/>
        <v>0</v>
      </c>
      <c r="H622" s="29">
        <f>SUM(H623)</f>
        <v>0</v>
      </c>
      <c r="I622" s="32">
        <f t="shared" si="94"/>
        <v>26557250330</v>
      </c>
      <c r="J622" s="29">
        <f>SUM(J623)</f>
        <v>374079561</v>
      </c>
      <c r="K622" s="31">
        <f t="shared" si="89"/>
        <v>1.408577907545747</v>
      </c>
      <c r="L622" s="30">
        <f t="shared" si="97"/>
        <v>967450968</v>
      </c>
      <c r="M622" s="31">
        <f t="shared" si="90"/>
        <v>3.6428883110204127</v>
      </c>
      <c r="N622" s="29">
        <f>SUM(N623)</f>
        <v>1341530529</v>
      </c>
      <c r="O622" s="31">
        <f t="shared" si="91"/>
        <v>5.0514662185661603</v>
      </c>
      <c r="P622" s="32">
        <f t="shared" si="95"/>
        <v>25215719801</v>
      </c>
      <c r="R622" s="17">
        <f>SUM('[1]estapu y ente'!D620+[2]ctas!D620)</f>
        <v>26247000000</v>
      </c>
      <c r="S622" s="18">
        <f t="shared" si="92"/>
        <v>0</v>
      </c>
    </row>
    <row r="623" spans="1:19" ht="26.25" x14ac:dyDescent="0.25">
      <c r="A623" s="60">
        <v>3311401080792140</v>
      </c>
      <c r="B623" s="27" t="s">
        <v>428</v>
      </c>
      <c r="C623" s="28"/>
      <c r="D623" s="17">
        <f>SUM([3]ctas!D623+'[4]estapu y ente'!D623)</f>
        <v>26247000000</v>
      </c>
      <c r="E623" s="17">
        <f>SUM([3]ctas!E623+'[4]estapu y ente'!E623)</f>
        <v>310250330</v>
      </c>
      <c r="F623" s="30">
        <f t="shared" si="93"/>
        <v>26557250330</v>
      </c>
      <c r="G623" s="31">
        <f t="shared" si="96"/>
        <v>0</v>
      </c>
      <c r="H623" s="17"/>
      <c r="I623" s="32">
        <f t="shared" si="94"/>
        <v>26557250330</v>
      </c>
      <c r="J623" s="17">
        <f>SUM([3]ctas!J623+'[4]estapu y ente'!J623)</f>
        <v>374079561</v>
      </c>
      <c r="K623" s="31">
        <f t="shared" si="89"/>
        <v>1.408577907545747</v>
      </c>
      <c r="L623" s="30">
        <f t="shared" si="97"/>
        <v>967450968</v>
      </c>
      <c r="M623" s="31">
        <f t="shared" si="90"/>
        <v>3.6428883110204127</v>
      </c>
      <c r="N623" s="17">
        <f>SUM([3]ctas!N623+'[4]estapu y ente'!N623)</f>
        <v>1341530529</v>
      </c>
      <c r="O623" s="31">
        <f t="shared" si="91"/>
        <v>5.0514662185661603</v>
      </c>
      <c r="P623" s="32">
        <f t="shared" si="95"/>
        <v>25215719801</v>
      </c>
      <c r="R623" s="17">
        <f>SUM('[1]estapu y ente'!D621+[2]ctas!D621)</f>
        <v>26247000000</v>
      </c>
      <c r="S623" s="18">
        <f t="shared" si="92"/>
        <v>0</v>
      </c>
    </row>
    <row r="624" spans="1:19" ht="26.25" x14ac:dyDescent="0.25">
      <c r="A624" s="60">
        <v>3311401080795</v>
      </c>
      <c r="B624" s="27" t="s">
        <v>429</v>
      </c>
      <c r="C624" s="28"/>
      <c r="D624" s="29">
        <f>SUM(D625:D628)</f>
        <v>27351000000</v>
      </c>
      <c r="E624" s="29">
        <f>SUM(E625:E628)</f>
        <v>4710222937</v>
      </c>
      <c r="F624" s="30">
        <f t="shared" si="93"/>
        <v>32061222937</v>
      </c>
      <c r="G624" s="31">
        <f t="shared" si="96"/>
        <v>0</v>
      </c>
      <c r="H624" s="29">
        <f>SUM(H625:H628)</f>
        <v>0</v>
      </c>
      <c r="I624" s="32">
        <f t="shared" si="94"/>
        <v>32061222937</v>
      </c>
      <c r="J624" s="29">
        <f>SUM(J625:J628)</f>
        <v>8705121013</v>
      </c>
      <c r="K624" s="31">
        <f t="shared" si="89"/>
        <v>27.151556352374584</v>
      </c>
      <c r="L624" s="30">
        <f t="shared" si="97"/>
        <v>14204616457</v>
      </c>
      <c r="M624" s="31">
        <f t="shared" si="90"/>
        <v>44.304662005288868</v>
      </c>
      <c r="N624" s="29">
        <f>SUM(N625:N628)</f>
        <v>22909737470</v>
      </c>
      <c r="O624" s="31">
        <f t="shared" si="91"/>
        <v>71.45621835766346</v>
      </c>
      <c r="P624" s="32">
        <f t="shared" si="95"/>
        <v>9151485467</v>
      </c>
      <c r="R624" s="17">
        <f>SUM('[1]estapu y ente'!D622+[2]ctas!D622)</f>
        <v>27351000000</v>
      </c>
      <c r="S624" s="18">
        <f t="shared" si="92"/>
        <v>0</v>
      </c>
    </row>
    <row r="625" spans="1:19" ht="26.25" x14ac:dyDescent="0.25">
      <c r="A625" s="60">
        <v>3311401080795140</v>
      </c>
      <c r="B625" s="27" t="s">
        <v>429</v>
      </c>
      <c r="C625" s="28"/>
      <c r="D625" s="17">
        <f>SUM([3]ctas!D625+'[4]estapu y ente'!D625)</f>
        <v>24347000000</v>
      </c>
      <c r="E625" s="17">
        <f>SUM([3]ctas!E625+'[4]estapu y ente'!E625)</f>
        <v>4710222937</v>
      </c>
      <c r="F625" s="30">
        <f t="shared" si="93"/>
        <v>29057222937</v>
      </c>
      <c r="G625" s="31">
        <f t="shared" si="96"/>
        <v>0</v>
      </c>
      <c r="H625" s="17"/>
      <c r="I625" s="32">
        <f t="shared" si="94"/>
        <v>29057222937</v>
      </c>
      <c r="J625" s="17">
        <f>SUM([3]ctas!J625+'[4]estapu y ente'!J625)</f>
        <v>8060603513</v>
      </c>
      <c r="K625" s="31">
        <f t="shared" si="89"/>
        <v>27.740446946621432</v>
      </c>
      <c r="L625" s="30">
        <f t="shared" si="97"/>
        <v>12315653957</v>
      </c>
      <c r="M625" s="31">
        <f t="shared" si="90"/>
        <v>42.384139680870426</v>
      </c>
      <c r="N625" s="17">
        <f>SUM([3]ctas!N625+'[4]estapu y ente'!N625)</f>
        <v>20376257470</v>
      </c>
      <c r="O625" s="31">
        <f t="shared" si="91"/>
        <v>70.124586627491851</v>
      </c>
      <c r="P625" s="32">
        <f t="shared" si="95"/>
        <v>8680965467</v>
      </c>
      <c r="R625" s="17">
        <f>SUM('[1]estapu y ente'!D623+[2]ctas!D623)</f>
        <v>24347000000</v>
      </c>
      <c r="S625" s="18">
        <f t="shared" si="92"/>
        <v>0</v>
      </c>
    </row>
    <row r="626" spans="1:19" ht="26.25" x14ac:dyDescent="0.25">
      <c r="A626" s="60">
        <v>3311401080795140</v>
      </c>
      <c r="B626" s="27" t="s">
        <v>429</v>
      </c>
      <c r="C626" s="28"/>
      <c r="D626" s="17">
        <f>SUM([3]ctas!D626+'[4]estapu y ente'!D626)</f>
        <v>1866000000</v>
      </c>
      <c r="E626" s="17">
        <f>SUM([3]ctas!E626+'[4]estapu y ente'!E626)</f>
        <v>0</v>
      </c>
      <c r="F626" s="30">
        <f t="shared" si="93"/>
        <v>1866000000</v>
      </c>
      <c r="G626" s="31">
        <f t="shared" si="96"/>
        <v>0</v>
      </c>
      <c r="H626" s="17"/>
      <c r="I626" s="32">
        <f t="shared" si="94"/>
        <v>1866000000</v>
      </c>
      <c r="J626" s="17">
        <f>SUM([3]ctas!J626+'[4]estapu y ente'!J626)</f>
        <v>546200000</v>
      </c>
      <c r="K626" s="31">
        <f t="shared" si="89"/>
        <v>29.271168274383708</v>
      </c>
      <c r="L626" s="30">
        <f t="shared" si="97"/>
        <v>1277300000</v>
      </c>
      <c r="M626" s="31">
        <f t="shared" si="90"/>
        <v>68.451232583065377</v>
      </c>
      <c r="N626" s="17">
        <f>SUM([3]ctas!N626+'[4]estapu y ente'!N626)</f>
        <v>1823500000</v>
      </c>
      <c r="O626" s="31">
        <f t="shared" si="91"/>
        <v>97.722400857449088</v>
      </c>
      <c r="P626" s="32">
        <f t="shared" si="95"/>
        <v>42500000</v>
      </c>
      <c r="R626" s="17">
        <f>SUM('[1]estapu y ente'!D624+[2]ctas!D624)</f>
        <v>1866000000</v>
      </c>
      <c r="S626" s="18">
        <f t="shared" si="92"/>
        <v>0</v>
      </c>
    </row>
    <row r="627" spans="1:19" ht="26.25" x14ac:dyDescent="0.25">
      <c r="A627" s="60">
        <v>3311401080795140</v>
      </c>
      <c r="B627" s="27" t="s">
        <v>429</v>
      </c>
      <c r="C627" s="28"/>
      <c r="D627" s="17">
        <f>SUM([3]ctas!D627+'[4]estapu y ente'!D627)</f>
        <v>461000000</v>
      </c>
      <c r="E627" s="17">
        <f>SUM([3]ctas!E627+'[4]estapu y ente'!E627)</f>
        <v>0</v>
      </c>
      <c r="F627" s="30">
        <f t="shared" si="93"/>
        <v>461000000</v>
      </c>
      <c r="G627" s="31">
        <f t="shared" si="96"/>
        <v>0</v>
      </c>
      <c r="H627" s="17"/>
      <c r="I627" s="32">
        <f t="shared" si="94"/>
        <v>461000000</v>
      </c>
      <c r="J627" s="17">
        <f>SUM([3]ctas!J627+'[4]estapu y ente'!J627)</f>
        <v>14200000</v>
      </c>
      <c r="K627" s="31">
        <f t="shared" si="89"/>
        <v>3.0802603036876359</v>
      </c>
      <c r="L627" s="30">
        <f t="shared" si="97"/>
        <v>152300000</v>
      </c>
      <c r="M627" s="31">
        <f t="shared" si="90"/>
        <v>33.036876355748376</v>
      </c>
      <c r="N627" s="17">
        <f>SUM([3]ctas!N627+'[4]estapu y ente'!N627)</f>
        <v>166500000</v>
      </c>
      <c r="O627" s="31">
        <f t="shared" si="91"/>
        <v>36.117136659436014</v>
      </c>
      <c r="P627" s="32">
        <f t="shared" si="95"/>
        <v>294500000</v>
      </c>
      <c r="R627" s="17">
        <f>SUM('[1]estapu y ente'!D625+[2]ctas!D625)</f>
        <v>461000000</v>
      </c>
      <c r="S627" s="18">
        <f t="shared" si="92"/>
        <v>0</v>
      </c>
    </row>
    <row r="628" spans="1:19" ht="26.25" x14ac:dyDescent="0.25">
      <c r="A628" s="60">
        <v>3311401080795140</v>
      </c>
      <c r="B628" s="27" t="s">
        <v>429</v>
      </c>
      <c r="C628" s="28"/>
      <c r="D628" s="17">
        <f>SUM([3]ctas!D628+'[4]estapu y ente'!D628)</f>
        <v>677000000</v>
      </c>
      <c r="E628" s="17">
        <f>SUM([3]ctas!E628+'[4]estapu y ente'!E628)</f>
        <v>0</v>
      </c>
      <c r="F628" s="30">
        <f t="shared" si="93"/>
        <v>677000000</v>
      </c>
      <c r="G628" s="31">
        <f t="shared" si="96"/>
        <v>0</v>
      </c>
      <c r="H628" s="17"/>
      <c r="I628" s="32">
        <f t="shared" si="94"/>
        <v>677000000</v>
      </c>
      <c r="J628" s="17">
        <f>SUM([3]ctas!J628+'[4]estapu y ente'!J628)</f>
        <v>84117500</v>
      </c>
      <c r="K628" s="31">
        <f t="shared" si="89"/>
        <v>12.425036927621862</v>
      </c>
      <c r="L628" s="30">
        <f t="shared" si="97"/>
        <v>459362500</v>
      </c>
      <c r="M628" s="31">
        <f t="shared" si="90"/>
        <v>67.852658788773994</v>
      </c>
      <c r="N628" s="17">
        <f>SUM([3]ctas!N628+'[4]estapu y ente'!N628)</f>
        <v>543480000</v>
      </c>
      <c r="O628" s="31">
        <f t="shared" si="91"/>
        <v>80.277695716395868</v>
      </c>
      <c r="P628" s="32">
        <f t="shared" si="95"/>
        <v>133520000</v>
      </c>
      <c r="R628" s="17">
        <f>SUM('[1]estapu y ente'!D626+[2]ctas!D626)</f>
        <v>677000000</v>
      </c>
      <c r="S628" s="18">
        <f t="shared" si="92"/>
        <v>0</v>
      </c>
    </row>
    <row r="629" spans="1:19" x14ac:dyDescent="0.25">
      <c r="A629" s="60">
        <v>3311401080814</v>
      </c>
      <c r="B629" s="27" t="s">
        <v>430</v>
      </c>
      <c r="C629" s="28"/>
      <c r="D629" s="29">
        <f>SUM(D630)</f>
        <v>2810674000</v>
      </c>
      <c r="E629" s="29">
        <f>SUM(E630)</f>
        <v>-65000000</v>
      </c>
      <c r="F629" s="30">
        <f t="shared" si="93"/>
        <v>2745674000</v>
      </c>
      <c r="G629" s="31">
        <f t="shared" si="96"/>
        <v>0</v>
      </c>
      <c r="H629" s="29">
        <f>SUM(H630)</f>
        <v>0</v>
      </c>
      <c r="I629" s="32">
        <f t="shared" si="94"/>
        <v>2745674000</v>
      </c>
      <c r="J629" s="29">
        <f>SUM(J630)</f>
        <v>121351791</v>
      </c>
      <c r="K629" s="31">
        <f t="shared" si="89"/>
        <v>4.4197450607756057</v>
      </c>
      <c r="L629" s="30">
        <f t="shared" si="97"/>
        <v>501870000</v>
      </c>
      <c r="M629" s="31">
        <f t="shared" si="90"/>
        <v>18.278572037321254</v>
      </c>
      <c r="N629" s="29">
        <f>SUM(N630)</f>
        <v>623221791</v>
      </c>
      <c r="O629" s="31">
        <f t="shared" si="91"/>
        <v>22.698317098096858</v>
      </c>
      <c r="P629" s="32">
        <f t="shared" si="95"/>
        <v>2122452209</v>
      </c>
      <c r="R629" s="17">
        <f>SUM('[1]estapu y ente'!D627+[2]ctas!D627)</f>
        <v>2810674000</v>
      </c>
      <c r="S629" s="18">
        <f t="shared" si="92"/>
        <v>0</v>
      </c>
    </row>
    <row r="630" spans="1:19" x14ac:dyDescent="0.25">
      <c r="A630" s="60">
        <v>3311401080814140</v>
      </c>
      <c r="B630" s="27" t="s">
        <v>430</v>
      </c>
      <c r="C630" s="28"/>
      <c r="D630" s="17">
        <f>SUM([3]ctas!D630+'[4]estapu y ente'!D630)</f>
        <v>2810674000</v>
      </c>
      <c r="E630" s="17">
        <f>SUM([3]ctas!E630+'[4]estapu y ente'!E630)</f>
        <v>-65000000</v>
      </c>
      <c r="F630" s="30">
        <f t="shared" si="93"/>
        <v>2745674000</v>
      </c>
      <c r="G630" s="31">
        <f t="shared" si="96"/>
        <v>0</v>
      </c>
      <c r="H630" s="17"/>
      <c r="I630" s="32">
        <f t="shared" si="94"/>
        <v>2745674000</v>
      </c>
      <c r="J630" s="17">
        <f>SUM([3]ctas!J630+'[4]estapu y ente'!J630)</f>
        <v>121351791</v>
      </c>
      <c r="K630" s="31">
        <f t="shared" si="89"/>
        <v>4.4197450607756057</v>
      </c>
      <c r="L630" s="30">
        <f t="shared" si="97"/>
        <v>501870000</v>
      </c>
      <c r="M630" s="31">
        <f t="shared" si="90"/>
        <v>18.278572037321254</v>
      </c>
      <c r="N630" s="17">
        <f>SUM([3]ctas!N630+'[4]estapu y ente'!N630)</f>
        <v>623221791</v>
      </c>
      <c r="O630" s="31">
        <f t="shared" si="91"/>
        <v>22.698317098096858</v>
      </c>
      <c r="P630" s="32">
        <f t="shared" si="95"/>
        <v>2122452209</v>
      </c>
      <c r="R630" s="17">
        <f>SUM('[1]estapu y ente'!D628+[2]ctas!D628)</f>
        <v>2810674000</v>
      </c>
      <c r="S630" s="18">
        <f t="shared" si="92"/>
        <v>0</v>
      </c>
    </row>
    <row r="631" spans="1:19" x14ac:dyDescent="0.25">
      <c r="A631" s="60">
        <v>3311401080816</v>
      </c>
      <c r="B631" s="27" t="s">
        <v>431</v>
      </c>
      <c r="C631" s="28"/>
      <c r="D631" s="29">
        <f>SUM(D632)</f>
        <v>18030000000</v>
      </c>
      <c r="E631" s="29">
        <f>SUM(E632)</f>
        <v>0</v>
      </c>
      <c r="F631" s="30">
        <f t="shared" si="93"/>
        <v>18030000000</v>
      </c>
      <c r="G631" s="31">
        <f t="shared" si="96"/>
        <v>0</v>
      </c>
      <c r="H631" s="29">
        <f>SUM(H632)</f>
        <v>0</v>
      </c>
      <c r="I631" s="32">
        <f t="shared" si="94"/>
        <v>18030000000</v>
      </c>
      <c r="J631" s="29">
        <f>SUM(J632)</f>
        <v>5028586201</v>
      </c>
      <c r="K631" s="31">
        <f t="shared" si="89"/>
        <v>27.890106494731004</v>
      </c>
      <c r="L631" s="30">
        <f t="shared" si="97"/>
        <v>4909808524</v>
      </c>
      <c r="M631" s="31">
        <f t="shared" si="90"/>
        <v>27.231328474764283</v>
      </c>
      <c r="N631" s="29">
        <f>SUM(N632)</f>
        <v>9938394725</v>
      </c>
      <c r="O631" s="31">
        <f t="shared" si="91"/>
        <v>55.121434969495283</v>
      </c>
      <c r="P631" s="32">
        <f t="shared" si="95"/>
        <v>8091605275</v>
      </c>
      <c r="R631" s="17">
        <f>SUM('[1]estapu y ente'!D629+[2]ctas!D629)</f>
        <v>18030000000</v>
      </c>
      <c r="S631" s="18">
        <f t="shared" si="92"/>
        <v>0</v>
      </c>
    </row>
    <row r="632" spans="1:19" x14ac:dyDescent="0.25">
      <c r="A632" s="60">
        <v>3311401080816140</v>
      </c>
      <c r="B632" s="27" t="s">
        <v>431</v>
      </c>
      <c r="C632" s="28"/>
      <c r="D632" s="17">
        <f>SUM([3]ctas!D632+'[4]estapu y ente'!D632)</f>
        <v>18030000000</v>
      </c>
      <c r="E632" s="17">
        <f>SUM([3]ctas!E632+'[4]estapu y ente'!E632)</f>
        <v>0</v>
      </c>
      <c r="F632" s="30">
        <f t="shared" si="93"/>
        <v>18030000000</v>
      </c>
      <c r="G632" s="31">
        <f t="shared" si="96"/>
        <v>0</v>
      </c>
      <c r="H632" s="17"/>
      <c r="I632" s="32">
        <f t="shared" si="94"/>
        <v>18030000000</v>
      </c>
      <c r="J632" s="17">
        <f>SUM([3]ctas!J632+'[4]estapu y ente'!J632)</f>
        <v>5028586201</v>
      </c>
      <c r="K632" s="31">
        <f t="shared" si="89"/>
        <v>27.890106494731004</v>
      </c>
      <c r="L632" s="30">
        <f t="shared" si="97"/>
        <v>4909808524</v>
      </c>
      <c r="M632" s="31">
        <f t="shared" si="90"/>
        <v>27.231328474764283</v>
      </c>
      <c r="N632" s="17">
        <f>SUM([3]ctas!N632+'[4]estapu y ente'!N632)</f>
        <v>9938394725</v>
      </c>
      <c r="O632" s="31">
        <f t="shared" si="91"/>
        <v>55.121434969495283</v>
      </c>
      <c r="P632" s="32">
        <f t="shared" si="95"/>
        <v>8091605275</v>
      </c>
      <c r="R632" s="17">
        <f>SUM('[1]estapu y ente'!D630+[2]ctas!D630)</f>
        <v>18030000000</v>
      </c>
      <c r="S632" s="18">
        <f t="shared" si="92"/>
        <v>0</v>
      </c>
    </row>
    <row r="633" spans="1:19" ht="26.25" x14ac:dyDescent="0.25">
      <c r="A633" s="60">
        <v>3311401080842</v>
      </c>
      <c r="B633" s="27" t="s">
        <v>432</v>
      </c>
      <c r="C633" s="28"/>
      <c r="D633" s="29">
        <f>SUM(D634)</f>
        <v>50026749000</v>
      </c>
      <c r="E633" s="29">
        <f>SUM(E634)</f>
        <v>0</v>
      </c>
      <c r="F633" s="30">
        <f t="shared" si="93"/>
        <v>50026749000</v>
      </c>
      <c r="G633" s="31">
        <f t="shared" si="96"/>
        <v>0</v>
      </c>
      <c r="H633" s="29">
        <f>SUM(H634)</f>
        <v>0</v>
      </c>
      <c r="I633" s="32">
        <f t="shared" si="94"/>
        <v>50026749000</v>
      </c>
      <c r="J633" s="29">
        <f>SUM(J634)</f>
        <v>9021439798</v>
      </c>
      <c r="K633" s="31">
        <f t="shared" si="89"/>
        <v>18.033232177449708</v>
      </c>
      <c r="L633" s="30">
        <f t="shared" si="97"/>
        <v>14203555078</v>
      </c>
      <c r="M633" s="31">
        <f t="shared" si="90"/>
        <v>28.391921046078767</v>
      </c>
      <c r="N633" s="29">
        <f>SUM(N634)</f>
        <v>23224994876</v>
      </c>
      <c r="O633" s="31">
        <f t="shared" si="91"/>
        <v>46.425153223528476</v>
      </c>
      <c r="P633" s="32">
        <f t="shared" si="95"/>
        <v>26801754124</v>
      </c>
      <c r="R633" s="17">
        <f>SUM('[1]estapu y ente'!D631+[2]ctas!D631)</f>
        <v>50026749000</v>
      </c>
      <c r="S633" s="18">
        <f t="shared" si="92"/>
        <v>0</v>
      </c>
    </row>
    <row r="634" spans="1:19" ht="26.25" x14ac:dyDescent="0.25">
      <c r="A634" s="60">
        <v>3311401080842140</v>
      </c>
      <c r="B634" s="27" t="s">
        <v>432</v>
      </c>
      <c r="C634" s="28"/>
      <c r="D634" s="17">
        <f>SUM([3]ctas!D634+'[4]estapu y ente'!D634)</f>
        <v>50026749000</v>
      </c>
      <c r="E634" s="17">
        <f>SUM([3]ctas!E634+'[4]estapu y ente'!E634)</f>
        <v>0</v>
      </c>
      <c r="F634" s="30">
        <f t="shared" si="93"/>
        <v>50026749000</v>
      </c>
      <c r="G634" s="31">
        <f t="shared" si="96"/>
        <v>0</v>
      </c>
      <c r="H634" s="17"/>
      <c r="I634" s="32">
        <f t="shared" si="94"/>
        <v>50026749000</v>
      </c>
      <c r="J634" s="17">
        <f>SUM([3]ctas!J634+'[4]estapu y ente'!J634)</f>
        <v>9021439798</v>
      </c>
      <c r="K634" s="31">
        <f t="shared" si="89"/>
        <v>18.033232177449708</v>
      </c>
      <c r="L634" s="30">
        <f t="shared" si="97"/>
        <v>14203555078</v>
      </c>
      <c r="M634" s="31">
        <f t="shared" si="90"/>
        <v>28.391921046078767</v>
      </c>
      <c r="N634" s="17">
        <f>SUM([3]ctas!N634+'[4]estapu y ente'!N634)</f>
        <v>23224994876</v>
      </c>
      <c r="O634" s="31">
        <f t="shared" si="91"/>
        <v>46.425153223528476</v>
      </c>
      <c r="P634" s="32">
        <f t="shared" si="95"/>
        <v>26801754124</v>
      </c>
      <c r="R634" s="17">
        <f>SUM('[1]estapu y ente'!D632+[2]ctas!D632)</f>
        <v>50026749000</v>
      </c>
      <c r="S634" s="18">
        <f t="shared" si="92"/>
        <v>0</v>
      </c>
    </row>
    <row r="635" spans="1:19" x14ac:dyDescent="0.25">
      <c r="A635" s="60">
        <v>3311401080846</v>
      </c>
      <c r="B635" s="27" t="s">
        <v>433</v>
      </c>
      <c r="C635" s="28"/>
      <c r="D635" s="29">
        <f>SUM(D636)</f>
        <v>4770000000</v>
      </c>
      <c r="E635" s="29">
        <f>SUM(E636)</f>
        <v>1600000000</v>
      </c>
      <c r="F635" s="30">
        <f t="shared" si="93"/>
        <v>6370000000</v>
      </c>
      <c r="G635" s="31">
        <f t="shared" si="96"/>
        <v>0</v>
      </c>
      <c r="H635" s="29">
        <f>SUM(H636)</f>
        <v>0</v>
      </c>
      <c r="I635" s="32">
        <f t="shared" si="94"/>
        <v>6370000000</v>
      </c>
      <c r="J635" s="29">
        <f>SUM(J636)</f>
        <v>986702661</v>
      </c>
      <c r="K635" s="31">
        <f t="shared" si="89"/>
        <v>15.489837692307692</v>
      </c>
      <c r="L635" s="30">
        <f t="shared" si="97"/>
        <v>3655503652</v>
      </c>
      <c r="M635" s="31">
        <f t="shared" si="90"/>
        <v>57.386242574568293</v>
      </c>
      <c r="N635" s="29">
        <f>SUM(N636)</f>
        <v>4642206313</v>
      </c>
      <c r="O635" s="31">
        <f t="shared" si="91"/>
        <v>72.876080266875988</v>
      </c>
      <c r="P635" s="32">
        <f t="shared" si="95"/>
        <v>1727793687</v>
      </c>
      <c r="R635" s="17">
        <f>SUM('[1]estapu y ente'!D633+[2]ctas!D633)</f>
        <v>4770000000</v>
      </c>
      <c r="S635" s="18">
        <f t="shared" si="92"/>
        <v>0</v>
      </c>
    </row>
    <row r="636" spans="1:19" x14ac:dyDescent="0.25">
      <c r="A636" s="60">
        <v>3311401080846140</v>
      </c>
      <c r="B636" s="27" t="s">
        <v>433</v>
      </c>
      <c r="C636" s="28"/>
      <c r="D636" s="17">
        <f>SUM([3]ctas!D636+'[4]estapu y ente'!D636)</f>
        <v>4770000000</v>
      </c>
      <c r="E636" s="17">
        <f>SUM([3]ctas!E636+'[4]estapu y ente'!E636)</f>
        <v>1600000000</v>
      </c>
      <c r="F636" s="30">
        <f t="shared" si="93"/>
        <v>6370000000</v>
      </c>
      <c r="G636" s="31">
        <f t="shared" si="96"/>
        <v>0</v>
      </c>
      <c r="H636" s="17"/>
      <c r="I636" s="32">
        <f t="shared" si="94"/>
        <v>6370000000</v>
      </c>
      <c r="J636" s="17">
        <f>SUM([3]ctas!J636+'[4]estapu y ente'!J636)</f>
        <v>986702661</v>
      </c>
      <c r="K636" s="31">
        <f t="shared" si="89"/>
        <v>15.489837692307692</v>
      </c>
      <c r="L636" s="30">
        <f t="shared" si="97"/>
        <v>3655503652</v>
      </c>
      <c r="M636" s="31">
        <f t="shared" si="90"/>
        <v>57.386242574568293</v>
      </c>
      <c r="N636" s="17">
        <f>SUM([3]ctas!N636+'[4]estapu y ente'!N636)</f>
        <v>4642206313</v>
      </c>
      <c r="O636" s="31">
        <f t="shared" si="91"/>
        <v>72.876080266875988</v>
      </c>
      <c r="P636" s="32">
        <f t="shared" si="95"/>
        <v>1727793687</v>
      </c>
      <c r="R636" s="17">
        <f>SUM('[1]estapu y ente'!D634+[2]ctas!D634)</f>
        <v>4770000000</v>
      </c>
      <c r="S636" s="18">
        <f t="shared" si="92"/>
        <v>0</v>
      </c>
    </row>
    <row r="637" spans="1:19" x14ac:dyDescent="0.25">
      <c r="A637" s="60">
        <v>3311401080862</v>
      </c>
      <c r="B637" s="27" t="s">
        <v>434</v>
      </c>
      <c r="C637" s="28"/>
      <c r="D637" s="29">
        <f>SUM(D638)</f>
        <v>50000000</v>
      </c>
      <c r="E637" s="29">
        <f>SUM(E638)</f>
        <v>0</v>
      </c>
      <c r="F637" s="30">
        <f t="shared" si="93"/>
        <v>50000000</v>
      </c>
      <c r="G637" s="31">
        <f t="shared" si="96"/>
        <v>0</v>
      </c>
      <c r="H637" s="29">
        <f>SUM(H638)</f>
        <v>0</v>
      </c>
      <c r="I637" s="32">
        <f t="shared" si="94"/>
        <v>50000000</v>
      </c>
      <c r="J637" s="29">
        <f>SUM(J638)</f>
        <v>0</v>
      </c>
      <c r="K637" s="31">
        <f t="shared" si="89"/>
        <v>0</v>
      </c>
      <c r="L637" s="30">
        <f t="shared" si="97"/>
        <v>0</v>
      </c>
      <c r="M637" s="31">
        <f t="shared" si="90"/>
        <v>0</v>
      </c>
      <c r="N637" s="29">
        <f>SUM(N638)</f>
        <v>0</v>
      </c>
      <c r="O637" s="31">
        <f t="shared" si="91"/>
        <v>0</v>
      </c>
      <c r="P637" s="32">
        <f t="shared" si="95"/>
        <v>50000000</v>
      </c>
      <c r="R637" s="17">
        <f>SUM('[1]estapu y ente'!D635+[2]ctas!D635)</f>
        <v>50000000</v>
      </c>
      <c r="S637" s="18">
        <f t="shared" si="92"/>
        <v>0</v>
      </c>
    </row>
    <row r="638" spans="1:19" x14ac:dyDescent="0.25">
      <c r="A638" s="60">
        <v>3311401080862140</v>
      </c>
      <c r="B638" s="27" t="s">
        <v>434</v>
      </c>
      <c r="C638" s="28"/>
      <c r="D638" s="17">
        <f>SUM([3]ctas!D638+'[4]estapu y ente'!D638)</f>
        <v>50000000</v>
      </c>
      <c r="E638" s="17">
        <f>SUM([3]ctas!E638+'[4]estapu y ente'!E638)</f>
        <v>0</v>
      </c>
      <c r="F638" s="30">
        <f t="shared" si="93"/>
        <v>50000000</v>
      </c>
      <c r="G638" s="31">
        <f t="shared" si="96"/>
        <v>0</v>
      </c>
      <c r="H638" s="17"/>
      <c r="I638" s="32">
        <f t="shared" si="94"/>
        <v>50000000</v>
      </c>
      <c r="J638" s="17">
        <f>SUM([3]ctas!J638+'[4]estapu y ente'!J638)</f>
        <v>0</v>
      </c>
      <c r="K638" s="31">
        <f t="shared" si="89"/>
        <v>0</v>
      </c>
      <c r="L638" s="30">
        <f t="shared" si="97"/>
        <v>0</v>
      </c>
      <c r="M638" s="31">
        <f t="shared" si="90"/>
        <v>0</v>
      </c>
      <c r="N638" s="17">
        <f>SUM([3]ctas!N638+'[4]estapu y ente'!N638)</f>
        <v>0</v>
      </c>
      <c r="O638" s="31">
        <f t="shared" si="91"/>
        <v>0</v>
      </c>
      <c r="P638" s="32">
        <f t="shared" si="95"/>
        <v>50000000</v>
      </c>
      <c r="R638" s="17">
        <f>SUM('[1]estapu y ente'!D636+[2]ctas!D636)</f>
        <v>50000000</v>
      </c>
      <c r="S638" s="18">
        <f t="shared" si="92"/>
        <v>0</v>
      </c>
    </row>
    <row r="639" spans="1:19" x14ac:dyDescent="0.25">
      <c r="A639" s="60">
        <v>3311401080867</v>
      </c>
      <c r="B639" s="27" t="s">
        <v>435</v>
      </c>
      <c r="C639" s="28"/>
      <c r="D639" s="29">
        <f>SUM(D640)</f>
        <v>50000000</v>
      </c>
      <c r="E639" s="29">
        <f>SUM(E640)</f>
        <v>0</v>
      </c>
      <c r="F639" s="30">
        <f t="shared" si="93"/>
        <v>50000000</v>
      </c>
      <c r="G639" s="31">
        <f t="shared" si="96"/>
        <v>0</v>
      </c>
      <c r="H639" s="29">
        <f>SUM(H640)</f>
        <v>0</v>
      </c>
      <c r="I639" s="32">
        <f t="shared" si="94"/>
        <v>50000000</v>
      </c>
      <c r="J639" s="29">
        <f>SUM(J640)</f>
        <v>0</v>
      </c>
      <c r="K639" s="31">
        <f t="shared" si="89"/>
        <v>0</v>
      </c>
      <c r="L639" s="30">
        <f t="shared" si="97"/>
        <v>0</v>
      </c>
      <c r="M639" s="31">
        <f t="shared" si="90"/>
        <v>0</v>
      </c>
      <c r="N639" s="29">
        <f>SUM(N640)</f>
        <v>0</v>
      </c>
      <c r="O639" s="31">
        <f t="shared" si="91"/>
        <v>0</v>
      </c>
      <c r="P639" s="32">
        <f t="shared" si="95"/>
        <v>50000000</v>
      </c>
      <c r="R639" s="17">
        <f>SUM('[1]estapu y ente'!D637+[2]ctas!D637)</f>
        <v>50000000</v>
      </c>
      <c r="S639" s="18">
        <f t="shared" si="92"/>
        <v>0</v>
      </c>
    </row>
    <row r="640" spans="1:19" x14ac:dyDescent="0.25">
      <c r="A640" s="60">
        <v>3311401080867140</v>
      </c>
      <c r="B640" s="27" t="s">
        <v>435</v>
      </c>
      <c r="C640" s="28"/>
      <c r="D640" s="17">
        <f>SUM([3]ctas!D640+'[4]estapu y ente'!D640)</f>
        <v>50000000</v>
      </c>
      <c r="E640" s="17">
        <f>SUM([3]ctas!E640+'[4]estapu y ente'!E640)</f>
        <v>0</v>
      </c>
      <c r="F640" s="30">
        <f t="shared" si="93"/>
        <v>50000000</v>
      </c>
      <c r="G640" s="31">
        <f t="shared" si="96"/>
        <v>0</v>
      </c>
      <c r="H640" s="17"/>
      <c r="I640" s="32">
        <f t="shared" si="94"/>
        <v>50000000</v>
      </c>
      <c r="J640" s="17">
        <f>SUM([3]ctas!J640+'[4]estapu y ente'!J640)</f>
        <v>0</v>
      </c>
      <c r="K640" s="31">
        <f t="shared" si="89"/>
        <v>0</v>
      </c>
      <c r="L640" s="30">
        <f t="shared" si="97"/>
        <v>0</v>
      </c>
      <c r="M640" s="31">
        <f t="shared" si="90"/>
        <v>0</v>
      </c>
      <c r="N640" s="17">
        <f>SUM([3]ctas!N640+'[4]estapu y ente'!N640)</f>
        <v>0</v>
      </c>
      <c r="O640" s="31">
        <f t="shared" si="91"/>
        <v>0</v>
      </c>
      <c r="P640" s="32">
        <f t="shared" si="95"/>
        <v>50000000</v>
      </c>
      <c r="R640" s="17">
        <f>SUM('[1]estapu y ente'!D638+[2]ctas!D638)</f>
        <v>50000000</v>
      </c>
      <c r="S640" s="18">
        <f t="shared" si="92"/>
        <v>0</v>
      </c>
    </row>
    <row r="641" spans="1:19" x14ac:dyDescent="0.25">
      <c r="A641" s="26">
        <v>3311401080922</v>
      </c>
      <c r="B641" s="27" t="s">
        <v>436</v>
      </c>
      <c r="C641" s="28"/>
      <c r="D641" s="29">
        <f>SUM(D642)</f>
        <v>900000000</v>
      </c>
      <c r="E641" s="29">
        <f>SUM(E642)</f>
        <v>-300000000</v>
      </c>
      <c r="F641" s="30">
        <f t="shared" si="93"/>
        <v>600000000</v>
      </c>
      <c r="G641" s="31">
        <f t="shared" si="96"/>
        <v>0</v>
      </c>
      <c r="H641" s="29">
        <f>SUM(H642)</f>
        <v>0</v>
      </c>
      <c r="I641" s="32">
        <f t="shared" si="94"/>
        <v>600000000</v>
      </c>
      <c r="J641" s="29">
        <f>SUM(J642)</f>
        <v>29197045</v>
      </c>
      <c r="K641" s="31">
        <f t="shared" si="89"/>
        <v>4.8661741666666671</v>
      </c>
      <c r="L641" s="30">
        <f t="shared" si="97"/>
        <v>314100355</v>
      </c>
      <c r="M641" s="31">
        <f t="shared" si="90"/>
        <v>52.350059166666661</v>
      </c>
      <c r="N641" s="29">
        <f>SUM(N642)</f>
        <v>343297400</v>
      </c>
      <c r="O641" s="31">
        <f t="shared" si="91"/>
        <v>57.216233333333335</v>
      </c>
      <c r="P641" s="32">
        <f t="shared" si="95"/>
        <v>256702600</v>
      </c>
      <c r="R641" s="17">
        <f>SUM('[1]estapu y ente'!D639+[2]ctas!D639)</f>
        <v>900000000</v>
      </c>
      <c r="S641" s="18">
        <f t="shared" si="92"/>
        <v>0</v>
      </c>
    </row>
    <row r="642" spans="1:19" x14ac:dyDescent="0.25">
      <c r="A642" s="26">
        <v>3311401080922140</v>
      </c>
      <c r="B642" s="27" t="s">
        <v>437</v>
      </c>
      <c r="C642" s="28"/>
      <c r="D642" s="17">
        <f>SUM([3]ctas!D642+'[4]estapu y ente'!D642)</f>
        <v>900000000</v>
      </c>
      <c r="E642" s="17">
        <f>SUM([3]ctas!E642+'[4]estapu y ente'!E642)</f>
        <v>-300000000</v>
      </c>
      <c r="F642" s="30">
        <f t="shared" si="93"/>
        <v>600000000</v>
      </c>
      <c r="G642" s="31">
        <f t="shared" si="96"/>
        <v>0</v>
      </c>
      <c r="H642" s="17"/>
      <c r="I642" s="32">
        <f t="shared" si="94"/>
        <v>600000000</v>
      </c>
      <c r="J642" s="17">
        <f>SUM([3]ctas!J642+'[4]estapu y ente'!J642)</f>
        <v>29197045</v>
      </c>
      <c r="K642" s="31">
        <f t="shared" si="89"/>
        <v>4.8661741666666671</v>
      </c>
      <c r="L642" s="30">
        <f t="shared" si="97"/>
        <v>314100355</v>
      </c>
      <c r="M642" s="31">
        <f t="shared" si="90"/>
        <v>52.350059166666661</v>
      </c>
      <c r="N642" s="17">
        <f>SUM([3]ctas!N642+'[4]estapu y ente'!N642)</f>
        <v>343297400</v>
      </c>
      <c r="O642" s="31">
        <f t="shared" si="91"/>
        <v>57.216233333333335</v>
      </c>
      <c r="P642" s="32">
        <f t="shared" si="95"/>
        <v>256702600</v>
      </c>
      <c r="R642" s="17">
        <f>SUM('[1]estapu y ente'!D640+[2]ctas!D640)</f>
        <v>900000000</v>
      </c>
      <c r="S642" s="18">
        <f t="shared" si="92"/>
        <v>0</v>
      </c>
    </row>
    <row r="643" spans="1:19" x14ac:dyDescent="0.25">
      <c r="A643" s="60">
        <v>331140109</v>
      </c>
      <c r="B643" s="27" t="s">
        <v>438</v>
      </c>
      <c r="C643" s="28"/>
      <c r="D643" s="29">
        <f>SUM(D644+D646+D648+D650)</f>
        <v>311631927000</v>
      </c>
      <c r="E643" s="29">
        <f>SUM(E644+E646+E648+E650)</f>
        <v>0</v>
      </c>
      <c r="F643" s="30">
        <f t="shared" si="93"/>
        <v>311631927000</v>
      </c>
      <c r="G643" s="31">
        <f t="shared" si="96"/>
        <v>0</v>
      </c>
      <c r="H643" s="29">
        <f>SUM(H644+H646+H648+H650)</f>
        <v>0</v>
      </c>
      <c r="I643" s="32">
        <f t="shared" si="94"/>
        <v>311631927000</v>
      </c>
      <c r="J643" s="29">
        <f>SUM(J644+J646+J648+J650)</f>
        <v>58148297656</v>
      </c>
      <c r="K643" s="31">
        <f t="shared" si="89"/>
        <v>18.659287646095386</v>
      </c>
      <c r="L643" s="30">
        <f t="shared" si="97"/>
        <v>216668818699</v>
      </c>
      <c r="M643" s="31">
        <f t="shared" si="90"/>
        <v>69.527156856107368</v>
      </c>
      <c r="N643" s="29">
        <f>SUM(N644+N646+N648+N650)</f>
        <v>274817116355</v>
      </c>
      <c r="O643" s="31">
        <f t="shared" si="91"/>
        <v>88.186444502202761</v>
      </c>
      <c r="P643" s="32">
        <f t="shared" si="95"/>
        <v>36814810645</v>
      </c>
      <c r="R643" s="17">
        <f>SUM('[1]estapu y ente'!D641+[2]ctas!D641)</f>
        <v>311631927000</v>
      </c>
      <c r="S643" s="18">
        <f t="shared" si="92"/>
        <v>0</v>
      </c>
    </row>
    <row r="644" spans="1:19" ht="26.25" x14ac:dyDescent="0.25">
      <c r="A644" s="60">
        <v>3311401090431</v>
      </c>
      <c r="B644" s="27" t="s">
        <v>439</v>
      </c>
      <c r="C644" s="28"/>
      <c r="D644" s="29">
        <f>SUM(D645)</f>
        <v>13009977000</v>
      </c>
      <c r="E644" s="29">
        <f>SUM(E645)</f>
        <v>0</v>
      </c>
      <c r="F644" s="30">
        <f t="shared" si="93"/>
        <v>13009977000</v>
      </c>
      <c r="G644" s="31">
        <f t="shared" si="96"/>
        <v>0</v>
      </c>
      <c r="H644" s="29">
        <f>SUM(H645)</f>
        <v>0</v>
      </c>
      <c r="I644" s="32">
        <f t="shared" si="94"/>
        <v>13009977000</v>
      </c>
      <c r="J644" s="29">
        <f>SUM(J645)</f>
        <v>2620785371</v>
      </c>
      <c r="K644" s="31">
        <f t="shared" si="89"/>
        <v>20.144427395990018</v>
      </c>
      <c r="L644" s="30">
        <f t="shared" si="97"/>
        <v>5263285501</v>
      </c>
      <c r="M644" s="31">
        <f t="shared" si="90"/>
        <v>40.455763303809064</v>
      </c>
      <c r="N644" s="29">
        <f>SUM(N645)</f>
        <v>7884070872</v>
      </c>
      <c r="O644" s="31">
        <f t="shared" si="91"/>
        <v>60.600190699799086</v>
      </c>
      <c r="P644" s="32">
        <f t="shared" si="95"/>
        <v>5125906128</v>
      </c>
      <c r="R644" s="17">
        <f>SUM('[1]estapu y ente'!D642+[2]ctas!D642)</f>
        <v>13009977000</v>
      </c>
      <c r="S644" s="18">
        <f t="shared" si="92"/>
        <v>0</v>
      </c>
    </row>
    <row r="645" spans="1:19" ht="26.25" x14ac:dyDescent="0.25">
      <c r="A645" s="60">
        <v>3311401090431150</v>
      </c>
      <c r="B645" s="27" t="s">
        <v>439</v>
      </c>
      <c r="C645" s="28"/>
      <c r="D645" s="17">
        <f>SUM([3]ctas!D645+'[4]estapu y ente'!D645)</f>
        <v>13009977000</v>
      </c>
      <c r="E645" s="17">
        <f>SUM([3]ctas!E645+'[4]estapu y ente'!E645)</f>
        <v>0</v>
      </c>
      <c r="F645" s="30">
        <f t="shared" si="93"/>
        <v>13009977000</v>
      </c>
      <c r="G645" s="31">
        <f t="shared" si="96"/>
        <v>0</v>
      </c>
      <c r="H645" s="17"/>
      <c r="I645" s="32">
        <f t="shared" si="94"/>
        <v>13009977000</v>
      </c>
      <c r="J645" s="17">
        <f>SUM([3]ctas!J645+'[4]estapu y ente'!J645)</f>
        <v>2620785371</v>
      </c>
      <c r="K645" s="31">
        <f t="shared" si="89"/>
        <v>20.144427395990018</v>
      </c>
      <c r="L645" s="30">
        <f t="shared" si="97"/>
        <v>5263285501</v>
      </c>
      <c r="M645" s="31">
        <f t="shared" si="90"/>
        <v>40.455763303809064</v>
      </c>
      <c r="N645" s="17">
        <f>SUM([3]ctas!N645+'[4]estapu y ente'!N645)</f>
        <v>7884070872</v>
      </c>
      <c r="O645" s="31">
        <f t="shared" si="91"/>
        <v>60.600190699799086</v>
      </c>
      <c r="P645" s="32">
        <f t="shared" si="95"/>
        <v>5125906128</v>
      </c>
      <c r="R645" s="17">
        <f>SUM('[1]estapu y ente'!D643+[2]ctas!D643)</f>
        <v>13009977000</v>
      </c>
      <c r="S645" s="18">
        <f t="shared" si="92"/>
        <v>0</v>
      </c>
    </row>
    <row r="646" spans="1:19" ht="39" x14ac:dyDescent="0.25">
      <c r="A646" s="26">
        <v>3311401090730</v>
      </c>
      <c r="B646" s="27" t="s">
        <v>440</v>
      </c>
      <c r="C646" s="28"/>
      <c r="D646" s="29">
        <f>SUM(D647)</f>
        <v>294021950000</v>
      </c>
      <c r="E646" s="29">
        <f>SUM(E647)</f>
        <v>0</v>
      </c>
      <c r="F646" s="30">
        <f t="shared" si="93"/>
        <v>294021950000</v>
      </c>
      <c r="G646" s="31">
        <f t="shared" si="96"/>
        <v>0</v>
      </c>
      <c r="H646" s="29">
        <f>SUM(H647)</f>
        <v>0</v>
      </c>
      <c r="I646" s="32">
        <f t="shared" si="94"/>
        <v>294021950000</v>
      </c>
      <c r="J646" s="29">
        <f>SUM(J647)</f>
        <v>54452718570</v>
      </c>
      <c r="K646" s="31">
        <f t="shared" si="89"/>
        <v>18.5199501499803</v>
      </c>
      <c r="L646" s="30">
        <f t="shared" si="97"/>
        <v>209040134474</v>
      </c>
      <c r="M646" s="31">
        <f t="shared" si="90"/>
        <v>71.096778479974034</v>
      </c>
      <c r="N646" s="29">
        <f>SUM(N647)</f>
        <v>263492853044</v>
      </c>
      <c r="O646" s="31">
        <f t="shared" si="91"/>
        <v>89.616728629954324</v>
      </c>
      <c r="P646" s="32">
        <f t="shared" si="95"/>
        <v>30529096956</v>
      </c>
      <c r="R646" s="17">
        <f>SUM('[1]estapu y ente'!D644+[2]ctas!D644)</f>
        <v>294021950000</v>
      </c>
      <c r="S646" s="18">
        <f t="shared" si="92"/>
        <v>0</v>
      </c>
    </row>
    <row r="647" spans="1:19" ht="39" x14ac:dyDescent="0.25">
      <c r="A647" s="26">
        <v>3311401090730150</v>
      </c>
      <c r="B647" s="27" t="s">
        <v>440</v>
      </c>
      <c r="C647" s="28"/>
      <c r="D647" s="17">
        <f>SUM([3]ctas!D647+'[4]estapu y ente'!D647)</f>
        <v>294021950000</v>
      </c>
      <c r="E647" s="17">
        <f>SUM([3]ctas!E647+'[4]estapu y ente'!E647)</f>
        <v>0</v>
      </c>
      <c r="F647" s="30">
        <f t="shared" si="93"/>
        <v>294021950000</v>
      </c>
      <c r="G647" s="31">
        <f t="shared" si="96"/>
        <v>0</v>
      </c>
      <c r="H647" s="17"/>
      <c r="I647" s="32">
        <f t="shared" si="94"/>
        <v>294021950000</v>
      </c>
      <c r="J647" s="17">
        <f>SUM([3]ctas!J647+'[4]estapu y ente'!J647)</f>
        <v>54452718570</v>
      </c>
      <c r="K647" s="31">
        <f t="shared" si="89"/>
        <v>18.5199501499803</v>
      </c>
      <c r="L647" s="30">
        <f t="shared" si="97"/>
        <v>209040134474</v>
      </c>
      <c r="M647" s="31">
        <f t="shared" si="90"/>
        <v>71.096778479974034</v>
      </c>
      <c r="N647" s="17">
        <f>SUM([3]ctas!N647+'[4]estapu y ente'!N647)</f>
        <v>263492853044</v>
      </c>
      <c r="O647" s="31">
        <f t="shared" si="91"/>
        <v>89.616728629954324</v>
      </c>
      <c r="P647" s="32">
        <f t="shared" si="95"/>
        <v>30529096956</v>
      </c>
      <c r="R647" s="17">
        <f>SUM('[1]estapu y ente'!D645+[2]ctas!D645)</f>
        <v>294021950000</v>
      </c>
      <c r="S647" s="18">
        <f t="shared" si="92"/>
        <v>0</v>
      </c>
    </row>
    <row r="648" spans="1:19" ht="26.25" x14ac:dyDescent="0.25">
      <c r="A648" s="26">
        <v>3311401090736</v>
      </c>
      <c r="B648" s="27" t="s">
        <v>441</v>
      </c>
      <c r="C648" s="28"/>
      <c r="D648" s="29">
        <f>SUM(D649)</f>
        <v>4200000000</v>
      </c>
      <c r="E648" s="29">
        <f>SUM(E649)</f>
        <v>0</v>
      </c>
      <c r="F648" s="30">
        <f t="shared" si="93"/>
        <v>4200000000</v>
      </c>
      <c r="G648" s="31">
        <f t="shared" si="96"/>
        <v>0</v>
      </c>
      <c r="H648" s="29">
        <f>SUM(H649)</f>
        <v>0</v>
      </c>
      <c r="I648" s="32">
        <f t="shared" si="94"/>
        <v>4200000000</v>
      </c>
      <c r="J648" s="29">
        <f>SUM(J649)</f>
        <v>1052793715</v>
      </c>
      <c r="K648" s="31">
        <f t="shared" si="89"/>
        <v>25.066517023809524</v>
      </c>
      <c r="L648" s="30">
        <f t="shared" si="97"/>
        <v>2281698724</v>
      </c>
      <c r="M648" s="31">
        <f t="shared" si="90"/>
        <v>54.326160095238095</v>
      </c>
      <c r="N648" s="29">
        <f>SUM(N649)</f>
        <v>3334492439</v>
      </c>
      <c r="O648" s="31">
        <f t="shared" si="91"/>
        <v>79.392677119047619</v>
      </c>
      <c r="P648" s="32">
        <f t="shared" si="95"/>
        <v>865507561</v>
      </c>
      <c r="R648" s="17">
        <f>SUM('[1]estapu y ente'!D646+[2]ctas!D646)</f>
        <v>4200000000</v>
      </c>
      <c r="S648" s="18">
        <f t="shared" si="92"/>
        <v>0</v>
      </c>
    </row>
    <row r="649" spans="1:19" ht="26.25" x14ac:dyDescent="0.25">
      <c r="A649" s="26">
        <v>3311401090736150</v>
      </c>
      <c r="B649" s="27" t="s">
        <v>441</v>
      </c>
      <c r="C649" s="28"/>
      <c r="D649" s="17">
        <f>SUM([3]ctas!D649+'[4]estapu y ente'!D649)</f>
        <v>4200000000</v>
      </c>
      <c r="E649" s="17">
        <f>SUM([3]ctas!E649+'[4]estapu y ente'!E649)</f>
        <v>0</v>
      </c>
      <c r="F649" s="30">
        <f t="shared" si="93"/>
        <v>4200000000</v>
      </c>
      <c r="G649" s="31">
        <f t="shared" si="96"/>
        <v>0</v>
      </c>
      <c r="H649" s="17"/>
      <c r="I649" s="32">
        <f t="shared" si="94"/>
        <v>4200000000</v>
      </c>
      <c r="J649" s="17">
        <f>SUM([3]ctas!J649+'[4]estapu y ente'!J649)</f>
        <v>1052793715</v>
      </c>
      <c r="K649" s="31">
        <f t="shared" ref="K649:K712" si="98">IF(OR(J649=0,F649=0),0,J649/F649)*100</f>
        <v>25.066517023809524</v>
      </c>
      <c r="L649" s="30">
        <f t="shared" si="97"/>
        <v>2281698724</v>
      </c>
      <c r="M649" s="31">
        <f t="shared" ref="M649:M712" si="99">IF(OR(L649=0,F649=0),0,L649/F649)*100</f>
        <v>54.326160095238095</v>
      </c>
      <c r="N649" s="17">
        <f>SUM([3]ctas!N649+'[4]estapu y ente'!N649)</f>
        <v>3334492439</v>
      </c>
      <c r="O649" s="31">
        <f t="shared" ref="O649:O712" si="100">IF(OR(N649=0,F649=0),0,N649/F649)*100</f>
        <v>79.392677119047619</v>
      </c>
      <c r="P649" s="32">
        <f t="shared" si="95"/>
        <v>865507561</v>
      </c>
      <c r="R649" s="17">
        <f>SUM('[1]estapu y ente'!D647+[2]ctas!D647)</f>
        <v>4200000000</v>
      </c>
      <c r="S649" s="18">
        <f t="shared" si="92"/>
        <v>0</v>
      </c>
    </row>
    <row r="650" spans="1:19" x14ac:dyDescent="0.25">
      <c r="A650" s="26">
        <v>3311401090754</v>
      </c>
      <c r="B650" s="38" t="s">
        <v>442</v>
      </c>
      <c r="C650" s="28"/>
      <c r="D650" s="29">
        <f>SUM(D651)</f>
        <v>400000000</v>
      </c>
      <c r="E650" s="29">
        <f>SUM(E651)</f>
        <v>0</v>
      </c>
      <c r="F650" s="30">
        <f t="shared" si="93"/>
        <v>400000000</v>
      </c>
      <c r="G650" s="31">
        <f t="shared" si="96"/>
        <v>0</v>
      </c>
      <c r="H650" s="29">
        <f>SUM(H651)</f>
        <v>0</v>
      </c>
      <c r="I650" s="32">
        <f t="shared" si="94"/>
        <v>400000000</v>
      </c>
      <c r="J650" s="29">
        <f>SUM(J651)</f>
        <v>22000000</v>
      </c>
      <c r="K650" s="31">
        <f t="shared" si="98"/>
        <v>5.5</v>
      </c>
      <c r="L650" s="30">
        <f t="shared" si="97"/>
        <v>83700000</v>
      </c>
      <c r="M650" s="31">
        <f t="shared" si="99"/>
        <v>20.925000000000001</v>
      </c>
      <c r="N650" s="29">
        <f>SUM(N651)</f>
        <v>105700000</v>
      </c>
      <c r="O650" s="31">
        <f t="shared" si="100"/>
        <v>26.424999999999997</v>
      </c>
      <c r="P650" s="32">
        <f t="shared" si="95"/>
        <v>294300000</v>
      </c>
      <c r="R650" s="17">
        <f>SUM('[1]estapu y ente'!D648+[2]ctas!D648)</f>
        <v>400000000</v>
      </c>
      <c r="S650" s="18">
        <f t="shared" ref="S650:S713" si="101">+D650-R650</f>
        <v>0</v>
      </c>
    </row>
    <row r="651" spans="1:19" x14ac:dyDescent="0.25">
      <c r="A651" s="26">
        <v>3311401090754150</v>
      </c>
      <c r="B651" s="38" t="s">
        <v>443</v>
      </c>
      <c r="C651" s="28"/>
      <c r="D651" s="17">
        <f>SUM([3]ctas!D651+'[4]estapu y ente'!D651)</f>
        <v>400000000</v>
      </c>
      <c r="E651" s="17">
        <f>SUM([3]ctas!E651+'[4]estapu y ente'!E651)</f>
        <v>0</v>
      </c>
      <c r="F651" s="30">
        <f t="shared" si="93"/>
        <v>400000000</v>
      </c>
      <c r="G651" s="31">
        <f t="shared" si="96"/>
        <v>0</v>
      </c>
      <c r="H651" s="17"/>
      <c r="I651" s="32">
        <f t="shared" si="94"/>
        <v>400000000</v>
      </c>
      <c r="J651" s="17">
        <f>SUM([3]ctas!J651+'[4]estapu y ente'!J651)</f>
        <v>22000000</v>
      </c>
      <c r="K651" s="31">
        <f t="shared" si="98"/>
        <v>5.5</v>
      </c>
      <c r="L651" s="30">
        <f t="shared" si="97"/>
        <v>83700000</v>
      </c>
      <c r="M651" s="31">
        <f t="shared" si="99"/>
        <v>20.925000000000001</v>
      </c>
      <c r="N651" s="17">
        <f>SUM([3]ctas!N651+'[4]estapu y ente'!N651)</f>
        <v>105700000</v>
      </c>
      <c r="O651" s="31">
        <f t="shared" si="100"/>
        <v>26.424999999999997</v>
      </c>
      <c r="P651" s="32">
        <f t="shared" si="95"/>
        <v>294300000</v>
      </c>
      <c r="R651" s="17">
        <f>SUM('[1]estapu y ente'!D649+[2]ctas!D649)</f>
        <v>400000000</v>
      </c>
      <c r="S651" s="18">
        <f t="shared" si="101"/>
        <v>0</v>
      </c>
    </row>
    <row r="652" spans="1:19" x14ac:dyDescent="0.25">
      <c r="A652" s="26">
        <v>331140110</v>
      </c>
      <c r="B652" s="27" t="s">
        <v>444</v>
      </c>
      <c r="C652" s="28"/>
      <c r="D652" s="29">
        <f>SUM(D653+D655+D657)</f>
        <v>4248104000</v>
      </c>
      <c r="E652" s="29">
        <f>SUM(E653+E655+E657)</f>
        <v>195350000</v>
      </c>
      <c r="F652" s="30">
        <f t="shared" si="93"/>
        <v>4443454000</v>
      </c>
      <c r="G652" s="31">
        <f t="shared" si="96"/>
        <v>0</v>
      </c>
      <c r="H652" s="29">
        <f>SUM(H653+H655+H657)</f>
        <v>0</v>
      </c>
      <c r="I652" s="32">
        <f t="shared" si="94"/>
        <v>4443454000</v>
      </c>
      <c r="J652" s="29">
        <f>SUM(J653+J655+J657)</f>
        <v>589284957</v>
      </c>
      <c r="K652" s="31">
        <f t="shared" si="98"/>
        <v>13.261866939547479</v>
      </c>
      <c r="L652" s="30">
        <f t="shared" si="97"/>
        <v>1721540498</v>
      </c>
      <c r="M652" s="31">
        <f t="shared" si="99"/>
        <v>38.743295148323803</v>
      </c>
      <c r="N652" s="29">
        <f>SUM(N653+N655+N657)</f>
        <v>2310825455</v>
      </c>
      <c r="O652" s="31">
        <f t="shared" si="100"/>
        <v>52.005162087871284</v>
      </c>
      <c r="P652" s="32">
        <f t="shared" si="95"/>
        <v>2132628545</v>
      </c>
      <c r="R652" s="17">
        <f>SUM('[1]estapu y ente'!D650+[2]ctas!D650)</f>
        <v>4248104000</v>
      </c>
      <c r="S652" s="18">
        <f t="shared" si="101"/>
        <v>0</v>
      </c>
    </row>
    <row r="653" spans="1:19" ht="26.25" x14ac:dyDescent="0.25">
      <c r="A653" s="26">
        <v>3311401100709</v>
      </c>
      <c r="B653" s="27" t="s">
        <v>445</v>
      </c>
      <c r="C653" s="28"/>
      <c r="D653" s="29">
        <f>SUM(D654)</f>
        <v>2300000000</v>
      </c>
      <c r="E653" s="29">
        <f>SUM(E654)</f>
        <v>0</v>
      </c>
      <c r="F653" s="30">
        <f t="shared" si="93"/>
        <v>2300000000</v>
      </c>
      <c r="G653" s="31">
        <f t="shared" si="96"/>
        <v>0</v>
      </c>
      <c r="H653" s="29">
        <f>SUM(H654)</f>
        <v>0</v>
      </c>
      <c r="I653" s="32">
        <f t="shared" si="94"/>
        <v>2300000000</v>
      </c>
      <c r="J653" s="29">
        <f>SUM(J654)</f>
        <v>275940605</v>
      </c>
      <c r="K653" s="31">
        <f t="shared" si="98"/>
        <v>11.997417608695653</v>
      </c>
      <c r="L653" s="30">
        <f t="shared" si="97"/>
        <v>1141682643</v>
      </c>
      <c r="M653" s="31">
        <f t="shared" si="99"/>
        <v>49.638375782608698</v>
      </c>
      <c r="N653" s="29">
        <f>SUM(N654)</f>
        <v>1417623248</v>
      </c>
      <c r="O653" s="31">
        <f t="shared" si="100"/>
        <v>61.635793391304347</v>
      </c>
      <c r="P653" s="32">
        <f t="shared" si="95"/>
        <v>882376752</v>
      </c>
      <c r="R653" s="17">
        <f>SUM('[1]estapu y ente'!D651+[2]ctas!D651)</f>
        <v>2300000000</v>
      </c>
      <c r="S653" s="18">
        <f t="shared" si="101"/>
        <v>0</v>
      </c>
    </row>
    <row r="654" spans="1:19" ht="26.25" x14ac:dyDescent="0.25">
      <c r="A654" s="26">
        <v>3311401100709150</v>
      </c>
      <c r="B654" s="27" t="s">
        <v>445</v>
      </c>
      <c r="C654" s="28"/>
      <c r="D654" s="17">
        <f>SUM([3]ctas!D654+'[4]estapu y ente'!D654)</f>
        <v>2300000000</v>
      </c>
      <c r="E654" s="17">
        <f>SUM([3]ctas!E654+'[4]estapu y ente'!E654)</f>
        <v>0</v>
      </c>
      <c r="F654" s="30">
        <f t="shared" si="93"/>
        <v>2300000000</v>
      </c>
      <c r="G654" s="31">
        <f t="shared" si="96"/>
        <v>0</v>
      </c>
      <c r="H654" s="17"/>
      <c r="I654" s="32">
        <f t="shared" si="94"/>
        <v>2300000000</v>
      </c>
      <c r="J654" s="17">
        <f>SUM([3]ctas!J654+'[4]estapu y ente'!J654)</f>
        <v>275940605</v>
      </c>
      <c r="K654" s="31">
        <f t="shared" si="98"/>
        <v>11.997417608695653</v>
      </c>
      <c r="L654" s="30">
        <f t="shared" si="97"/>
        <v>1141682643</v>
      </c>
      <c r="M654" s="31">
        <f t="shared" si="99"/>
        <v>49.638375782608698</v>
      </c>
      <c r="N654" s="17">
        <f>SUM([3]ctas!N654+'[4]estapu y ente'!N654)</f>
        <v>1417623248</v>
      </c>
      <c r="O654" s="31">
        <f t="shared" si="100"/>
        <v>61.635793391304347</v>
      </c>
      <c r="P654" s="32">
        <f t="shared" si="95"/>
        <v>882376752</v>
      </c>
      <c r="R654" s="17">
        <f>SUM('[1]estapu y ente'!D652+[2]ctas!D652)</f>
        <v>2300000000</v>
      </c>
      <c r="S654" s="18">
        <f t="shared" si="101"/>
        <v>0</v>
      </c>
    </row>
    <row r="655" spans="1:19" x14ac:dyDescent="0.25">
      <c r="A655" s="26">
        <v>3311401100801</v>
      </c>
      <c r="B655" s="27" t="s">
        <v>446</v>
      </c>
      <c r="C655" s="28"/>
      <c r="D655" s="29">
        <f>SUM(D656)</f>
        <v>1268104000</v>
      </c>
      <c r="E655" s="29">
        <f>SUM(E656)</f>
        <v>195350000</v>
      </c>
      <c r="F655" s="30">
        <f t="shared" si="93"/>
        <v>1463454000</v>
      </c>
      <c r="G655" s="31">
        <f t="shared" si="96"/>
        <v>0</v>
      </c>
      <c r="H655" s="29">
        <f>SUM(H656)</f>
        <v>0</v>
      </c>
      <c r="I655" s="32">
        <f t="shared" si="94"/>
        <v>1463454000</v>
      </c>
      <c r="J655" s="29">
        <f>SUM(J656)</f>
        <v>154558443</v>
      </c>
      <c r="K655" s="31">
        <f t="shared" si="98"/>
        <v>10.561209508464223</v>
      </c>
      <c r="L655" s="30">
        <f t="shared" si="97"/>
        <v>287358277</v>
      </c>
      <c r="M655" s="31">
        <f t="shared" si="99"/>
        <v>19.635620730135692</v>
      </c>
      <c r="N655" s="29">
        <f>SUM(N656)</f>
        <v>441916720</v>
      </c>
      <c r="O655" s="31">
        <f t="shared" si="100"/>
        <v>30.196830238599915</v>
      </c>
      <c r="P655" s="32">
        <f t="shared" si="95"/>
        <v>1021537280</v>
      </c>
      <c r="R655" s="17">
        <f>SUM('[1]estapu y ente'!D653+[2]ctas!D653)</f>
        <v>1268104000</v>
      </c>
      <c r="S655" s="18">
        <f t="shared" si="101"/>
        <v>0</v>
      </c>
    </row>
    <row r="656" spans="1:19" x14ac:dyDescent="0.25">
      <c r="A656" s="26">
        <v>3311401100801150</v>
      </c>
      <c r="B656" s="27" t="s">
        <v>446</v>
      </c>
      <c r="C656" s="28"/>
      <c r="D656" s="17">
        <f>SUM([3]ctas!D656+'[4]estapu y ente'!D656)</f>
        <v>1268104000</v>
      </c>
      <c r="E656" s="17">
        <f>SUM([3]ctas!E656+'[4]estapu y ente'!E656)</f>
        <v>195350000</v>
      </c>
      <c r="F656" s="30">
        <f t="shared" si="93"/>
        <v>1463454000</v>
      </c>
      <c r="G656" s="31">
        <f t="shared" si="96"/>
        <v>0</v>
      </c>
      <c r="H656" s="17"/>
      <c r="I656" s="32">
        <f t="shared" si="94"/>
        <v>1463454000</v>
      </c>
      <c r="J656" s="17">
        <f>SUM([3]ctas!J656+'[4]estapu y ente'!J656)</f>
        <v>154558443</v>
      </c>
      <c r="K656" s="31">
        <f t="shared" si="98"/>
        <v>10.561209508464223</v>
      </c>
      <c r="L656" s="30">
        <f t="shared" si="97"/>
        <v>287358277</v>
      </c>
      <c r="M656" s="31">
        <f t="shared" si="99"/>
        <v>19.635620730135692</v>
      </c>
      <c r="N656" s="17">
        <f>SUM([3]ctas!N656+'[4]estapu y ente'!N656)</f>
        <v>441916720</v>
      </c>
      <c r="O656" s="31">
        <f t="shared" si="100"/>
        <v>30.196830238599915</v>
      </c>
      <c r="P656" s="32">
        <f t="shared" si="95"/>
        <v>1021537280</v>
      </c>
      <c r="R656" s="17">
        <f>SUM('[1]estapu y ente'!D654+[2]ctas!D654)</f>
        <v>1268104000</v>
      </c>
      <c r="S656" s="18">
        <f t="shared" si="101"/>
        <v>0</v>
      </c>
    </row>
    <row r="657" spans="1:19" ht="26.25" x14ac:dyDescent="0.25">
      <c r="A657" s="26">
        <v>3311401100962</v>
      </c>
      <c r="B657" s="38" t="s">
        <v>447</v>
      </c>
      <c r="C657" s="28"/>
      <c r="D657" s="29">
        <f>SUM(D658)</f>
        <v>680000000</v>
      </c>
      <c r="E657" s="29">
        <f>SUM(E658)</f>
        <v>0</v>
      </c>
      <c r="F657" s="30">
        <f t="shared" si="93"/>
        <v>680000000</v>
      </c>
      <c r="G657" s="31">
        <f t="shared" si="96"/>
        <v>0</v>
      </c>
      <c r="H657" s="29">
        <f>SUM(H658)</f>
        <v>0</v>
      </c>
      <c r="I657" s="32">
        <f t="shared" si="94"/>
        <v>680000000</v>
      </c>
      <c r="J657" s="29">
        <f>SUM(J658)</f>
        <v>158785909</v>
      </c>
      <c r="K657" s="31">
        <f t="shared" si="98"/>
        <v>23.350868970588234</v>
      </c>
      <c r="L657" s="30">
        <f t="shared" si="97"/>
        <v>292499578</v>
      </c>
      <c r="M657" s="31">
        <f t="shared" si="99"/>
        <v>43.014643823529411</v>
      </c>
      <c r="N657" s="29">
        <f>SUM(N658)</f>
        <v>451285487</v>
      </c>
      <c r="O657" s="31">
        <f t="shared" si="100"/>
        <v>66.365512794117649</v>
      </c>
      <c r="P657" s="32">
        <f t="shared" si="95"/>
        <v>228714513</v>
      </c>
      <c r="R657" s="17">
        <f>SUM('[1]estapu y ente'!D655+[2]ctas!D655)</f>
        <v>680000000</v>
      </c>
      <c r="S657" s="18">
        <f t="shared" si="101"/>
        <v>0</v>
      </c>
    </row>
    <row r="658" spans="1:19" ht="26.25" x14ac:dyDescent="0.25">
      <c r="A658" s="26">
        <v>3311401100962150</v>
      </c>
      <c r="B658" s="38" t="s">
        <v>448</v>
      </c>
      <c r="C658" s="28"/>
      <c r="D658" s="17">
        <f>SUM([3]ctas!D658+'[4]estapu y ente'!D658)</f>
        <v>680000000</v>
      </c>
      <c r="E658" s="17">
        <f>SUM([3]ctas!E658+'[4]estapu y ente'!E658)</f>
        <v>0</v>
      </c>
      <c r="F658" s="30">
        <f t="shared" si="93"/>
        <v>680000000</v>
      </c>
      <c r="G658" s="31">
        <f t="shared" si="96"/>
        <v>0</v>
      </c>
      <c r="H658" s="17"/>
      <c r="I658" s="32">
        <f t="shared" si="94"/>
        <v>680000000</v>
      </c>
      <c r="J658" s="17">
        <f>SUM([3]ctas!J658+'[4]estapu y ente'!J658)</f>
        <v>158785909</v>
      </c>
      <c r="K658" s="31">
        <f t="shared" si="98"/>
        <v>23.350868970588234</v>
      </c>
      <c r="L658" s="30">
        <f t="shared" si="97"/>
        <v>292499578</v>
      </c>
      <c r="M658" s="31">
        <f t="shared" si="99"/>
        <v>43.014643823529411</v>
      </c>
      <c r="N658" s="17">
        <f>SUM([3]ctas!N658+'[4]estapu y ente'!N658)</f>
        <v>451285487</v>
      </c>
      <c r="O658" s="31">
        <f t="shared" si="100"/>
        <v>66.365512794117649</v>
      </c>
      <c r="P658" s="32">
        <f t="shared" si="95"/>
        <v>228714513</v>
      </c>
      <c r="R658" s="17">
        <f>SUM('[1]estapu y ente'!D656+[2]ctas!D656)</f>
        <v>680000000</v>
      </c>
      <c r="S658" s="18">
        <f t="shared" si="101"/>
        <v>0</v>
      </c>
    </row>
    <row r="659" spans="1:19" ht="26.25" x14ac:dyDescent="0.25">
      <c r="A659" s="60">
        <v>331140111</v>
      </c>
      <c r="B659" s="61" t="s">
        <v>449</v>
      </c>
      <c r="C659" s="28"/>
      <c r="D659" s="29">
        <f>SUM(D660+D662+D664+D666)</f>
        <v>10844000000</v>
      </c>
      <c r="E659" s="29">
        <f>SUM(E660+E662+E664+E666)</f>
        <v>0</v>
      </c>
      <c r="F659" s="30">
        <f t="shared" si="93"/>
        <v>10844000000</v>
      </c>
      <c r="G659" s="31">
        <f t="shared" si="96"/>
        <v>0</v>
      </c>
      <c r="H659" s="29">
        <f>SUM(H660+H662+H664+H666)</f>
        <v>0</v>
      </c>
      <c r="I659" s="32">
        <f t="shared" si="94"/>
        <v>10844000000</v>
      </c>
      <c r="J659" s="29">
        <f>SUM(J660+J662+J664+J666)</f>
        <v>1423866536</v>
      </c>
      <c r="K659" s="31">
        <f t="shared" si="98"/>
        <v>13.130454961268903</v>
      </c>
      <c r="L659" s="30">
        <f t="shared" si="97"/>
        <v>3641457403</v>
      </c>
      <c r="M659" s="31">
        <f t="shared" si="99"/>
        <v>33.580389182958321</v>
      </c>
      <c r="N659" s="29">
        <f>SUM(N660+N662+N664+N666)</f>
        <v>5065323939</v>
      </c>
      <c r="O659" s="31">
        <f t="shared" si="100"/>
        <v>46.710844144227224</v>
      </c>
      <c r="P659" s="32">
        <f t="shared" si="95"/>
        <v>5778676061</v>
      </c>
      <c r="R659" s="17">
        <f>SUM('[1]estapu y ente'!D657+[2]ctas!D657)</f>
        <v>10844000000</v>
      </c>
      <c r="S659" s="18">
        <f t="shared" si="101"/>
        <v>0</v>
      </c>
    </row>
    <row r="660" spans="1:19" x14ac:dyDescent="0.25">
      <c r="A660" s="60">
        <v>3311401110378</v>
      </c>
      <c r="B660" s="61" t="s">
        <v>450</v>
      </c>
      <c r="C660" s="28"/>
      <c r="D660" s="29">
        <f>SUM(D661)</f>
        <v>4794000000</v>
      </c>
      <c r="E660" s="29">
        <f>SUM(E661)</f>
        <v>0</v>
      </c>
      <c r="F660" s="30">
        <f t="shared" si="93"/>
        <v>4794000000</v>
      </c>
      <c r="G660" s="31">
        <f t="shared" si="96"/>
        <v>0</v>
      </c>
      <c r="H660" s="29">
        <f>SUM(H661)</f>
        <v>0</v>
      </c>
      <c r="I660" s="32">
        <f t="shared" si="94"/>
        <v>4794000000</v>
      </c>
      <c r="J660" s="29">
        <f>SUM(J661)</f>
        <v>495131741</v>
      </c>
      <c r="K660" s="31">
        <f t="shared" si="98"/>
        <v>10.328154797663746</v>
      </c>
      <c r="L660" s="30">
        <f t="shared" si="97"/>
        <v>484138707</v>
      </c>
      <c r="M660" s="31">
        <f t="shared" si="99"/>
        <v>10.098846620775969</v>
      </c>
      <c r="N660" s="29">
        <f>SUM(N661)</f>
        <v>979270448</v>
      </c>
      <c r="O660" s="31">
        <f t="shared" si="100"/>
        <v>20.427001418439716</v>
      </c>
      <c r="P660" s="32">
        <f t="shared" si="95"/>
        <v>3814729552</v>
      </c>
      <c r="R660" s="17">
        <f>SUM('[1]estapu y ente'!D658+[2]ctas!D658)</f>
        <v>4794000000</v>
      </c>
      <c r="S660" s="18">
        <f t="shared" si="101"/>
        <v>0</v>
      </c>
    </row>
    <row r="661" spans="1:19" ht="26.25" x14ac:dyDescent="0.25">
      <c r="A661" s="60">
        <v>3311401110378150</v>
      </c>
      <c r="B661" s="61" t="s">
        <v>451</v>
      </c>
      <c r="C661" s="28"/>
      <c r="D661" s="17">
        <f>SUM([3]ctas!D661+'[4]estapu y ente'!D661)</f>
        <v>4794000000</v>
      </c>
      <c r="E661" s="17">
        <f>SUM([3]ctas!E661+'[4]estapu y ente'!E661)</f>
        <v>0</v>
      </c>
      <c r="F661" s="30">
        <f t="shared" ref="F661:F724" si="102">SUM(D661+E661)</f>
        <v>4794000000</v>
      </c>
      <c r="G661" s="31">
        <f t="shared" si="96"/>
        <v>0</v>
      </c>
      <c r="H661" s="17"/>
      <c r="I661" s="32">
        <f t="shared" si="94"/>
        <v>4794000000</v>
      </c>
      <c r="J661" s="17">
        <f>SUM([3]ctas!J661+'[4]estapu y ente'!J661)</f>
        <v>495131741</v>
      </c>
      <c r="K661" s="31">
        <f t="shared" si="98"/>
        <v>10.328154797663746</v>
      </c>
      <c r="L661" s="30">
        <f t="shared" si="97"/>
        <v>484138707</v>
      </c>
      <c r="M661" s="31">
        <f t="shared" si="99"/>
        <v>10.098846620775969</v>
      </c>
      <c r="N661" s="17">
        <f>SUM([3]ctas!N661+'[4]estapu y ente'!N661)</f>
        <v>979270448</v>
      </c>
      <c r="O661" s="31">
        <f t="shared" si="100"/>
        <v>20.427001418439716</v>
      </c>
      <c r="P661" s="32">
        <f t="shared" si="95"/>
        <v>3814729552</v>
      </c>
      <c r="R661" s="17">
        <f>SUM('[1]estapu y ente'!D659+[2]ctas!D659)</f>
        <v>4794000000</v>
      </c>
      <c r="S661" s="18">
        <f t="shared" si="101"/>
        <v>0</v>
      </c>
    </row>
    <row r="662" spans="1:19" x14ac:dyDescent="0.25">
      <c r="A662" s="60">
        <v>3311401110389</v>
      </c>
      <c r="B662" s="61" t="s">
        <v>452</v>
      </c>
      <c r="C662" s="28"/>
      <c r="D662" s="29">
        <f>SUM(D663)</f>
        <v>2500000000</v>
      </c>
      <c r="E662" s="29">
        <f>SUM(E663)</f>
        <v>0</v>
      </c>
      <c r="F662" s="30">
        <f t="shared" si="102"/>
        <v>2500000000</v>
      </c>
      <c r="G662" s="31">
        <f t="shared" si="96"/>
        <v>0</v>
      </c>
      <c r="H662" s="29">
        <f>SUM(H663)</f>
        <v>0</v>
      </c>
      <c r="I662" s="32">
        <f t="shared" ref="I662:I725" si="103">SUM(F662-H662)</f>
        <v>2500000000</v>
      </c>
      <c r="J662" s="29">
        <f>SUM(J663)</f>
        <v>619350492</v>
      </c>
      <c r="K662" s="31">
        <f t="shared" si="98"/>
        <v>24.774019680000002</v>
      </c>
      <c r="L662" s="30">
        <f t="shared" si="97"/>
        <v>461842003</v>
      </c>
      <c r="M662" s="31">
        <f t="shared" si="99"/>
        <v>18.473680120000001</v>
      </c>
      <c r="N662" s="29">
        <f>SUM(N663)</f>
        <v>1081192495</v>
      </c>
      <c r="O662" s="31">
        <f t="shared" si="100"/>
        <v>43.247699799999999</v>
      </c>
      <c r="P662" s="32">
        <f t="shared" si="95"/>
        <v>1418807505</v>
      </c>
      <c r="R662" s="17">
        <f>SUM('[1]estapu y ente'!D660+[2]ctas!D660)</f>
        <v>2500000000</v>
      </c>
      <c r="S662" s="18">
        <f t="shared" si="101"/>
        <v>0</v>
      </c>
    </row>
    <row r="663" spans="1:19" ht="26.25" x14ac:dyDescent="0.25">
      <c r="A663" s="60">
        <v>3311401110389150</v>
      </c>
      <c r="B663" s="61" t="s">
        <v>453</v>
      </c>
      <c r="C663" s="28"/>
      <c r="D663" s="17">
        <f>SUM([3]ctas!D663+'[4]estapu y ente'!D663)</f>
        <v>2500000000</v>
      </c>
      <c r="E663" s="17">
        <f>SUM([3]ctas!E663+'[4]estapu y ente'!E663)</f>
        <v>0</v>
      </c>
      <c r="F663" s="30">
        <f t="shared" si="102"/>
        <v>2500000000</v>
      </c>
      <c r="G663" s="31">
        <f t="shared" si="96"/>
        <v>0</v>
      </c>
      <c r="H663" s="17"/>
      <c r="I663" s="32">
        <f t="shared" si="103"/>
        <v>2500000000</v>
      </c>
      <c r="J663" s="17">
        <f>SUM([3]ctas!J663+'[4]estapu y ente'!J663)</f>
        <v>619350492</v>
      </c>
      <c r="K663" s="31">
        <f t="shared" si="98"/>
        <v>24.774019680000002</v>
      </c>
      <c r="L663" s="30">
        <f t="shared" si="97"/>
        <v>461842003</v>
      </c>
      <c r="M663" s="31">
        <f t="shared" si="99"/>
        <v>18.473680120000001</v>
      </c>
      <c r="N663" s="17">
        <f>SUM([3]ctas!N663+'[4]estapu y ente'!N663)</f>
        <v>1081192495</v>
      </c>
      <c r="O663" s="31">
        <f t="shared" si="100"/>
        <v>43.247699799999999</v>
      </c>
      <c r="P663" s="32">
        <f t="shared" si="95"/>
        <v>1418807505</v>
      </c>
      <c r="R663" s="17">
        <f>SUM('[1]estapu y ente'!D661+[2]ctas!D661)</f>
        <v>2500000000</v>
      </c>
      <c r="S663" s="18">
        <f t="shared" si="101"/>
        <v>0</v>
      </c>
    </row>
    <row r="664" spans="1:19" ht="26.25" x14ac:dyDescent="0.25">
      <c r="A664" s="26">
        <v>3311401110748</v>
      </c>
      <c r="B664" s="27" t="s">
        <v>454</v>
      </c>
      <c r="C664" s="28"/>
      <c r="D664" s="29">
        <f>SUM(D665)</f>
        <v>3200000000</v>
      </c>
      <c r="E664" s="29">
        <f>SUM(E665)</f>
        <v>0</v>
      </c>
      <c r="F664" s="30">
        <f t="shared" si="102"/>
        <v>3200000000</v>
      </c>
      <c r="G664" s="31">
        <f t="shared" si="96"/>
        <v>0</v>
      </c>
      <c r="H664" s="29">
        <f>SUM(H665)</f>
        <v>0</v>
      </c>
      <c r="I664" s="32">
        <f t="shared" si="103"/>
        <v>3200000000</v>
      </c>
      <c r="J664" s="29">
        <f>SUM(J665)</f>
        <v>309384303</v>
      </c>
      <c r="K664" s="31">
        <f t="shared" si="98"/>
        <v>9.6682594687499996</v>
      </c>
      <c r="L664" s="30">
        <f t="shared" si="97"/>
        <v>2695476693</v>
      </c>
      <c r="M664" s="31">
        <f t="shared" si="99"/>
        <v>84.233646656250002</v>
      </c>
      <c r="N664" s="29">
        <f>SUM(N665)</f>
        <v>3004860996</v>
      </c>
      <c r="O664" s="31">
        <f t="shared" si="100"/>
        <v>93.901906124999996</v>
      </c>
      <c r="P664" s="32">
        <f t="shared" si="95"/>
        <v>195139004</v>
      </c>
      <c r="R664" s="17">
        <f>SUM('[1]estapu y ente'!D662+[2]ctas!D662)</f>
        <v>3200000000</v>
      </c>
      <c r="S664" s="18">
        <f t="shared" si="101"/>
        <v>0</v>
      </c>
    </row>
    <row r="665" spans="1:19" ht="26.25" x14ac:dyDescent="0.25">
      <c r="A665" s="26">
        <v>3311401110748150</v>
      </c>
      <c r="B665" s="27" t="s">
        <v>454</v>
      </c>
      <c r="C665" s="28"/>
      <c r="D665" s="17">
        <f>SUM([3]ctas!D665+'[4]estapu y ente'!D665)</f>
        <v>3200000000</v>
      </c>
      <c r="E665" s="17">
        <f>SUM([3]ctas!E665+'[4]estapu y ente'!E665)</f>
        <v>0</v>
      </c>
      <c r="F665" s="30">
        <f t="shared" si="102"/>
        <v>3200000000</v>
      </c>
      <c r="G665" s="31">
        <f t="shared" si="96"/>
        <v>0</v>
      </c>
      <c r="H665" s="17"/>
      <c r="I665" s="32">
        <f t="shared" si="103"/>
        <v>3200000000</v>
      </c>
      <c r="J665" s="17">
        <f>SUM([3]ctas!J665+'[4]estapu y ente'!J665)</f>
        <v>309384303</v>
      </c>
      <c r="K665" s="31">
        <f t="shared" si="98"/>
        <v>9.6682594687499996</v>
      </c>
      <c r="L665" s="30">
        <f t="shared" si="97"/>
        <v>2695476693</v>
      </c>
      <c r="M665" s="31">
        <f t="shared" si="99"/>
        <v>84.233646656250002</v>
      </c>
      <c r="N665" s="17">
        <f>SUM([3]ctas!N665+'[4]estapu y ente'!N665)</f>
        <v>3004860996</v>
      </c>
      <c r="O665" s="31">
        <f t="shared" si="100"/>
        <v>93.901906124999996</v>
      </c>
      <c r="P665" s="32">
        <f t="shared" si="95"/>
        <v>195139004</v>
      </c>
      <c r="R665" s="17">
        <f>SUM('[1]estapu y ente'!D663+[2]ctas!D663)</f>
        <v>3200000000</v>
      </c>
      <c r="S665" s="18">
        <f t="shared" si="101"/>
        <v>0</v>
      </c>
    </row>
    <row r="666" spans="1:19" ht="39" x14ac:dyDescent="0.25">
      <c r="A666" s="26">
        <v>3311401110798</v>
      </c>
      <c r="B666" s="27" t="s">
        <v>455</v>
      </c>
      <c r="C666" s="28"/>
      <c r="D666" s="29">
        <f>SUM(D667)</f>
        <v>350000000</v>
      </c>
      <c r="E666" s="29">
        <f>SUM(E667)</f>
        <v>0</v>
      </c>
      <c r="F666" s="30">
        <f t="shared" si="102"/>
        <v>350000000</v>
      </c>
      <c r="G666" s="31">
        <f t="shared" si="96"/>
        <v>0</v>
      </c>
      <c r="H666" s="29">
        <f>SUM(H667)</f>
        <v>0</v>
      </c>
      <c r="I666" s="32">
        <f t="shared" si="103"/>
        <v>350000000</v>
      </c>
      <c r="J666" s="29">
        <f>SUM(J667)</f>
        <v>0</v>
      </c>
      <c r="K666" s="31">
        <f t="shared" si="98"/>
        <v>0</v>
      </c>
      <c r="L666" s="30">
        <f t="shared" si="97"/>
        <v>0</v>
      </c>
      <c r="M666" s="31">
        <f t="shared" si="99"/>
        <v>0</v>
      </c>
      <c r="N666" s="29">
        <f>SUM(N667)</f>
        <v>0</v>
      </c>
      <c r="O666" s="31">
        <f t="shared" si="100"/>
        <v>0</v>
      </c>
      <c r="P666" s="32">
        <f t="shared" si="95"/>
        <v>350000000</v>
      </c>
      <c r="R666" s="17">
        <f>SUM('[1]estapu y ente'!D664+[2]ctas!D664)</f>
        <v>350000000</v>
      </c>
      <c r="S666" s="18">
        <f t="shared" si="101"/>
        <v>0</v>
      </c>
    </row>
    <row r="667" spans="1:19" ht="39" x14ac:dyDescent="0.25">
      <c r="A667" s="26">
        <v>3311401110798150</v>
      </c>
      <c r="B667" s="27" t="s">
        <v>455</v>
      </c>
      <c r="C667" s="28"/>
      <c r="D667" s="17">
        <f>SUM([3]ctas!D667+'[4]estapu y ente'!D667)</f>
        <v>350000000</v>
      </c>
      <c r="E667" s="17">
        <f>SUM([3]ctas!E667+'[4]estapu y ente'!E667)</f>
        <v>0</v>
      </c>
      <c r="F667" s="30">
        <f t="shared" si="102"/>
        <v>350000000</v>
      </c>
      <c r="G667" s="31">
        <f t="shared" si="96"/>
        <v>0</v>
      </c>
      <c r="H667" s="17"/>
      <c r="I667" s="32">
        <f t="shared" si="103"/>
        <v>350000000</v>
      </c>
      <c r="J667" s="17">
        <f>SUM([3]ctas!J667+'[4]estapu y ente'!J667)</f>
        <v>0</v>
      </c>
      <c r="K667" s="31">
        <f t="shared" si="98"/>
        <v>0</v>
      </c>
      <c r="L667" s="30">
        <f t="shared" si="97"/>
        <v>0</v>
      </c>
      <c r="M667" s="31">
        <f t="shared" si="99"/>
        <v>0</v>
      </c>
      <c r="N667" s="17">
        <f>SUM([3]ctas!N667+'[4]estapu y ente'!N667)</f>
        <v>0</v>
      </c>
      <c r="O667" s="31">
        <f t="shared" si="100"/>
        <v>0</v>
      </c>
      <c r="P667" s="32">
        <f t="shared" si="95"/>
        <v>350000000</v>
      </c>
      <c r="R667" s="17">
        <f>SUM('[1]estapu y ente'!D665+[2]ctas!D665)</f>
        <v>350000000</v>
      </c>
      <c r="S667" s="18">
        <f t="shared" si="101"/>
        <v>0</v>
      </c>
    </row>
    <row r="668" spans="1:19" ht="26.25" x14ac:dyDescent="0.25">
      <c r="A668" s="60">
        <v>331140112</v>
      </c>
      <c r="B668" s="27" t="s">
        <v>456</v>
      </c>
      <c r="C668" s="28"/>
      <c r="D668" s="29">
        <f>SUM(D669+D671+D673+D675+D677+D679+D681)</f>
        <v>49208813000</v>
      </c>
      <c r="E668" s="29">
        <f>SUM(E669+E671+E673+E675+E677+E679+E681)</f>
        <v>2300000000</v>
      </c>
      <c r="F668" s="30">
        <f t="shared" si="102"/>
        <v>51508813000</v>
      </c>
      <c r="G668" s="31">
        <f t="shared" si="96"/>
        <v>0</v>
      </c>
      <c r="H668" s="29">
        <f>SUM(H669+H671+H673+H675+H677+H679+H681)</f>
        <v>0</v>
      </c>
      <c r="I668" s="32">
        <f t="shared" si="103"/>
        <v>51508813000</v>
      </c>
      <c r="J668" s="29">
        <f>SUM(J669+J671+J673+J675+J677+J679+J681)</f>
        <v>7592536943</v>
      </c>
      <c r="K668" s="31">
        <f t="shared" si="98"/>
        <v>14.740267734377804</v>
      </c>
      <c r="L668" s="30">
        <f t="shared" si="97"/>
        <v>21888758440</v>
      </c>
      <c r="M668" s="31">
        <f t="shared" si="99"/>
        <v>42.495171535014791</v>
      </c>
      <c r="N668" s="29">
        <f>SUM(N669+N671+N673+N675+N677+N679+N681)</f>
        <v>29481295383</v>
      </c>
      <c r="O668" s="31">
        <f t="shared" si="100"/>
        <v>57.235439269392593</v>
      </c>
      <c r="P668" s="32">
        <f t="shared" ref="P668:P731" si="104">SUM(F668-N668)</f>
        <v>22027517617</v>
      </c>
      <c r="R668" s="17">
        <f>SUM('[1]estapu y ente'!D666+[2]ctas!D666)</f>
        <v>49208813000</v>
      </c>
      <c r="S668" s="18">
        <f t="shared" si="101"/>
        <v>0</v>
      </c>
    </row>
    <row r="669" spans="1:19" ht="26.25" x14ac:dyDescent="0.25">
      <c r="A669" s="26">
        <v>3311401120689</v>
      </c>
      <c r="B669" s="27" t="s">
        <v>457</v>
      </c>
      <c r="C669" s="28"/>
      <c r="D669" s="29">
        <f>SUM(D670)</f>
        <v>5500000000</v>
      </c>
      <c r="E669" s="29">
        <f>SUM(E670)</f>
        <v>0</v>
      </c>
      <c r="F669" s="30">
        <f t="shared" si="102"/>
        <v>5500000000</v>
      </c>
      <c r="G669" s="31">
        <f t="shared" si="96"/>
        <v>0</v>
      </c>
      <c r="H669" s="29">
        <f>SUM(H670)</f>
        <v>0</v>
      </c>
      <c r="I669" s="32">
        <f t="shared" si="103"/>
        <v>5500000000</v>
      </c>
      <c r="J669" s="29">
        <f>SUM(J670)</f>
        <v>359148796</v>
      </c>
      <c r="K669" s="31">
        <f t="shared" si="98"/>
        <v>6.5299781090909086</v>
      </c>
      <c r="L669" s="30">
        <f t="shared" ref="L669:L732" si="105">SUM(N669-J669)</f>
        <v>4995121243</v>
      </c>
      <c r="M669" s="31">
        <f t="shared" si="99"/>
        <v>90.820386236363632</v>
      </c>
      <c r="N669" s="29">
        <f>SUM(N670)</f>
        <v>5354270039</v>
      </c>
      <c r="O669" s="31">
        <f t="shared" si="100"/>
        <v>97.350364345454537</v>
      </c>
      <c r="P669" s="32">
        <f t="shared" si="104"/>
        <v>145729961</v>
      </c>
      <c r="R669" s="17">
        <f>SUM('[1]estapu y ente'!D667+[2]ctas!D667)</f>
        <v>5500000000</v>
      </c>
      <c r="S669" s="18">
        <f t="shared" si="101"/>
        <v>0</v>
      </c>
    </row>
    <row r="670" spans="1:19" ht="26.25" x14ac:dyDescent="0.25">
      <c r="A670" s="26">
        <v>3311401120689160</v>
      </c>
      <c r="B670" s="27" t="s">
        <v>457</v>
      </c>
      <c r="C670" s="28"/>
      <c r="D670" s="17">
        <f>SUM([3]ctas!D670+'[4]estapu y ente'!D670)</f>
        <v>5500000000</v>
      </c>
      <c r="E670" s="17">
        <f>SUM([3]ctas!E670+'[4]estapu y ente'!E670)</f>
        <v>0</v>
      </c>
      <c r="F670" s="30">
        <f t="shared" si="102"/>
        <v>5500000000</v>
      </c>
      <c r="G670" s="31">
        <f t="shared" si="96"/>
        <v>0</v>
      </c>
      <c r="H670" s="17"/>
      <c r="I670" s="32">
        <f t="shared" si="103"/>
        <v>5500000000</v>
      </c>
      <c r="J670" s="17">
        <f>SUM([3]ctas!J670+'[4]estapu y ente'!J670)</f>
        <v>359148796</v>
      </c>
      <c r="K670" s="31">
        <f t="shared" si="98"/>
        <v>6.5299781090909086</v>
      </c>
      <c r="L670" s="30">
        <f t="shared" si="105"/>
        <v>4995121243</v>
      </c>
      <c r="M670" s="31">
        <f t="shared" si="99"/>
        <v>90.820386236363632</v>
      </c>
      <c r="N670" s="17">
        <f>SUM([3]ctas!N670+'[4]estapu y ente'!N670)</f>
        <v>5354270039</v>
      </c>
      <c r="O670" s="31">
        <f t="shared" si="100"/>
        <v>97.350364345454537</v>
      </c>
      <c r="P670" s="32">
        <f t="shared" si="104"/>
        <v>145729961</v>
      </c>
      <c r="R670" s="17">
        <f>SUM('[1]estapu y ente'!D668+[2]ctas!D668)</f>
        <v>5500000000</v>
      </c>
      <c r="S670" s="18">
        <f t="shared" si="101"/>
        <v>0</v>
      </c>
    </row>
    <row r="671" spans="1:19" x14ac:dyDescent="0.25">
      <c r="A671" s="26">
        <v>3311401120715</v>
      </c>
      <c r="B671" s="27" t="s">
        <v>458</v>
      </c>
      <c r="C671" s="28"/>
      <c r="D671" s="29">
        <f>SUM(D672)</f>
        <v>5950000000</v>
      </c>
      <c r="E671" s="29">
        <f>SUM(E672)</f>
        <v>0</v>
      </c>
      <c r="F671" s="30">
        <f t="shared" si="102"/>
        <v>5950000000</v>
      </c>
      <c r="G671" s="31">
        <f t="shared" si="96"/>
        <v>0</v>
      </c>
      <c r="H671" s="29">
        <f>SUM(H672)</f>
        <v>0</v>
      </c>
      <c r="I671" s="32">
        <f t="shared" si="103"/>
        <v>5950000000</v>
      </c>
      <c r="J671" s="29">
        <f>SUM(J672)</f>
        <v>692210365</v>
      </c>
      <c r="K671" s="31">
        <f t="shared" si="98"/>
        <v>11.633787647058824</v>
      </c>
      <c r="L671" s="30">
        <f t="shared" si="105"/>
        <v>1259478424</v>
      </c>
      <c r="M671" s="31">
        <f t="shared" si="99"/>
        <v>21.167704605042019</v>
      </c>
      <c r="N671" s="29">
        <f>SUM(N672)</f>
        <v>1951688789</v>
      </c>
      <c r="O671" s="31">
        <f t="shared" si="100"/>
        <v>32.801492252100836</v>
      </c>
      <c r="P671" s="32">
        <f t="shared" si="104"/>
        <v>3998311211</v>
      </c>
      <c r="R671" s="17">
        <f>SUM('[1]estapu y ente'!D669+[2]ctas!D669)</f>
        <v>5950000000</v>
      </c>
      <c r="S671" s="18">
        <f t="shared" si="101"/>
        <v>0</v>
      </c>
    </row>
    <row r="672" spans="1:19" x14ac:dyDescent="0.25">
      <c r="A672" s="26">
        <v>3311401120715160</v>
      </c>
      <c r="B672" s="27" t="s">
        <v>458</v>
      </c>
      <c r="C672" s="28"/>
      <c r="D672" s="17">
        <f>SUM([3]ctas!D672+'[4]estapu y ente'!D672)</f>
        <v>5950000000</v>
      </c>
      <c r="E672" s="17">
        <f>SUM([3]ctas!E672+'[4]estapu y ente'!E672)</f>
        <v>0</v>
      </c>
      <c r="F672" s="30">
        <f t="shared" si="102"/>
        <v>5950000000</v>
      </c>
      <c r="G672" s="31">
        <f t="shared" si="96"/>
        <v>0</v>
      </c>
      <c r="H672" s="17"/>
      <c r="I672" s="32">
        <f t="shared" si="103"/>
        <v>5950000000</v>
      </c>
      <c r="J672" s="17">
        <f>SUM([3]ctas!J672+'[4]estapu y ente'!J672)</f>
        <v>692210365</v>
      </c>
      <c r="K672" s="31">
        <f t="shared" si="98"/>
        <v>11.633787647058824</v>
      </c>
      <c r="L672" s="30">
        <f t="shared" si="105"/>
        <v>1259478424</v>
      </c>
      <c r="M672" s="31">
        <f t="shared" si="99"/>
        <v>21.167704605042019</v>
      </c>
      <c r="N672" s="17">
        <f>SUM([3]ctas!N672+'[4]estapu y ente'!N672)</f>
        <v>1951688789</v>
      </c>
      <c r="O672" s="31">
        <f t="shared" si="100"/>
        <v>32.801492252100836</v>
      </c>
      <c r="P672" s="32">
        <f t="shared" si="104"/>
        <v>3998311211</v>
      </c>
      <c r="R672" s="17">
        <f>SUM('[1]estapu y ente'!D670+[2]ctas!D670)</f>
        <v>5950000000</v>
      </c>
      <c r="S672" s="18">
        <f t="shared" si="101"/>
        <v>0</v>
      </c>
    </row>
    <row r="673" spans="1:19" x14ac:dyDescent="0.25">
      <c r="A673" s="26">
        <v>3311401120716</v>
      </c>
      <c r="B673" s="27" t="s">
        <v>459</v>
      </c>
      <c r="C673" s="28"/>
      <c r="D673" s="29">
        <f>SUM(D674)</f>
        <v>6200000000</v>
      </c>
      <c r="E673" s="29">
        <f>SUM(E674)</f>
        <v>0</v>
      </c>
      <c r="F673" s="30">
        <f t="shared" si="102"/>
        <v>6200000000</v>
      </c>
      <c r="G673" s="31">
        <f t="shared" ref="G673:G738" si="106">IF(OR(F673=0,F$5=0),0,F673/F$5)*100</f>
        <v>0</v>
      </c>
      <c r="H673" s="29">
        <f>SUM(H674)</f>
        <v>0</v>
      </c>
      <c r="I673" s="32">
        <f t="shared" si="103"/>
        <v>6200000000</v>
      </c>
      <c r="J673" s="29">
        <f>SUM(J674)</f>
        <v>1784449701</v>
      </c>
      <c r="K673" s="31">
        <f t="shared" si="98"/>
        <v>28.78144679032258</v>
      </c>
      <c r="L673" s="30">
        <f t="shared" si="105"/>
        <v>3826249756</v>
      </c>
      <c r="M673" s="31">
        <f t="shared" si="99"/>
        <v>61.713705741935485</v>
      </c>
      <c r="N673" s="29">
        <f>SUM(N674)</f>
        <v>5610699457</v>
      </c>
      <c r="O673" s="31">
        <f t="shared" si="100"/>
        <v>90.495152532258061</v>
      </c>
      <c r="P673" s="32">
        <f t="shared" si="104"/>
        <v>589300543</v>
      </c>
      <c r="R673" s="17">
        <f>SUM('[1]estapu y ente'!D671+[2]ctas!D671)</f>
        <v>6200000000</v>
      </c>
      <c r="S673" s="18">
        <f t="shared" si="101"/>
        <v>0</v>
      </c>
    </row>
    <row r="674" spans="1:19" x14ac:dyDescent="0.25">
      <c r="A674" s="26">
        <v>3311401120716150</v>
      </c>
      <c r="B674" s="27" t="s">
        <v>459</v>
      </c>
      <c r="C674" s="28"/>
      <c r="D674" s="17">
        <f>SUM([3]ctas!D674+'[4]estapu y ente'!D674)</f>
        <v>6200000000</v>
      </c>
      <c r="E674" s="17">
        <f>SUM([3]ctas!E674+'[4]estapu y ente'!E674)</f>
        <v>0</v>
      </c>
      <c r="F674" s="30">
        <f t="shared" si="102"/>
        <v>6200000000</v>
      </c>
      <c r="G674" s="31">
        <f t="shared" si="106"/>
        <v>0</v>
      </c>
      <c r="H674" s="17"/>
      <c r="I674" s="32">
        <f t="shared" si="103"/>
        <v>6200000000</v>
      </c>
      <c r="J674" s="17">
        <f>SUM([3]ctas!J674+'[4]estapu y ente'!J674)</f>
        <v>1784449701</v>
      </c>
      <c r="K674" s="31">
        <f t="shared" si="98"/>
        <v>28.78144679032258</v>
      </c>
      <c r="L674" s="30">
        <f t="shared" si="105"/>
        <v>3826249756</v>
      </c>
      <c r="M674" s="31">
        <f t="shared" si="99"/>
        <v>61.713705741935485</v>
      </c>
      <c r="N674" s="17">
        <f>SUM([3]ctas!N674+'[4]estapu y ente'!N674)</f>
        <v>5610699457</v>
      </c>
      <c r="O674" s="31">
        <f t="shared" si="100"/>
        <v>90.495152532258061</v>
      </c>
      <c r="P674" s="32">
        <f t="shared" si="104"/>
        <v>589300543</v>
      </c>
      <c r="R674" s="17">
        <f>SUM('[1]estapu y ente'!D672+[2]ctas!D672)</f>
        <v>6200000000</v>
      </c>
      <c r="S674" s="18">
        <f t="shared" si="101"/>
        <v>0</v>
      </c>
    </row>
    <row r="675" spans="1:19" ht="26.25" x14ac:dyDescent="0.25">
      <c r="A675" s="60">
        <v>3311401120725</v>
      </c>
      <c r="B675" s="27" t="s">
        <v>460</v>
      </c>
      <c r="C675" s="28"/>
      <c r="D675" s="29">
        <f>SUM(D676)</f>
        <v>23153906000</v>
      </c>
      <c r="E675" s="29">
        <f>SUM(E676)</f>
        <v>2300000000</v>
      </c>
      <c r="F675" s="30">
        <f t="shared" si="102"/>
        <v>25453906000</v>
      </c>
      <c r="G675" s="31">
        <f t="shared" si="106"/>
        <v>0</v>
      </c>
      <c r="H675" s="29">
        <f>SUM(H676)</f>
        <v>0</v>
      </c>
      <c r="I675" s="32">
        <f t="shared" si="103"/>
        <v>25453906000</v>
      </c>
      <c r="J675" s="29">
        <f>SUM(J676)</f>
        <v>3702741864</v>
      </c>
      <c r="K675" s="31">
        <f t="shared" si="98"/>
        <v>14.546851331972391</v>
      </c>
      <c r="L675" s="30">
        <f t="shared" si="105"/>
        <v>7510681012</v>
      </c>
      <c r="M675" s="31">
        <f t="shared" si="99"/>
        <v>29.506988090550816</v>
      </c>
      <c r="N675" s="29">
        <f>SUM(N676)</f>
        <v>11213422876</v>
      </c>
      <c r="O675" s="31">
        <f t="shared" si="100"/>
        <v>44.053839422523204</v>
      </c>
      <c r="P675" s="32">
        <f t="shared" si="104"/>
        <v>14240483124</v>
      </c>
      <c r="R675" s="17">
        <f>SUM('[1]estapu y ente'!D673+[2]ctas!D673)</f>
        <v>23153906000</v>
      </c>
      <c r="S675" s="18">
        <f t="shared" si="101"/>
        <v>0</v>
      </c>
    </row>
    <row r="676" spans="1:19" ht="26.25" x14ac:dyDescent="0.25">
      <c r="A676" s="60">
        <v>3311401120725160</v>
      </c>
      <c r="B676" s="27" t="s">
        <v>460</v>
      </c>
      <c r="C676" s="28"/>
      <c r="D676" s="17">
        <f>SUM([3]ctas!D676+'[4]estapu y ente'!D676)</f>
        <v>23153906000</v>
      </c>
      <c r="E676" s="17">
        <f>SUM([3]ctas!E676+'[4]estapu y ente'!E676)</f>
        <v>2300000000</v>
      </c>
      <c r="F676" s="30">
        <f t="shared" si="102"/>
        <v>25453906000</v>
      </c>
      <c r="G676" s="31">
        <f t="shared" si="106"/>
        <v>0</v>
      </c>
      <c r="H676" s="17"/>
      <c r="I676" s="32">
        <f t="shared" si="103"/>
        <v>25453906000</v>
      </c>
      <c r="J676" s="17">
        <f>SUM([3]ctas!J676+'[4]estapu y ente'!J676)</f>
        <v>3702741864</v>
      </c>
      <c r="K676" s="31">
        <f t="shared" si="98"/>
        <v>14.546851331972391</v>
      </c>
      <c r="L676" s="30">
        <f t="shared" si="105"/>
        <v>7510681012</v>
      </c>
      <c r="M676" s="31">
        <f t="shared" si="99"/>
        <v>29.506988090550816</v>
      </c>
      <c r="N676" s="17">
        <f>SUM([3]ctas!N676+'[4]estapu y ente'!N676)</f>
        <v>11213422876</v>
      </c>
      <c r="O676" s="31">
        <f t="shared" si="100"/>
        <v>44.053839422523204</v>
      </c>
      <c r="P676" s="32">
        <f t="shared" si="104"/>
        <v>14240483124</v>
      </c>
      <c r="R676" s="17">
        <f>SUM('[1]estapu y ente'!D674+[2]ctas!D674)</f>
        <v>23153906000</v>
      </c>
      <c r="S676" s="18">
        <f t="shared" si="101"/>
        <v>0</v>
      </c>
    </row>
    <row r="677" spans="1:19" x14ac:dyDescent="0.25">
      <c r="A677" s="60">
        <v>3311401120731</v>
      </c>
      <c r="B677" s="27" t="s">
        <v>461</v>
      </c>
      <c r="C677" s="28"/>
      <c r="D677" s="29">
        <f>SUM(D678)</f>
        <v>2063971000</v>
      </c>
      <c r="E677" s="29">
        <f>SUM(E678)</f>
        <v>117340636</v>
      </c>
      <c r="F677" s="30">
        <f t="shared" si="102"/>
        <v>2181311636</v>
      </c>
      <c r="G677" s="31">
        <f t="shared" si="106"/>
        <v>0</v>
      </c>
      <c r="H677" s="29">
        <f>SUM(H678)</f>
        <v>0</v>
      </c>
      <c r="I677" s="32">
        <f t="shared" si="103"/>
        <v>2181311636</v>
      </c>
      <c r="J677" s="29">
        <f>SUM(J678)</f>
        <v>409391671</v>
      </c>
      <c r="K677" s="31">
        <f t="shared" si="98"/>
        <v>18.768142260989617</v>
      </c>
      <c r="L677" s="30">
        <f t="shared" si="105"/>
        <v>1365442546</v>
      </c>
      <c r="M677" s="31">
        <f t="shared" si="99"/>
        <v>62.597316379052224</v>
      </c>
      <c r="N677" s="29">
        <f>SUM(N678)</f>
        <v>1774834217</v>
      </c>
      <c r="O677" s="31">
        <f t="shared" si="100"/>
        <v>81.365458640041837</v>
      </c>
      <c r="P677" s="32">
        <f t="shared" si="104"/>
        <v>406477419</v>
      </c>
      <c r="R677" s="17">
        <f>SUM('[1]estapu y ente'!D675+[2]ctas!D675)</f>
        <v>2063971000</v>
      </c>
      <c r="S677" s="18">
        <f t="shared" si="101"/>
        <v>0</v>
      </c>
    </row>
    <row r="678" spans="1:19" x14ac:dyDescent="0.25">
      <c r="A678" s="60">
        <v>3311401120731160</v>
      </c>
      <c r="B678" s="27" t="s">
        <v>461</v>
      </c>
      <c r="C678" s="28"/>
      <c r="D678" s="17">
        <f>SUM([3]ctas!D678+'[4]estapu y ente'!D678)</f>
        <v>2063971000</v>
      </c>
      <c r="E678" s="17">
        <f>SUM([3]ctas!E678+'[4]estapu y ente'!E678)</f>
        <v>117340636</v>
      </c>
      <c r="F678" s="30">
        <f t="shared" si="102"/>
        <v>2181311636</v>
      </c>
      <c r="G678" s="31">
        <f t="shared" si="106"/>
        <v>0</v>
      </c>
      <c r="H678" s="17"/>
      <c r="I678" s="32">
        <f t="shared" si="103"/>
        <v>2181311636</v>
      </c>
      <c r="J678" s="17">
        <f>SUM([3]ctas!J678+'[4]estapu y ente'!J678)</f>
        <v>409391671</v>
      </c>
      <c r="K678" s="31">
        <f t="shared" si="98"/>
        <v>18.768142260989617</v>
      </c>
      <c r="L678" s="30">
        <f t="shared" si="105"/>
        <v>1365442546</v>
      </c>
      <c r="M678" s="31">
        <f t="shared" si="99"/>
        <v>62.597316379052224</v>
      </c>
      <c r="N678" s="17">
        <f>SUM([3]ctas!N678+'[4]estapu y ente'!N678)</f>
        <v>1774834217</v>
      </c>
      <c r="O678" s="31">
        <f t="shared" si="100"/>
        <v>81.365458640041837</v>
      </c>
      <c r="P678" s="32">
        <f t="shared" si="104"/>
        <v>406477419</v>
      </c>
      <c r="R678" s="17">
        <f>SUM('[1]estapu y ente'!D676+[2]ctas!D676)</f>
        <v>2063971000</v>
      </c>
      <c r="S678" s="18">
        <f t="shared" si="101"/>
        <v>0</v>
      </c>
    </row>
    <row r="679" spans="1:19" x14ac:dyDescent="0.25">
      <c r="A679" s="60">
        <v>3311401120740</v>
      </c>
      <c r="B679" s="27" t="s">
        <v>462</v>
      </c>
      <c r="C679" s="28"/>
      <c r="D679" s="29">
        <f>SUM(D680)</f>
        <v>4540936000</v>
      </c>
      <c r="E679" s="29">
        <f>SUM(E680)</f>
        <v>-117340636</v>
      </c>
      <c r="F679" s="30">
        <f t="shared" si="102"/>
        <v>4423595364</v>
      </c>
      <c r="G679" s="31">
        <f t="shared" si="106"/>
        <v>0</v>
      </c>
      <c r="H679" s="29">
        <f>SUM(H680)</f>
        <v>0</v>
      </c>
      <c r="I679" s="32">
        <f t="shared" si="103"/>
        <v>4423595364</v>
      </c>
      <c r="J679" s="29">
        <f>SUM(J680)</f>
        <v>456710433</v>
      </c>
      <c r="K679" s="31">
        <f t="shared" si="98"/>
        <v>10.324417027759594</v>
      </c>
      <c r="L679" s="30">
        <f t="shared" si="105"/>
        <v>1407189674</v>
      </c>
      <c r="M679" s="31">
        <f t="shared" si="99"/>
        <v>31.810994410835086</v>
      </c>
      <c r="N679" s="29">
        <f>SUM(N680)</f>
        <v>1863900107</v>
      </c>
      <c r="O679" s="31">
        <f t="shared" si="100"/>
        <v>42.13541143859468</v>
      </c>
      <c r="P679" s="32">
        <f t="shared" si="104"/>
        <v>2559695257</v>
      </c>
      <c r="R679" s="17">
        <f>SUM('[1]estapu y ente'!D677+[2]ctas!D677)</f>
        <v>4540936000</v>
      </c>
      <c r="S679" s="18">
        <f t="shared" si="101"/>
        <v>0</v>
      </c>
    </row>
    <row r="680" spans="1:19" x14ac:dyDescent="0.25">
      <c r="A680" s="60">
        <v>3311401120740160</v>
      </c>
      <c r="B680" s="27" t="s">
        <v>462</v>
      </c>
      <c r="C680" s="28"/>
      <c r="D680" s="17">
        <f>SUM([3]ctas!D680+'[4]estapu y ente'!D680)</f>
        <v>4540936000</v>
      </c>
      <c r="E680" s="17">
        <f>SUM([3]ctas!E680+'[4]estapu y ente'!E680)</f>
        <v>-117340636</v>
      </c>
      <c r="F680" s="30">
        <f t="shared" si="102"/>
        <v>4423595364</v>
      </c>
      <c r="G680" s="31">
        <f t="shared" si="106"/>
        <v>0</v>
      </c>
      <c r="H680" s="17"/>
      <c r="I680" s="32">
        <f t="shared" si="103"/>
        <v>4423595364</v>
      </c>
      <c r="J680" s="17">
        <f>SUM([3]ctas!J680+'[4]estapu y ente'!J680)</f>
        <v>456710433</v>
      </c>
      <c r="K680" s="31">
        <f t="shared" si="98"/>
        <v>10.324417027759594</v>
      </c>
      <c r="L680" s="30">
        <f t="shared" si="105"/>
        <v>1407189674</v>
      </c>
      <c r="M680" s="31">
        <f t="shared" si="99"/>
        <v>31.810994410835086</v>
      </c>
      <c r="N680" s="17">
        <f>SUM([3]ctas!N680+'[4]estapu y ente'!N680)</f>
        <v>1863900107</v>
      </c>
      <c r="O680" s="31">
        <f t="shared" si="100"/>
        <v>42.13541143859468</v>
      </c>
      <c r="P680" s="32">
        <f t="shared" si="104"/>
        <v>2559695257</v>
      </c>
      <c r="R680" s="17">
        <f>SUM('[1]estapu y ente'!D678+[2]ctas!D678)</f>
        <v>4540936000</v>
      </c>
      <c r="S680" s="18">
        <f t="shared" si="101"/>
        <v>0</v>
      </c>
    </row>
    <row r="681" spans="1:19" ht="26.25" x14ac:dyDescent="0.25">
      <c r="A681" s="26">
        <v>3311401120752</v>
      </c>
      <c r="B681" s="27" t="s">
        <v>463</v>
      </c>
      <c r="C681" s="28"/>
      <c r="D681" s="29">
        <f>SUM(D682)</f>
        <v>1800000000</v>
      </c>
      <c r="E681" s="29">
        <f>SUM(E682)</f>
        <v>0</v>
      </c>
      <c r="F681" s="30">
        <f t="shared" si="102"/>
        <v>1800000000</v>
      </c>
      <c r="G681" s="31">
        <f t="shared" si="106"/>
        <v>0</v>
      </c>
      <c r="H681" s="29">
        <f>SUM(H682)</f>
        <v>0</v>
      </c>
      <c r="I681" s="32">
        <f t="shared" si="103"/>
        <v>1800000000</v>
      </c>
      <c r="J681" s="29">
        <f>SUM(J682)</f>
        <v>187884113</v>
      </c>
      <c r="K681" s="31">
        <f t="shared" si="98"/>
        <v>10.438006277777777</v>
      </c>
      <c r="L681" s="30">
        <f t="shared" si="105"/>
        <v>1524595785</v>
      </c>
      <c r="M681" s="31">
        <f t="shared" si="99"/>
        <v>84.699765833333331</v>
      </c>
      <c r="N681" s="29">
        <f>SUM(N682)</f>
        <v>1712479898</v>
      </c>
      <c r="O681" s="31">
        <f t="shared" si="100"/>
        <v>95.137772111111104</v>
      </c>
      <c r="P681" s="32">
        <f t="shared" si="104"/>
        <v>87520102</v>
      </c>
      <c r="R681" s="17">
        <f>SUM('[1]estapu y ente'!D679+[2]ctas!D679)</f>
        <v>1800000000</v>
      </c>
      <c r="S681" s="18">
        <f t="shared" si="101"/>
        <v>0</v>
      </c>
    </row>
    <row r="682" spans="1:19" ht="26.25" x14ac:dyDescent="0.25">
      <c r="A682" s="26">
        <v>3311401120752160</v>
      </c>
      <c r="B682" s="27" t="s">
        <v>463</v>
      </c>
      <c r="C682" s="28"/>
      <c r="D682" s="17">
        <f>SUM([3]ctas!D682+'[4]estapu y ente'!D682)</f>
        <v>1800000000</v>
      </c>
      <c r="E682" s="17">
        <f>SUM([3]ctas!E682+'[4]estapu y ente'!E682)</f>
        <v>0</v>
      </c>
      <c r="F682" s="30">
        <f t="shared" si="102"/>
        <v>1800000000</v>
      </c>
      <c r="G682" s="31">
        <f t="shared" si="106"/>
        <v>0</v>
      </c>
      <c r="H682" s="17"/>
      <c r="I682" s="32">
        <f t="shared" si="103"/>
        <v>1800000000</v>
      </c>
      <c r="J682" s="17">
        <f>SUM([3]ctas!J682+'[4]estapu y ente'!J682)</f>
        <v>187884113</v>
      </c>
      <c r="K682" s="31">
        <f t="shared" si="98"/>
        <v>10.438006277777777</v>
      </c>
      <c r="L682" s="30">
        <f t="shared" si="105"/>
        <v>1524595785</v>
      </c>
      <c r="M682" s="31">
        <f t="shared" si="99"/>
        <v>84.699765833333331</v>
      </c>
      <c r="N682" s="17">
        <f>SUM([3]ctas!N682+'[4]estapu y ente'!N682)</f>
        <v>1712479898</v>
      </c>
      <c r="O682" s="31">
        <f t="shared" si="100"/>
        <v>95.137772111111104</v>
      </c>
      <c r="P682" s="32">
        <f t="shared" si="104"/>
        <v>87520102</v>
      </c>
      <c r="R682" s="17">
        <f>SUM('[1]estapu y ente'!D680+[2]ctas!D680)</f>
        <v>1800000000</v>
      </c>
      <c r="S682" s="18">
        <f t="shared" si="101"/>
        <v>0</v>
      </c>
    </row>
    <row r="683" spans="1:19" x14ac:dyDescent="0.25">
      <c r="A683" s="60">
        <v>331140113</v>
      </c>
      <c r="B683" s="27" t="s">
        <v>464</v>
      </c>
      <c r="C683" s="28"/>
      <c r="D683" s="29">
        <f>SUM(D684+D686+D688+D690+D692)</f>
        <v>107138470000</v>
      </c>
      <c r="E683" s="29">
        <f>SUM(E684+E686+E688+E690+E692)</f>
        <v>-2870000000</v>
      </c>
      <c r="F683" s="30">
        <f t="shared" si="102"/>
        <v>104268470000</v>
      </c>
      <c r="G683" s="31">
        <f t="shared" si="106"/>
        <v>0</v>
      </c>
      <c r="H683" s="29">
        <f>SUM(H684+H686+H688+H690+H692)</f>
        <v>0</v>
      </c>
      <c r="I683" s="32">
        <f t="shared" si="103"/>
        <v>104268470000</v>
      </c>
      <c r="J683" s="29">
        <f>SUM(J684+J686+J688+J690+J692)</f>
        <v>15009621428</v>
      </c>
      <c r="K683" s="31">
        <f t="shared" si="98"/>
        <v>14.395168000451141</v>
      </c>
      <c r="L683" s="30">
        <f t="shared" si="105"/>
        <v>19111477090</v>
      </c>
      <c r="M683" s="31">
        <f t="shared" si="99"/>
        <v>18.329104752376246</v>
      </c>
      <c r="N683" s="29">
        <f>SUM(N684+N686+N688+N690+N692)</f>
        <v>34121098518</v>
      </c>
      <c r="O683" s="31">
        <f t="shared" si="100"/>
        <v>32.724272752827389</v>
      </c>
      <c r="P683" s="32">
        <f t="shared" si="104"/>
        <v>70147371482</v>
      </c>
      <c r="R683" s="17">
        <f>SUM('[1]estapu y ente'!D681+[2]ctas!D681)</f>
        <v>107138470000</v>
      </c>
      <c r="S683" s="18">
        <f t="shared" si="101"/>
        <v>0</v>
      </c>
    </row>
    <row r="684" spans="1:19" x14ac:dyDescent="0.25">
      <c r="A684" s="60">
        <v>3311401130414</v>
      </c>
      <c r="B684" s="27" t="s">
        <v>465</v>
      </c>
      <c r="C684" s="28"/>
      <c r="D684" s="29">
        <f>SUM(D685)</f>
        <v>0</v>
      </c>
      <c r="E684" s="29">
        <f>SUM(E685)</f>
        <v>0</v>
      </c>
      <c r="F684" s="30">
        <f t="shared" si="102"/>
        <v>0</v>
      </c>
      <c r="G684" s="31">
        <f t="shared" si="106"/>
        <v>0</v>
      </c>
      <c r="H684" s="29">
        <f>SUM(H685)</f>
        <v>0</v>
      </c>
      <c r="I684" s="32">
        <f t="shared" si="103"/>
        <v>0</v>
      </c>
      <c r="J684" s="29">
        <f>SUM(J685)</f>
        <v>0</v>
      </c>
      <c r="K684" s="31">
        <f t="shared" si="98"/>
        <v>0</v>
      </c>
      <c r="L684" s="30">
        <f t="shared" si="105"/>
        <v>0</v>
      </c>
      <c r="M684" s="31">
        <f t="shared" si="99"/>
        <v>0</v>
      </c>
      <c r="N684" s="29">
        <f>SUM(N685)</f>
        <v>0</v>
      </c>
      <c r="O684" s="31">
        <f t="shared" si="100"/>
        <v>0</v>
      </c>
      <c r="P684" s="32">
        <f t="shared" si="104"/>
        <v>0</v>
      </c>
      <c r="R684" s="17">
        <f>SUM('[1]estapu y ente'!D682+[2]ctas!D682)</f>
        <v>0</v>
      </c>
      <c r="S684" s="18">
        <f t="shared" si="101"/>
        <v>0</v>
      </c>
    </row>
    <row r="685" spans="1:19" x14ac:dyDescent="0.25">
      <c r="A685" s="60">
        <v>3311401130414160</v>
      </c>
      <c r="B685" s="27" t="s">
        <v>465</v>
      </c>
      <c r="C685" s="28"/>
      <c r="D685" s="17">
        <f>SUM([3]ctas!D685+'[4]estapu y ente'!D685)</f>
        <v>0</v>
      </c>
      <c r="E685" s="17">
        <f>SUM([3]ctas!E685+'[4]estapu y ente'!E685)</f>
        <v>0</v>
      </c>
      <c r="F685" s="30">
        <f t="shared" si="102"/>
        <v>0</v>
      </c>
      <c r="G685" s="31">
        <f t="shared" si="106"/>
        <v>0</v>
      </c>
      <c r="H685" s="17"/>
      <c r="I685" s="32">
        <f t="shared" si="103"/>
        <v>0</v>
      </c>
      <c r="J685" s="17">
        <f>SUM([3]ctas!J685+'[4]estapu y ente'!J685)</f>
        <v>0</v>
      </c>
      <c r="K685" s="31">
        <f t="shared" si="98"/>
        <v>0</v>
      </c>
      <c r="L685" s="30">
        <f t="shared" si="105"/>
        <v>0</v>
      </c>
      <c r="M685" s="31">
        <f t="shared" si="99"/>
        <v>0</v>
      </c>
      <c r="N685" s="17">
        <f>SUM([3]ctas!N685+'[4]estapu y ente'!N685)</f>
        <v>0</v>
      </c>
      <c r="O685" s="31">
        <f t="shared" si="100"/>
        <v>0</v>
      </c>
      <c r="P685" s="32">
        <f t="shared" si="104"/>
        <v>0</v>
      </c>
      <c r="R685" s="17">
        <f>SUM('[1]estapu y ente'!D683+[2]ctas!D683)</f>
        <v>0</v>
      </c>
      <c r="S685" s="18">
        <f t="shared" si="101"/>
        <v>0</v>
      </c>
    </row>
    <row r="686" spans="1:19" ht="26.25" x14ac:dyDescent="0.25">
      <c r="A686" s="60">
        <v>3311401130604</v>
      </c>
      <c r="B686" s="27" t="s">
        <v>466</v>
      </c>
      <c r="C686" s="28"/>
      <c r="D686" s="29">
        <f>SUM(D687)</f>
        <v>1936322000</v>
      </c>
      <c r="E686" s="29">
        <f>SUM(E687)</f>
        <v>0</v>
      </c>
      <c r="F686" s="30">
        <f t="shared" si="102"/>
        <v>1936322000</v>
      </c>
      <c r="G686" s="31">
        <f t="shared" si="106"/>
        <v>0</v>
      </c>
      <c r="H686" s="29">
        <f>SUM(H687)</f>
        <v>0</v>
      </c>
      <c r="I686" s="32">
        <f t="shared" si="103"/>
        <v>1936322000</v>
      </c>
      <c r="J686" s="29">
        <f>SUM(J687)</f>
        <v>176287315</v>
      </c>
      <c r="K686" s="31">
        <f t="shared" si="98"/>
        <v>9.1042355042188223</v>
      </c>
      <c r="L686" s="30">
        <f t="shared" si="105"/>
        <v>254793335</v>
      </c>
      <c r="M686" s="31">
        <f t="shared" si="99"/>
        <v>13.158624185440232</v>
      </c>
      <c r="N686" s="29">
        <f>SUM(N687)</f>
        <v>431080650</v>
      </c>
      <c r="O686" s="31">
        <f t="shared" si="100"/>
        <v>22.262859689659052</v>
      </c>
      <c r="P686" s="32">
        <f t="shared" si="104"/>
        <v>1505241350</v>
      </c>
      <c r="R686" s="17">
        <f>SUM('[1]estapu y ente'!D684+[2]ctas!D684)</f>
        <v>1936322000</v>
      </c>
      <c r="S686" s="18">
        <f t="shared" si="101"/>
        <v>0</v>
      </c>
    </row>
    <row r="687" spans="1:19" ht="26.25" x14ac:dyDescent="0.25">
      <c r="A687" s="60">
        <v>3311401130604160</v>
      </c>
      <c r="B687" s="27" t="s">
        <v>466</v>
      </c>
      <c r="C687" s="28"/>
      <c r="D687" s="17">
        <f>SUM([3]ctas!D687+'[4]estapu y ente'!D687)</f>
        <v>1936322000</v>
      </c>
      <c r="E687" s="17">
        <f>SUM([3]ctas!E687+'[4]estapu y ente'!E687)</f>
        <v>0</v>
      </c>
      <c r="F687" s="30">
        <f t="shared" si="102"/>
        <v>1936322000</v>
      </c>
      <c r="G687" s="31">
        <f t="shared" si="106"/>
        <v>0</v>
      </c>
      <c r="H687" s="17"/>
      <c r="I687" s="32">
        <f t="shared" si="103"/>
        <v>1936322000</v>
      </c>
      <c r="J687" s="17">
        <f>SUM([3]ctas!J687+'[4]estapu y ente'!J687)</f>
        <v>176287315</v>
      </c>
      <c r="K687" s="31">
        <f t="shared" si="98"/>
        <v>9.1042355042188223</v>
      </c>
      <c r="L687" s="30">
        <f t="shared" si="105"/>
        <v>254793335</v>
      </c>
      <c r="M687" s="31">
        <f t="shared" si="99"/>
        <v>13.158624185440232</v>
      </c>
      <c r="N687" s="17">
        <f>SUM([3]ctas!N687+'[4]estapu y ente'!N687)</f>
        <v>431080650</v>
      </c>
      <c r="O687" s="31">
        <f t="shared" si="100"/>
        <v>22.262859689659052</v>
      </c>
      <c r="P687" s="32">
        <f t="shared" si="104"/>
        <v>1505241350</v>
      </c>
      <c r="R687" s="17">
        <f>SUM('[1]estapu y ente'!D685+[2]ctas!D685)</f>
        <v>1936322000</v>
      </c>
      <c r="S687" s="18">
        <f t="shared" si="101"/>
        <v>0</v>
      </c>
    </row>
    <row r="688" spans="1:19" ht="26.25" x14ac:dyDescent="0.25">
      <c r="A688" s="26">
        <v>3311401130686</v>
      </c>
      <c r="B688" s="27" t="s">
        <v>467</v>
      </c>
      <c r="C688" s="28"/>
      <c r="D688" s="29">
        <f>SUM(D689)</f>
        <v>1786000000</v>
      </c>
      <c r="E688" s="29">
        <f>SUM(E689)</f>
        <v>0</v>
      </c>
      <c r="F688" s="30">
        <f t="shared" si="102"/>
        <v>1786000000</v>
      </c>
      <c r="G688" s="31">
        <f t="shared" si="106"/>
        <v>0</v>
      </c>
      <c r="H688" s="29">
        <f>SUM(H689)</f>
        <v>0</v>
      </c>
      <c r="I688" s="32">
        <f t="shared" si="103"/>
        <v>1786000000</v>
      </c>
      <c r="J688" s="29">
        <f>SUM(J689)</f>
        <v>277724482</v>
      </c>
      <c r="K688" s="31">
        <f t="shared" si="98"/>
        <v>15.550082978723404</v>
      </c>
      <c r="L688" s="30">
        <f t="shared" si="105"/>
        <v>1169459573</v>
      </c>
      <c r="M688" s="31">
        <f t="shared" si="99"/>
        <v>65.479259406494961</v>
      </c>
      <c r="N688" s="29">
        <f>SUM(N689)</f>
        <v>1447184055</v>
      </c>
      <c r="O688" s="31">
        <f t="shared" si="100"/>
        <v>81.029342385218357</v>
      </c>
      <c r="P688" s="32">
        <f t="shared" si="104"/>
        <v>338815945</v>
      </c>
      <c r="R688" s="17">
        <f>SUM('[1]estapu y ente'!D686+[2]ctas!D686)</f>
        <v>1786000000</v>
      </c>
      <c r="S688" s="18">
        <f t="shared" si="101"/>
        <v>0</v>
      </c>
    </row>
    <row r="689" spans="1:19" ht="26.25" x14ac:dyDescent="0.25">
      <c r="A689" s="26">
        <v>3311401130686160</v>
      </c>
      <c r="B689" s="27" t="s">
        <v>467</v>
      </c>
      <c r="C689" s="28"/>
      <c r="D689" s="17">
        <f>SUM([3]ctas!D689+'[4]estapu y ente'!D689)</f>
        <v>1786000000</v>
      </c>
      <c r="E689" s="17">
        <f>SUM([3]ctas!E689+'[4]estapu y ente'!E689)</f>
        <v>0</v>
      </c>
      <c r="F689" s="30">
        <f t="shared" si="102"/>
        <v>1786000000</v>
      </c>
      <c r="G689" s="31">
        <f t="shared" si="106"/>
        <v>0</v>
      </c>
      <c r="H689" s="17"/>
      <c r="I689" s="32">
        <f t="shared" si="103"/>
        <v>1786000000</v>
      </c>
      <c r="J689" s="17">
        <f>SUM([3]ctas!J689+'[4]estapu y ente'!J689)</f>
        <v>277724482</v>
      </c>
      <c r="K689" s="31">
        <f t="shared" si="98"/>
        <v>15.550082978723404</v>
      </c>
      <c r="L689" s="30">
        <f t="shared" si="105"/>
        <v>1169459573</v>
      </c>
      <c r="M689" s="31">
        <f t="shared" si="99"/>
        <v>65.479259406494961</v>
      </c>
      <c r="N689" s="17">
        <f>SUM([3]ctas!N689+'[4]estapu y ente'!N689)</f>
        <v>1447184055</v>
      </c>
      <c r="O689" s="31">
        <f t="shared" si="100"/>
        <v>81.029342385218357</v>
      </c>
      <c r="P689" s="32">
        <f t="shared" si="104"/>
        <v>338815945</v>
      </c>
      <c r="R689" s="17">
        <f>SUM('[1]estapu y ente'!D687+[2]ctas!D687)</f>
        <v>1786000000</v>
      </c>
      <c r="S689" s="18">
        <f t="shared" si="101"/>
        <v>0</v>
      </c>
    </row>
    <row r="690" spans="1:19" ht="26.25" x14ac:dyDescent="0.25">
      <c r="A690" s="60">
        <v>3311401130884</v>
      </c>
      <c r="B690" s="27" t="s">
        <v>468</v>
      </c>
      <c r="C690" s="28"/>
      <c r="D690" s="29">
        <f>SUM(D691)</f>
        <v>2612000000</v>
      </c>
      <c r="E690" s="29">
        <f>SUM(E691)</f>
        <v>0</v>
      </c>
      <c r="F690" s="30">
        <f t="shared" si="102"/>
        <v>2612000000</v>
      </c>
      <c r="G690" s="31">
        <f t="shared" si="106"/>
        <v>0</v>
      </c>
      <c r="H690" s="29">
        <f>SUM(H691)</f>
        <v>0</v>
      </c>
      <c r="I690" s="32">
        <f t="shared" si="103"/>
        <v>2612000000</v>
      </c>
      <c r="J690" s="29">
        <f>SUM(J691)</f>
        <v>200360714</v>
      </c>
      <c r="K690" s="31">
        <f t="shared" si="98"/>
        <v>7.670777718223583</v>
      </c>
      <c r="L690" s="30">
        <f t="shared" si="105"/>
        <v>794725486</v>
      </c>
      <c r="M690" s="31">
        <f t="shared" si="99"/>
        <v>30.425937442572742</v>
      </c>
      <c r="N690" s="29">
        <f>SUM(N691)</f>
        <v>995086200</v>
      </c>
      <c r="O690" s="31">
        <f t="shared" si="100"/>
        <v>38.096715160796322</v>
      </c>
      <c r="P690" s="32">
        <f t="shared" si="104"/>
        <v>1616913800</v>
      </c>
      <c r="R690" s="17">
        <f>SUM('[1]estapu y ente'!D688+[2]ctas!D688)</f>
        <v>2612000000</v>
      </c>
      <c r="S690" s="18">
        <f t="shared" si="101"/>
        <v>0</v>
      </c>
    </row>
    <row r="691" spans="1:19" ht="26.25" x14ac:dyDescent="0.25">
      <c r="A691" s="60">
        <v>3311401130884160</v>
      </c>
      <c r="B691" s="27" t="s">
        <v>468</v>
      </c>
      <c r="C691" s="28"/>
      <c r="D691" s="17">
        <f>SUM([3]ctas!D691+'[4]estapu y ente'!D691)</f>
        <v>2612000000</v>
      </c>
      <c r="E691" s="17">
        <f>SUM([3]ctas!E691+'[4]estapu y ente'!E691)</f>
        <v>0</v>
      </c>
      <c r="F691" s="30">
        <f t="shared" si="102"/>
        <v>2612000000</v>
      </c>
      <c r="G691" s="31">
        <f t="shared" si="106"/>
        <v>0</v>
      </c>
      <c r="H691" s="17"/>
      <c r="I691" s="32">
        <f t="shared" si="103"/>
        <v>2612000000</v>
      </c>
      <c r="J691" s="17">
        <f>SUM([3]ctas!J691+'[4]estapu y ente'!J691)</f>
        <v>200360714</v>
      </c>
      <c r="K691" s="31">
        <f t="shared" si="98"/>
        <v>7.670777718223583</v>
      </c>
      <c r="L691" s="30">
        <f t="shared" si="105"/>
        <v>794725486</v>
      </c>
      <c r="M691" s="31">
        <f t="shared" si="99"/>
        <v>30.425937442572742</v>
      </c>
      <c r="N691" s="17">
        <f>SUM([3]ctas!N691+'[4]estapu y ente'!N691)</f>
        <v>995086200</v>
      </c>
      <c r="O691" s="31">
        <f t="shared" si="100"/>
        <v>38.096715160796322</v>
      </c>
      <c r="P691" s="32">
        <f t="shared" si="104"/>
        <v>1616913800</v>
      </c>
      <c r="R691" s="17">
        <f>SUM('[1]estapu y ente'!D689+[2]ctas!D689)</f>
        <v>2612000000</v>
      </c>
      <c r="S691" s="18">
        <f t="shared" si="101"/>
        <v>0</v>
      </c>
    </row>
    <row r="692" spans="1:19" ht="26.25" x14ac:dyDescent="0.25">
      <c r="A692" s="60">
        <v>3311401130968</v>
      </c>
      <c r="B692" s="38" t="s">
        <v>468</v>
      </c>
      <c r="C692" s="28"/>
      <c r="D692" s="29">
        <f>SUM(D693)</f>
        <v>100804148000</v>
      </c>
      <c r="E692" s="29">
        <f>SUM(E693)</f>
        <v>-2870000000</v>
      </c>
      <c r="F692" s="30">
        <f t="shared" si="102"/>
        <v>97934148000</v>
      </c>
      <c r="G692" s="31">
        <f t="shared" si="106"/>
        <v>0</v>
      </c>
      <c r="H692" s="29">
        <f>SUM(H693)</f>
        <v>0</v>
      </c>
      <c r="I692" s="32">
        <f t="shared" si="103"/>
        <v>97934148000</v>
      </c>
      <c r="J692" s="29">
        <f>SUM(J693)</f>
        <v>14355248917</v>
      </c>
      <c r="K692" s="31">
        <f t="shared" si="98"/>
        <v>14.65806280052592</v>
      </c>
      <c r="L692" s="30">
        <f t="shared" si="105"/>
        <v>16892498696</v>
      </c>
      <c r="M692" s="31">
        <f t="shared" si="99"/>
        <v>17.248834079814529</v>
      </c>
      <c r="N692" s="29">
        <f>SUM(N693)</f>
        <v>31247747613</v>
      </c>
      <c r="O692" s="31">
        <f t="shared" si="100"/>
        <v>31.906896880340451</v>
      </c>
      <c r="P692" s="32">
        <f t="shared" si="104"/>
        <v>66686400387</v>
      </c>
      <c r="R692" s="17">
        <f>SUM('[1]estapu y ente'!D690+[2]ctas!D690)</f>
        <v>100804148000</v>
      </c>
      <c r="S692" s="18">
        <f t="shared" si="101"/>
        <v>0</v>
      </c>
    </row>
    <row r="693" spans="1:19" ht="26.25" x14ac:dyDescent="0.25">
      <c r="A693" s="60">
        <v>3311401130968160</v>
      </c>
      <c r="B693" s="38" t="s">
        <v>469</v>
      </c>
      <c r="C693" s="28"/>
      <c r="D693" s="17">
        <f>SUM([3]ctas!D693+'[4]estapu y ente'!D693)</f>
        <v>100804148000</v>
      </c>
      <c r="E693" s="17">
        <f>SUM([3]ctas!E693+'[4]estapu y ente'!E693)</f>
        <v>-2870000000</v>
      </c>
      <c r="F693" s="30">
        <f t="shared" si="102"/>
        <v>97934148000</v>
      </c>
      <c r="G693" s="31">
        <f t="shared" si="106"/>
        <v>0</v>
      </c>
      <c r="H693" s="17"/>
      <c r="I693" s="32">
        <f t="shared" si="103"/>
        <v>97934148000</v>
      </c>
      <c r="J693" s="17">
        <f>SUM([3]ctas!J693+'[4]estapu y ente'!J693)</f>
        <v>14355248917</v>
      </c>
      <c r="K693" s="31">
        <f t="shared" si="98"/>
        <v>14.65806280052592</v>
      </c>
      <c r="L693" s="30">
        <f t="shared" si="105"/>
        <v>16892498696</v>
      </c>
      <c r="M693" s="31">
        <f t="shared" si="99"/>
        <v>17.248834079814529</v>
      </c>
      <c r="N693" s="17">
        <f>SUM([3]ctas!N693+'[4]estapu y ente'!N693)</f>
        <v>31247747613</v>
      </c>
      <c r="O693" s="31">
        <f t="shared" si="100"/>
        <v>31.906896880340451</v>
      </c>
      <c r="P693" s="32">
        <f t="shared" si="104"/>
        <v>66686400387</v>
      </c>
      <c r="R693" s="17">
        <f>SUM('[1]estapu y ente'!D691+[2]ctas!D691)</f>
        <v>100804148000</v>
      </c>
      <c r="S693" s="18">
        <f t="shared" si="101"/>
        <v>0</v>
      </c>
    </row>
    <row r="694" spans="1:19" ht="26.25" x14ac:dyDescent="0.25">
      <c r="A694" s="60">
        <v>331140114</v>
      </c>
      <c r="B694" s="27" t="s">
        <v>470</v>
      </c>
      <c r="C694" s="28"/>
      <c r="D694" s="29">
        <f>SUM(D695+D697)</f>
        <v>16173796000</v>
      </c>
      <c r="E694" s="29">
        <f>SUM(E695+E697)</f>
        <v>-850435200</v>
      </c>
      <c r="F694" s="30">
        <f t="shared" si="102"/>
        <v>15323360800</v>
      </c>
      <c r="G694" s="31">
        <f t="shared" si="106"/>
        <v>0</v>
      </c>
      <c r="H694" s="29">
        <f>SUM(H695+H697)</f>
        <v>0</v>
      </c>
      <c r="I694" s="32">
        <f t="shared" si="103"/>
        <v>15323360800</v>
      </c>
      <c r="J694" s="29">
        <f>SUM(J695+J697)</f>
        <v>134401164</v>
      </c>
      <c r="K694" s="31">
        <f t="shared" si="98"/>
        <v>0.87709978087835672</v>
      </c>
      <c r="L694" s="30">
        <f t="shared" si="105"/>
        <v>4488221211</v>
      </c>
      <c r="M694" s="31">
        <f t="shared" si="99"/>
        <v>29.29005764192409</v>
      </c>
      <c r="N694" s="29">
        <f>SUM(N695+N697)</f>
        <v>4622622375</v>
      </c>
      <c r="O694" s="31">
        <f t="shared" si="100"/>
        <v>30.167157422802443</v>
      </c>
      <c r="P694" s="32">
        <f t="shared" si="104"/>
        <v>10700738425</v>
      </c>
      <c r="R694" s="17">
        <f>SUM('[1]estapu y ente'!D692+[2]ctas!D692)</f>
        <v>16173796000</v>
      </c>
      <c r="S694" s="18">
        <f t="shared" si="101"/>
        <v>0</v>
      </c>
    </row>
    <row r="695" spans="1:19" ht="26.25" x14ac:dyDescent="0.25">
      <c r="A695" s="60">
        <v>3311401140582</v>
      </c>
      <c r="B695" s="27" t="s">
        <v>471</v>
      </c>
      <c r="C695" s="28"/>
      <c r="D695" s="29">
        <f>SUM(D696)</f>
        <v>7969600000</v>
      </c>
      <c r="E695" s="29">
        <f>SUM(E696)</f>
        <v>0</v>
      </c>
      <c r="F695" s="30">
        <f t="shared" si="102"/>
        <v>7969600000</v>
      </c>
      <c r="G695" s="31">
        <f t="shared" si="106"/>
        <v>0</v>
      </c>
      <c r="H695" s="29">
        <f>SUM(H696)</f>
        <v>0</v>
      </c>
      <c r="I695" s="32">
        <f t="shared" si="103"/>
        <v>7969600000</v>
      </c>
      <c r="J695" s="29">
        <f>SUM(J696)</f>
        <v>54111493</v>
      </c>
      <c r="K695" s="31">
        <f t="shared" si="98"/>
        <v>0.67897376279863486</v>
      </c>
      <c r="L695" s="30">
        <f t="shared" si="105"/>
        <v>3506896289</v>
      </c>
      <c r="M695" s="31">
        <f t="shared" si="99"/>
        <v>44.003416595563138</v>
      </c>
      <c r="N695" s="29">
        <f>SUM(N696)</f>
        <v>3561007782</v>
      </c>
      <c r="O695" s="31">
        <f t="shared" si="100"/>
        <v>44.682390358361772</v>
      </c>
      <c r="P695" s="32">
        <f t="shared" si="104"/>
        <v>4408592218</v>
      </c>
      <c r="R695" s="17">
        <f>SUM('[1]estapu y ente'!D693+[2]ctas!D693)</f>
        <v>7969600000</v>
      </c>
      <c r="S695" s="18">
        <f t="shared" si="101"/>
        <v>0</v>
      </c>
    </row>
    <row r="696" spans="1:19" ht="26.25" x14ac:dyDescent="0.25">
      <c r="A696" s="60">
        <v>3311401140582170</v>
      </c>
      <c r="B696" s="27" t="s">
        <v>471</v>
      </c>
      <c r="C696" s="28"/>
      <c r="D696" s="17">
        <f>SUM([3]ctas!D696+'[4]estapu y ente'!D696)</f>
        <v>7969600000</v>
      </c>
      <c r="E696" s="17">
        <f>SUM([3]ctas!E696+'[4]estapu y ente'!E696)</f>
        <v>0</v>
      </c>
      <c r="F696" s="30">
        <f t="shared" si="102"/>
        <v>7969600000</v>
      </c>
      <c r="G696" s="31">
        <f t="shared" si="106"/>
        <v>0</v>
      </c>
      <c r="H696" s="17"/>
      <c r="I696" s="32">
        <f t="shared" si="103"/>
        <v>7969600000</v>
      </c>
      <c r="J696" s="17">
        <f>SUM([3]ctas!J696+'[4]estapu y ente'!J696)</f>
        <v>54111493</v>
      </c>
      <c r="K696" s="31">
        <f t="shared" si="98"/>
        <v>0.67897376279863486</v>
      </c>
      <c r="L696" s="30">
        <f t="shared" si="105"/>
        <v>3506896289</v>
      </c>
      <c r="M696" s="31">
        <f t="shared" si="99"/>
        <v>44.003416595563138</v>
      </c>
      <c r="N696" s="17">
        <f>SUM([3]ctas!N696+'[4]estapu y ente'!N696)</f>
        <v>3561007782</v>
      </c>
      <c r="O696" s="31">
        <f t="shared" si="100"/>
        <v>44.682390358361772</v>
      </c>
      <c r="P696" s="32">
        <f t="shared" si="104"/>
        <v>4408592218</v>
      </c>
      <c r="R696" s="17">
        <f>SUM('[1]estapu y ente'!D694+[2]ctas!D694)</f>
        <v>7969600000</v>
      </c>
      <c r="S696" s="18">
        <f t="shared" si="101"/>
        <v>0</v>
      </c>
    </row>
    <row r="697" spans="1:19" x14ac:dyDescent="0.25">
      <c r="A697" s="60">
        <v>3311401140583</v>
      </c>
      <c r="B697" s="27" t="s">
        <v>472</v>
      </c>
      <c r="C697" s="28"/>
      <c r="D697" s="29">
        <f>SUM(D698)</f>
        <v>8204196000</v>
      </c>
      <c r="E697" s="29">
        <f>SUM(E698)</f>
        <v>-850435200</v>
      </c>
      <c r="F697" s="30">
        <f t="shared" si="102"/>
        <v>7353760800</v>
      </c>
      <c r="G697" s="31">
        <f t="shared" si="106"/>
        <v>0</v>
      </c>
      <c r="H697" s="29">
        <f>SUM(H698)</f>
        <v>0</v>
      </c>
      <c r="I697" s="32">
        <f t="shared" si="103"/>
        <v>7353760800</v>
      </c>
      <c r="J697" s="29">
        <f>SUM(J698)</f>
        <v>80289671</v>
      </c>
      <c r="K697" s="31">
        <f t="shared" si="98"/>
        <v>1.0918178219775654</v>
      </c>
      <c r="L697" s="30">
        <f t="shared" si="105"/>
        <v>981324922</v>
      </c>
      <c r="M697" s="31">
        <f t="shared" si="99"/>
        <v>13.344531440293789</v>
      </c>
      <c r="N697" s="29">
        <f>SUM(N698)</f>
        <v>1061614593</v>
      </c>
      <c r="O697" s="31">
        <f t="shared" si="100"/>
        <v>14.436349262271353</v>
      </c>
      <c r="P697" s="32">
        <f t="shared" si="104"/>
        <v>6292146207</v>
      </c>
      <c r="R697" s="17">
        <f>SUM('[1]estapu y ente'!D695+[2]ctas!D695)</f>
        <v>8204196000</v>
      </c>
      <c r="S697" s="18">
        <f t="shared" si="101"/>
        <v>0</v>
      </c>
    </row>
    <row r="698" spans="1:19" x14ac:dyDescent="0.25">
      <c r="A698" s="60">
        <v>3311401140583170</v>
      </c>
      <c r="B698" s="27" t="s">
        <v>472</v>
      </c>
      <c r="C698" s="28"/>
      <c r="D698" s="17">
        <f>SUM([3]ctas!D698+'[4]estapu y ente'!D698)</f>
        <v>8204196000</v>
      </c>
      <c r="E698" s="17">
        <f>SUM([3]ctas!E698+'[4]estapu y ente'!E698)</f>
        <v>-850435200</v>
      </c>
      <c r="F698" s="30">
        <f t="shared" si="102"/>
        <v>7353760800</v>
      </c>
      <c r="G698" s="31">
        <f t="shared" si="106"/>
        <v>0</v>
      </c>
      <c r="H698" s="17"/>
      <c r="I698" s="32">
        <f t="shared" si="103"/>
        <v>7353760800</v>
      </c>
      <c r="J698" s="17">
        <f>SUM([3]ctas!J698+'[4]estapu y ente'!J698)</f>
        <v>80289671</v>
      </c>
      <c r="K698" s="31">
        <f t="shared" si="98"/>
        <v>1.0918178219775654</v>
      </c>
      <c r="L698" s="30">
        <f t="shared" si="105"/>
        <v>981324922</v>
      </c>
      <c r="M698" s="31">
        <f t="shared" si="99"/>
        <v>13.344531440293789</v>
      </c>
      <c r="N698" s="17">
        <f>SUM([3]ctas!N698+'[4]estapu y ente'!N698)</f>
        <v>1061614593</v>
      </c>
      <c r="O698" s="31">
        <f t="shared" si="100"/>
        <v>14.436349262271353</v>
      </c>
      <c r="P698" s="32">
        <f t="shared" si="104"/>
        <v>6292146207</v>
      </c>
      <c r="R698" s="17">
        <f>SUM('[1]estapu y ente'!D696+[2]ctas!D696)</f>
        <v>8204196000</v>
      </c>
      <c r="S698" s="18">
        <f t="shared" si="101"/>
        <v>0</v>
      </c>
    </row>
    <row r="699" spans="1:19" x14ac:dyDescent="0.25">
      <c r="A699" s="60">
        <v>331140115</v>
      </c>
      <c r="B699" s="27" t="s">
        <v>473</v>
      </c>
      <c r="C699" s="28"/>
      <c r="D699" s="29">
        <f>SUM(D700+D702+D704+D706+D708+D710+D712+D714+D716+D718+D727+D729+D731+D733+D735+D737+D739+D741+D744+D746)</f>
        <v>202644294000</v>
      </c>
      <c r="E699" s="29">
        <f>SUM(E700+E702+E704+E706+E708+E710+E712+E714+E716+E718+E727+E729+E731+E733+E735+E737+E739+E741+E744+E746)</f>
        <v>424967522</v>
      </c>
      <c r="F699" s="30">
        <f t="shared" si="102"/>
        <v>203069261522</v>
      </c>
      <c r="G699" s="31">
        <f t="shared" si="106"/>
        <v>0</v>
      </c>
      <c r="H699" s="29">
        <f>SUM(H700+H702+H704+H706+H708+H710+H712+H714+H716+H718+H727+H729+H731+H733+H735+H737+H739+H741+H744+H746)</f>
        <v>0</v>
      </c>
      <c r="I699" s="32">
        <f t="shared" si="103"/>
        <v>203069261522</v>
      </c>
      <c r="J699" s="29">
        <f>SUM(J700+J702+J704+J706+J708+J710+J712+J714+J716+J718+J727+J729+J731+J733+J735+J737+J739+J741+J744+J746)</f>
        <v>17870452355</v>
      </c>
      <c r="K699" s="31">
        <f t="shared" si="98"/>
        <v>8.8001759700416109</v>
      </c>
      <c r="L699" s="30">
        <f t="shared" si="105"/>
        <v>30886469305</v>
      </c>
      <c r="M699" s="31">
        <f t="shared" si="99"/>
        <v>15.209820074937261</v>
      </c>
      <c r="N699" s="29">
        <f>SUM(N700+N702+N704+N706+N708+N710+N712+N714+N716+N718+N727+N729+N731+N733+N735+N737+N739+N741+N744+N746)</f>
        <v>48756921660</v>
      </c>
      <c r="O699" s="31">
        <f t="shared" si="100"/>
        <v>24.00999604497887</v>
      </c>
      <c r="P699" s="32">
        <f t="shared" si="104"/>
        <v>154312339862</v>
      </c>
      <c r="R699" s="17">
        <f>SUM('[1]estapu y ente'!D697+[2]ctas!D697)</f>
        <v>202644294000</v>
      </c>
      <c r="S699" s="18">
        <f t="shared" si="101"/>
        <v>0</v>
      </c>
    </row>
    <row r="700" spans="1:19" ht="39" x14ac:dyDescent="0.25">
      <c r="A700" s="60">
        <v>3311401150005</v>
      </c>
      <c r="B700" s="27" t="s">
        <v>474</v>
      </c>
      <c r="C700" s="28"/>
      <c r="D700" s="29">
        <f>SUM(D701)</f>
        <v>0</v>
      </c>
      <c r="E700" s="29">
        <f>SUM(E701)</f>
        <v>0</v>
      </c>
      <c r="F700" s="30">
        <f t="shared" si="102"/>
        <v>0</v>
      </c>
      <c r="G700" s="31">
        <f t="shared" si="106"/>
        <v>0</v>
      </c>
      <c r="H700" s="29">
        <f>SUM(H701)</f>
        <v>0</v>
      </c>
      <c r="I700" s="32">
        <f t="shared" si="103"/>
        <v>0</v>
      </c>
      <c r="J700" s="29">
        <f>SUM(J701)</f>
        <v>0</v>
      </c>
      <c r="K700" s="31">
        <f t="shared" si="98"/>
        <v>0</v>
      </c>
      <c r="L700" s="30">
        <f t="shared" si="105"/>
        <v>0</v>
      </c>
      <c r="M700" s="31">
        <f t="shared" si="99"/>
        <v>0</v>
      </c>
      <c r="N700" s="29">
        <f>SUM(N701)</f>
        <v>0</v>
      </c>
      <c r="O700" s="31">
        <f t="shared" si="100"/>
        <v>0</v>
      </c>
      <c r="P700" s="32">
        <f t="shared" si="104"/>
        <v>0</v>
      </c>
      <c r="R700" s="17">
        <f>SUM('[1]estapu y ente'!D698+[2]ctas!D698)</f>
        <v>0</v>
      </c>
      <c r="S700" s="18">
        <f t="shared" si="101"/>
        <v>0</v>
      </c>
    </row>
    <row r="701" spans="1:19" x14ac:dyDescent="0.25">
      <c r="A701" s="60">
        <v>3311401150005170</v>
      </c>
      <c r="B701" s="27" t="s">
        <v>475</v>
      </c>
      <c r="C701" s="28"/>
      <c r="D701" s="17">
        <f>SUM([3]ctas!D701+'[4]estapu y ente'!D701)</f>
        <v>0</v>
      </c>
      <c r="E701" s="17">
        <f>SUM([3]ctas!E701+'[4]estapu y ente'!E701)</f>
        <v>0</v>
      </c>
      <c r="F701" s="30">
        <f t="shared" si="102"/>
        <v>0</v>
      </c>
      <c r="G701" s="31">
        <f t="shared" si="106"/>
        <v>0</v>
      </c>
      <c r="H701" s="17"/>
      <c r="I701" s="32">
        <f t="shared" si="103"/>
        <v>0</v>
      </c>
      <c r="J701" s="17">
        <f>SUM([3]ctas!J701+'[4]estapu y ente'!J701)</f>
        <v>0</v>
      </c>
      <c r="K701" s="31">
        <f t="shared" si="98"/>
        <v>0</v>
      </c>
      <c r="L701" s="30">
        <f t="shared" si="105"/>
        <v>0</v>
      </c>
      <c r="M701" s="31">
        <f t="shared" si="99"/>
        <v>0</v>
      </c>
      <c r="N701" s="17">
        <f>SUM([3]ctas!N701+'[4]estapu y ente'!N701)</f>
        <v>0</v>
      </c>
      <c r="O701" s="31">
        <f t="shared" si="100"/>
        <v>0</v>
      </c>
      <c r="P701" s="32">
        <f t="shared" si="104"/>
        <v>0</v>
      </c>
      <c r="R701" s="17">
        <f>SUM('[1]estapu y ente'!D699+[2]ctas!D699)</f>
        <v>0</v>
      </c>
      <c r="S701" s="18">
        <f t="shared" si="101"/>
        <v>0</v>
      </c>
    </row>
    <row r="702" spans="1:19" ht="26.25" x14ac:dyDescent="0.25">
      <c r="A702" s="60">
        <v>3311401150025</v>
      </c>
      <c r="B702" s="27" t="s">
        <v>476</v>
      </c>
      <c r="C702" s="28"/>
      <c r="D702" s="29">
        <f>SUM(D703)</f>
        <v>0</v>
      </c>
      <c r="E702" s="29">
        <f>SUM(E703)</f>
        <v>0</v>
      </c>
      <c r="F702" s="30">
        <f t="shared" si="102"/>
        <v>0</v>
      </c>
      <c r="G702" s="31">
        <f t="shared" si="106"/>
        <v>0</v>
      </c>
      <c r="H702" s="29">
        <f>SUM(H703)</f>
        <v>0</v>
      </c>
      <c r="I702" s="32">
        <f t="shared" si="103"/>
        <v>0</v>
      </c>
      <c r="J702" s="29">
        <f>SUM(J703)</f>
        <v>0</v>
      </c>
      <c r="K702" s="31">
        <f t="shared" si="98"/>
        <v>0</v>
      </c>
      <c r="L702" s="30">
        <f t="shared" si="105"/>
        <v>0</v>
      </c>
      <c r="M702" s="31">
        <f t="shared" si="99"/>
        <v>0</v>
      </c>
      <c r="N702" s="29">
        <f>SUM(N703)</f>
        <v>0</v>
      </c>
      <c r="O702" s="31">
        <f t="shared" si="100"/>
        <v>0</v>
      </c>
      <c r="P702" s="32">
        <f t="shared" si="104"/>
        <v>0</v>
      </c>
      <c r="R702" s="17">
        <f>SUM('[1]estapu y ente'!D700+[2]ctas!D700)</f>
        <v>0</v>
      </c>
      <c r="S702" s="18">
        <f t="shared" si="101"/>
        <v>0</v>
      </c>
    </row>
    <row r="703" spans="1:19" x14ac:dyDescent="0.25">
      <c r="A703" s="60">
        <v>3311401150025</v>
      </c>
      <c r="B703" s="27" t="s">
        <v>477</v>
      </c>
      <c r="C703" s="28"/>
      <c r="D703" s="17">
        <f>SUM([3]ctas!D703+'[4]estapu y ente'!D703)</f>
        <v>0</v>
      </c>
      <c r="E703" s="17">
        <f>SUM([3]ctas!E703+'[4]estapu y ente'!E703)</f>
        <v>0</v>
      </c>
      <c r="F703" s="30">
        <f t="shared" si="102"/>
        <v>0</v>
      </c>
      <c r="G703" s="31">
        <f t="shared" si="106"/>
        <v>0</v>
      </c>
      <c r="H703" s="17"/>
      <c r="I703" s="32">
        <f t="shared" si="103"/>
        <v>0</v>
      </c>
      <c r="J703" s="17">
        <f>SUM([3]ctas!J703+'[4]estapu y ente'!J703)</f>
        <v>0</v>
      </c>
      <c r="K703" s="31">
        <f t="shared" si="98"/>
        <v>0</v>
      </c>
      <c r="L703" s="30">
        <f t="shared" si="105"/>
        <v>0</v>
      </c>
      <c r="M703" s="31">
        <f t="shared" si="99"/>
        <v>0</v>
      </c>
      <c r="N703" s="17">
        <f>SUM([3]ctas!N703+'[4]estapu y ente'!N703)</f>
        <v>0</v>
      </c>
      <c r="O703" s="31">
        <f t="shared" si="100"/>
        <v>0</v>
      </c>
      <c r="P703" s="32">
        <f t="shared" si="104"/>
        <v>0</v>
      </c>
      <c r="R703" s="17">
        <f>SUM('[1]estapu y ente'!D701+[2]ctas!D701)</f>
        <v>0</v>
      </c>
      <c r="S703" s="18">
        <f t="shared" si="101"/>
        <v>0</v>
      </c>
    </row>
    <row r="704" spans="1:19" ht="39" x14ac:dyDescent="0.25">
      <c r="A704" s="60">
        <v>3311401150031</v>
      </c>
      <c r="B704" s="27" t="s">
        <v>478</v>
      </c>
      <c r="C704" s="28"/>
      <c r="D704" s="29">
        <f>SUM(D705)</f>
        <v>0</v>
      </c>
      <c r="E704" s="29">
        <f>SUM(E705)</f>
        <v>0</v>
      </c>
      <c r="F704" s="30">
        <f t="shared" si="102"/>
        <v>0</v>
      </c>
      <c r="G704" s="31">
        <f t="shared" si="106"/>
        <v>0</v>
      </c>
      <c r="H704" s="29">
        <f>SUM(H705)</f>
        <v>0</v>
      </c>
      <c r="I704" s="32">
        <f t="shared" si="103"/>
        <v>0</v>
      </c>
      <c r="J704" s="29">
        <f>SUM(J705)</f>
        <v>0</v>
      </c>
      <c r="K704" s="31">
        <f t="shared" si="98"/>
        <v>0</v>
      </c>
      <c r="L704" s="30">
        <f t="shared" si="105"/>
        <v>0</v>
      </c>
      <c r="M704" s="31">
        <f t="shared" si="99"/>
        <v>0</v>
      </c>
      <c r="N704" s="29">
        <f>SUM(N705)</f>
        <v>0</v>
      </c>
      <c r="O704" s="31">
        <f t="shared" si="100"/>
        <v>0</v>
      </c>
      <c r="P704" s="32">
        <f t="shared" si="104"/>
        <v>0</v>
      </c>
      <c r="R704" s="17">
        <f>SUM('[1]estapu y ente'!D702+[2]ctas!D702)</f>
        <v>0</v>
      </c>
      <c r="S704" s="18">
        <f t="shared" si="101"/>
        <v>0</v>
      </c>
    </row>
    <row r="705" spans="1:19" x14ac:dyDescent="0.25">
      <c r="A705" s="60">
        <v>3311401150031</v>
      </c>
      <c r="B705" s="27" t="s">
        <v>475</v>
      </c>
      <c r="C705" s="28"/>
      <c r="D705" s="17">
        <f>SUM([3]ctas!D705+'[4]estapu y ente'!D705)</f>
        <v>0</v>
      </c>
      <c r="E705" s="17">
        <f>SUM([3]ctas!E705+'[4]estapu y ente'!E705)</f>
        <v>0</v>
      </c>
      <c r="F705" s="30">
        <f t="shared" si="102"/>
        <v>0</v>
      </c>
      <c r="G705" s="31">
        <f t="shared" si="106"/>
        <v>0</v>
      </c>
      <c r="H705" s="17"/>
      <c r="I705" s="32">
        <f t="shared" si="103"/>
        <v>0</v>
      </c>
      <c r="J705" s="17">
        <f>SUM([3]ctas!J705+'[4]estapu y ente'!J705)</f>
        <v>0</v>
      </c>
      <c r="K705" s="31">
        <f t="shared" si="98"/>
        <v>0</v>
      </c>
      <c r="L705" s="30">
        <f t="shared" si="105"/>
        <v>0</v>
      </c>
      <c r="M705" s="31">
        <f t="shared" si="99"/>
        <v>0</v>
      </c>
      <c r="N705" s="17">
        <f>SUM([3]ctas!N705+'[4]estapu y ente'!N705)</f>
        <v>0</v>
      </c>
      <c r="O705" s="31">
        <f t="shared" si="100"/>
        <v>0</v>
      </c>
      <c r="P705" s="32">
        <f t="shared" si="104"/>
        <v>0</v>
      </c>
      <c r="R705" s="17">
        <f>SUM('[1]estapu y ente'!D703+[2]ctas!D703)</f>
        <v>0</v>
      </c>
      <c r="S705" s="18">
        <f t="shared" si="101"/>
        <v>0</v>
      </c>
    </row>
    <row r="706" spans="1:19" ht="26.25" x14ac:dyDescent="0.25">
      <c r="A706" s="60">
        <v>3311401150051</v>
      </c>
      <c r="B706" s="27" t="s">
        <v>479</v>
      </c>
      <c r="C706" s="28"/>
      <c r="D706" s="29">
        <f>SUM(D707)</f>
        <v>0</v>
      </c>
      <c r="E706" s="29">
        <f>SUM(E707)</f>
        <v>0</v>
      </c>
      <c r="F706" s="30">
        <f t="shared" si="102"/>
        <v>0</v>
      </c>
      <c r="G706" s="31">
        <f t="shared" si="106"/>
        <v>0</v>
      </c>
      <c r="H706" s="29">
        <f>SUM(H707)</f>
        <v>0</v>
      </c>
      <c r="I706" s="32">
        <f t="shared" si="103"/>
        <v>0</v>
      </c>
      <c r="J706" s="29">
        <f>SUM(J707)</f>
        <v>0</v>
      </c>
      <c r="K706" s="31">
        <f t="shared" si="98"/>
        <v>0</v>
      </c>
      <c r="L706" s="30">
        <f t="shared" si="105"/>
        <v>0</v>
      </c>
      <c r="M706" s="31">
        <f t="shared" si="99"/>
        <v>0</v>
      </c>
      <c r="N706" s="29">
        <f>SUM(N707)</f>
        <v>0</v>
      </c>
      <c r="O706" s="31">
        <f t="shared" si="100"/>
        <v>0</v>
      </c>
      <c r="P706" s="32">
        <f t="shared" si="104"/>
        <v>0</v>
      </c>
      <c r="R706" s="17">
        <f>SUM('[1]estapu y ente'!D704+[2]ctas!D704)</f>
        <v>0</v>
      </c>
      <c r="S706" s="18">
        <f t="shared" si="101"/>
        <v>0</v>
      </c>
    </row>
    <row r="707" spans="1:19" x14ac:dyDescent="0.25">
      <c r="A707" s="60">
        <v>3311401150051</v>
      </c>
      <c r="B707" s="27" t="s">
        <v>475</v>
      </c>
      <c r="C707" s="28"/>
      <c r="D707" s="17">
        <f>SUM([3]ctas!D707+'[4]estapu y ente'!D707)</f>
        <v>0</v>
      </c>
      <c r="E707" s="17">
        <f>SUM([3]ctas!E707+'[4]estapu y ente'!E707)</f>
        <v>0</v>
      </c>
      <c r="F707" s="30">
        <f t="shared" si="102"/>
        <v>0</v>
      </c>
      <c r="G707" s="31">
        <f t="shared" si="106"/>
        <v>0</v>
      </c>
      <c r="H707" s="17"/>
      <c r="I707" s="32">
        <f t="shared" si="103"/>
        <v>0</v>
      </c>
      <c r="J707" s="17">
        <f>SUM([3]ctas!J707+'[4]estapu y ente'!J707)</f>
        <v>0</v>
      </c>
      <c r="K707" s="31">
        <f t="shared" si="98"/>
        <v>0</v>
      </c>
      <c r="L707" s="30">
        <f t="shared" si="105"/>
        <v>0</v>
      </c>
      <c r="M707" s="31">
        <f t="shared" si="99"/>
        <v>0</v>
      </c>
      <c r="N707" s="17">
        <f>SUM([3]ctas!N707+'[4]estapu y ente'!N707)</f>
        <v>0</v>
      </c>
      <c r="O707" s="31">
        <f t="shared" si="100"/>
        <v>0</v>
      </c>
      <c r="P707" s="32">
        <f t="shared" si="104"/>
        <v>0</v>
      </c>
      <c r="R707" s="17">
        <f>SUM('[1]estapu y ente'!D705+[2]ctas!D705)</f>
        <v>0</v>
      </c>
      <c r="S707" s="18">
        <f t="shared" si="101"/>
        <v>0</v>
      </c>
    </row>
    <row r="708" spans="1:19" ht="39" x14ac:dyDescent="0.25">
      <c r="A708" s="60">
        <v>3311401150052</v>
      </c>
      <c r="B708" s="27" t="s">
        <v>480</v>
      </c>
      <c r="C708" s="28"/>
      <c r="D708" s="29">
        <f>SUM(D709)</f>
        <v>0</v>
      </c>
      <c r="E708" s="29">
        <f>SUM(E709)</f>
        <v>0</v>
      </c>
      <c r="F708" s="30">
        <f t="shared" si="102"/>
        <v>0</v>
      </c>
      <c r="G708" s="31">
        <f t="shared" si="106"/>
        <v>0</v>
      </c>
      <c r="H708" s="29">
        <f>SUM(H709)</f>
        <v>0</v>
      </c>
      <c r="I708" s="32">
        <f t="shared" si="103"/>
        <v>0</v>
      </c>
      <c r="J708" s="29">
        <f>SUM(J709)</f>
        <v>0</v>
      </c>
      <c r="K708" s="31">
        <f t="shared" si="98"/>
        <v>0</v>
      </c>
      <c r="L708" s="30">
        <f t="shared" si="105"/>
        <v>0</v>
      </c>
      <c r="M708" s="31">
        <f t="shared" si="99"/>
        <v>0</v>
      </c>
      <c r="N708" s="29">
        <f>SUM(N709)</f>
        <v>0</v>
      </c>
      <c r="O708" s="31">
        <f t="shared" si="100"/>
        <v>0</v>
      </c>
      <c r="P708" s="32">
        <f t="shared" si="104"/>
        <v>0</v>
      </c>
      <c r="R708" s="17">
        <f>SUM('[1]estapu y ente'!D706+[2]ctas!D706)</f>
        <v>0</v>
      </c>
      <c r="S708" s="18">
        <f t="shared" si="101"/>
        <v>0</v>
      </c>
    </row>
    <row r="709" spans="1:19" x14ac:dyDescent="0.25">
      <c r="A709" s="60">
        <v>3311401150052</v>
      </c>
      <c r="B709" s="27" t="s">
        <v>475</v>
      </c>
      <c r="C709" s="28"/>
      <c r="D709" s="17">
        <f>SUM([3]ctas!D709+'[4]estapu y ente'!D709)</f>
        <v>0</v>
      </c>
      <c r="E709" s="17">
        <f>SUM([3]ctas!E709+'[4]estapu y ente'!E709)</f>
        <v>0</v>
      </c>
      <c r="F709" s="30">
        <f t="shared" si="102"/>
        <v>0</v>
      </c>
      <c r="G709" s="31">
        <f t="shared" si="106"/>
        <v>0</v>
      </c>
      <c r="H709" s="17"/>
      <c r="I709" s="32">
        <f t="shared" si="103"/>
        <v>0</v>
      </c>
      <c r="J709" s="17">
        <f>SUM([3]ctas!J709+'[4]estapu y ente'!J709)</f>
        <v>0</v>
      </c>
      <c r="K709" s="31">
        <f t="shared" si="98"/>
        <v>0</v>
      </c>
      <c r="L709" s="30">
        <f t="shared" si="105"/>
        <v>0</v>
      </c>
      <c r="M709" s="31">
        <f t="shared" si="99"/>
        <v>0</v>
      </c>
      <c r="N709" s="17">
        <f>SUM([3]ctas!N709+'[4]estapu y ente'!N709)</f>
        <v>0</v>
      </c>
      <c r="O709" s="31">
        <f t="shared" si="100"/>
        <v>0</v>
      </c>
      <c r="P709" s="32">
        <f t="shared" si="104"/>
        <v>0</v>
      </c>
      <c r="R709" s="17">
        <f>SUM('[1]estapu y ente'!D707+[2]ctas!D707)</f>
        <v>0</v>
      </c>
      <c r="S709" s="18">
        <f t="shared" si="101"/>
        <v>0</v>
      </c>
    </row>
    <row r="710" spans="1:19" ht="26.25" x14ac:dyDescent="0.25">
      <c r="A710" s="60">
        <v>3311401150053</v>
      </c>
      <c r="B710" s="27" t="s">
        <v>481</v>
      </c>
      <c r="C710" s="28"/>
      <c r="D710" s="29">
        <f>SUM(D711)</f>
        <v>0</v>
      </c>
      <c r="E710" s="29">
        <f>SUM(E711)</f>
        <v>0</v>
      </c>
      <c r="F710" s="30">
        <f t="shared" si="102"/>
        <v>0</v>
      </c>
      <c r="G710" s="31">
        <f t="shared" si="106"/>
        <v>0</v>
      </c>
      <c r="H710" s="29">
        <f>SUM(H711)</f>
        <v>0</v>
      </c>
      <c r="I710" s="32">
        <f t="shared" si="103"/>
        <v>0</v>
      </c>
      <c r="J710" s="29">
        <f>SUM(J711)</f>
        <v>0</v>
      </c>
      <c r="K710" s="31">
        <f t="shared" si="98"/>
        <v>0</v>
      </c>
      <c r="L710" s="30">
        <f t="shared" si="105"/>
        <v>0</v>
      </c>
      <c r="M710" s="31">
        <f t="shared" si="99"/>
        <v>0</v>
      </c>
      <c r="N710" s="29">
        <f>SUM(N711)</f>
        <v>0</v>
      </c>
      <c r="O710" s="31">
        <f t="shared" si="100"/>
        <v>0</v>
      </c>
      <c r="P710" s="32">
        <f t="shared" si="104"/>
        <v>0</v>
      </c>
      <c r="R710" s="17">
        <f>SUM('[1]estapu y ente'!D708+[2]ctas!D708)</f>
        <v>0</v>
      </c>
      <c r="S710" s="18">
        <f t="shared" si="101"/>
        <v>0</v>
      </c>
    </row>
    <row r="711" spans="1:19" x14ac:dyDescent="0.25">
      <c r="A711" s="60">
        <v>3311401150053</v>
      </c>
      <c r="B711" s="27" t="s">
        <v>475</v>
      </c>
      <c r="C711" s="28"/>
      <c r="D711" s="17">
        <f>SUM([3]ctas!D711+'[4]estapu y ente'!D711)</f>
        <v>0</v>
      </c>
      <c r="E711" s="17">
        <f>SUM([3]ctas!E711+'[4]estapu y ente'!E711)</f>
        <v>0</v>
      </c>
      <c r="F711" s="30">
        <f t="shared" si="102"/>
        <v>0</v>
      </c>
      <c r="G711" s="31">
        <f t="shared" si="106"/>
        <v>0</v>
      </c>
      <c r="H711" s="17"/>
      <c r="I711" s="32">
        <f t="shared" si="103"/>
        <v>0</v>
      </c>
      <c r="J711" s="17">
        <f>SUM([3]ctas!J711+'[4]estapu y ente'!J711)</f>
        <v>0</v>
      </c>
      <c r="K711" s="31">
        <f t="shared" si="98"/>
        <v>0</v>
      </c>
      <c r="L711" s="30">
        <f t="shared" si="105"/>
        <v>0</v>
      </c>
      <c r="M711" s="31">
        <f t="shared" si="99"/>
        <v>0</v>
      </c>
      <c r="N711" s="17">
        <f>SUM([3]ctas!N711+'[4]estapu y ente'!N711)</f>
        <v>0</v>
      </c>
      <c r="O711" s="31">
        <f t="shared" si="100"/>
        <v>0</v>
      </c>
      <c r="P711" s="32">
        <f t="shared" si="104"/>
        <v>0</v>
      </c>
      <c r="R711" s="17">
        <f>SUM('[1]estapu y ente'!D709+[2]ctas!D709)</f>
        <v>0</v>
      </c>
      <c r="S711" s="18">
        <f t="shared" si="101"/>
        <v>0</v>
      </c>
    </row>
    <row r="712" spans="1:19" ht="26.25" x14ac:dyDescent="0.25">
      <c r="A712" s="60">
        <v>3311401150052</v>
      </c>
      <c r="B712" s="27" t="s">
        <v>482</v>
      </c>
      <c r="C712" s="28"/>
      <c r="D712" s="29">
        <f>SUM(D713)</f>
        <v>0</v>
      </c>
      <c r="E712" s="29">
        <f>SUM(E713)</f>
        <v>0</v>
      </c>
      <c r="F712" s="30">
        <f t="shared" si="102"/>
        <v>0</v>
      </c>
      <c r="G712" s="31">
        <f t="shared" si="106"/>
        <v>0</v>
      </c>
      <c r="H712" s="29">
        <f>SUM(H713)</f>
        <v>0</v>
      </c>
      <c r="I712" s="32">
        <f t="shared" si="103"/>
        <v>0</v>
      </c>
      <c r="J712" s="29">
        <f>SUM(J713)</f>
        <v>0</v>
      </c>
      <c r="K712" s="31">
        <f t="shared" si="98"/>
        <v>0</v>
      </c>
      <c r="L712" s="30">
        <f t="shared" si="105"/>
        <v>0</v>
      </c>
      <c r="M712" s="31">
        <f t="shared" si="99"/>
        <v>0</v>
      </c>
      <c r="N712" s="29">
        <f>SUM(N713)</f>
        <v>0</v>
      </c>
      <c r="O712" s="31">
        <f t="shared" si="100"/>
        <v>0</v>
      </c>
      <c r="P712" s="32">
        <f t="shared" si="104"/>
        <v>0</v>
      </c>
      <c r="R712" s="17">
        <f>SUM('[1]estapu y ente'!D710+[2]ctas!D710)</f>
        <v>0</v>
      </c>
      <c r="S712" s="18">
        <f t="shared" si="101"/>
        <v>0</v>
      </c>
    </row>
    <row r="713" spans="1:19" x14ac:dyDescent="0.25">
      <c r="A713" s="60">
        <v>3311401150052</v>
      </c>
      <c r="B713" s="27" t="s">
        <v>475</v>
      </c>
      <c r="C713" s="28"/>
      <c r="D713" s="17">
        <f>SUM([3]ctas!D713+'[4]estapu y ente'!D713)</f>
        <v>0</v>
      </c>
      <c r="E713" s="17">
        <f>SUM([3]ctas!E713+'[4]estapu y ente'!E713)</f>
        <v>0</v>
      </c>
      <c r="F713" s="30">
        <f t="shared" si="102"/>
        <v>0</v>
      </c>
      <c r="G713" s="31">
        <f t="shared" si="106"/>
        <v>0</v>
      </c>
      <c r="H713" s="17"/>
      <c r="I713" s="32">
        <f t="shared" si="103"/>
        <v>0</v>
      </c>
      <c r="J713" s="17">
        <f>SUM([3]ctas!J713+'[4]estapu y ente'!J713)</f>
        <v>0</v>
      </c>
      <c r="K713" s="31">
        <f t="shared" ref="K713:K776" si="107">IF(OR(J713=0,F713=0),0,J713/F713)*100</f>
        <v>0</v>
      </c>
      <c r="L713" s="30">
        <f t="shared" si="105"/>
        <v>0</v>
      </c>
      <c r="M713" s="31">
        <f t="shared" ref="M713:M776" si="108">IF(OR(L713=0,F713=0),0,L713/F713)*100</f>
        <v>0</v>
      </c>
      <c r="N713" s="17">
        <f>SUM([3]ctas!N713+'[4]estapu y ente'!N713)</f>
        <v>0</v>
      </c>
      <c r="O713" s="31">
        <f t="shared" ref="O713:O776" si="109">IF(OR(N713=0,F713=0),0,N713/F713)*100</f>
        <v>0</v>
      </c>
      <c r="P713" s="32">
        <f t="shared" si="104"/>
        <v>0</v>
      </c>
      <c r="R713" s="17">
        <f>SUM('[1]estapu y ente'!D711+[2]ctas!D711)</f>
        <v>0</v>
      </c>
      <c r="S713" s="18">
        <f t="shared" si="101"/>
        <v>0</v>
      </c>
    </row>
    <row r="714" spans="1:19" ht="26.25" x14ac:dyDescent="0.25">
      <c r="A714" s="60">
        <v>3311401150021</v>
      </c>
      <c r="B714" s="27" t="s">
        <v>481</v>
      </c>
      <c r="C714" s="28"/>
      <c r="D714" s="29">
        <f>SUM(D715)</f>
        <v>0</v>
      </c>
      <c r="E714" s="29">
        <f>SUM(E715)</f>
        <v>0</v>
      </c>
      <c r="F714" s="30">
        <f t="shared" si="102"/>
        <v>0</v>
      </c>
      <c r="G714" s="31">
        <f t="shared" si="106"/>
        <v>0</v>
      </c>
      <c r="H714" s="29">
        <f>SUM(H715)</f>
        <v>0</v>
      </c>
      <c r="I714" s="32">
        <f t="shared" si="103"/>
        <v>0</v>
      </c>
      <c r="J714" s="29">
        <f>SUM(J715)</f>
        <v>0</v>
      </c>
      <c r="K714" s="31">
        <f t="shared" si="107"/>
        <v>0</v>
      </c>
      <c r="L714" s="30">
        <f t="shared" si="105"/>
        <v>0</v>
      </c>
      <c r="M714" s="31">
        <f t="shared" si="108"/>
        <v>0</v>
      </c>
      <c r="N714" s="29">
        <f>SUM(N715)</f>
        <v>0</v>
      </c>
      <c r="O714" s="31">
        <f t="shared" si="109"/>
        <v>0</v>
      </c>
      <c r="P714" s="32">
        <f t="shared" si="104"/>
        <v>0</v>
      </c>
      <c r="R714" s="17">
        <f>SUM('[1]estapu y ente'!D712+[2]ctas!D712)</f>
        <v>0</v>
      </c>
      <c r="S714" s="18">
        <f t="shared" ref="S714:S777" si="110">+D714-R714</f>
        <v>0</v>
      </c>
    </row>
    <row r="715" spans="1:19" x14ac:dyDescent="0.25">
      <c r="A715" s="60">
        <v>3311401150021</v>
      </c>
      <c r="B715" s="27" t="s">
        <v>475</v>
      </c>
      <c r="C715" s="28"/>
      <c r="D715" s="17">
        <f>SUM([3]ctas!D715+'[4]estapu y ente'!D715)</f>
        <v>0</v>
      </c>
      <c r="E715" s="17">
        <f>SUM([3]ctas!E715+'[4]estapu y ente'!E715)</f>
        <v>0</v>
      </c>
      <c r="F715" s="30">
        <f t="shared" si="102"/>
        <v>0</v>
      </c>
      <c r="G715" s="31">
        <f t="shared" si="106"/>
        <v>0</v>
      </c>
      <c r="H715" s="17"/>
      <c r="I715" s="32">
        <f t="shared" si="103"/>
        <v>0</v>
      </c>
      <c r="J715" s="17">
        <f>SUM([3]ctas!J715+'[4]estapu y ente'!J715)</f>
        <v>0</v>
      </c>
      <c r="K715" s="31">
        <f t="shared" si="107"/>
        <v>0</v>
      </c>
      <c r="L715" s="30">
        <f t="shared" si="105"/>
        <v>0</v>
      </c>
      <c r="M715" s="31">
        <f t="shared" si="108"/>
        <v>0</v>
      </c>
      <c r="N715" s="17">
        <f>SUM([3]ctas!N715+'[4]estapu y ente'!N715)</f>
        <v>0</v>
      </c>
      <c r="O715" s="31">
        <f t="shared" si="109"/>
        <v>0</v>
      </c>
      <c r="P715" s="32">
        <f t="shared" si="104"/>
        <v>0</v>
      </c>
      <c r="R715" s="17">
        <f>SUM('[1]estapu y ente'!D713+[2]ctas!D713)</f>
        <v>0</v>
      </c>
      <c r="S715" s="18">
        <f t="shared" si="110"/>
        <v>0</v>
      </c>
    </row>
    <row r="716" spans="1:19" ht="26.25" x14ac:dyDescent="0.25">
      <c r="A716" s="60">
        <v>3311401150022</v>
      </c>
      <c r="B716" s="27" t="s">
        <v>482</v>
      </c>
      <c r="C716" s="28"/>
      <c r="D716" s="29">
        <f>SUM(D717)</f>
        <v>0</v>
      </c>
      <c r="E716" s="29">
        <f>SUM(E717)</f>
        <v>0</v>
      </c>
      <c r="F716" s="30">
        <f t="shared" si="102"/>
        <v>0</v>
      </c>
      <c r="G716" s="31">
        <f t="shared" si="106"/>
        <v>0</v>
      </c>
      <c r="H716" s="29">
        <f>SUM(H717)</f>
        <v>0</v>
      </c>
      <c r="I716" s="32">
        <f t="shared" si="103"/>
        <v>0</v>
      </c>
      <c r="J716" s="29">
        <f>SUM(J717)</f>
        <v>0</v>
      </c>
      <c r="K716" s="31">
        <f t="shared" si="107"/>
        <v>0</v>
      </c>
      <c r="L716" s="30">
        <f t="shared" si="105"/>
        <v>0</v>
      </c>
      <c r="M716" s="31">
        <f t="shared" si="108"/>
        <v>0</v>
      </c>
      <c r="N716" s="29">
        <f>SUM(N717)</f>
        <v>0</v>
      </c>
      <c r="O716" s="31">
        <f t="shared" si="109"/>
        <v>0</v>
      </c>
      <c r="P716" s="32">
        <f t="shared" si="104"/>
        <v>0</v>
      </c>
      <c r="R716" s="17">
        <f>SUM('[1]estapu y ente'!D714+[2]ctas!D714)</f>
        <v>0</v>
      </c>
      <c r="S716" s="18">
        <f t="shared" si="110"/>
        <v>0</v>
      </c>
    </row>
    <row r="717" spans="1:19" x14ac:dyDescent="0.25">
      <c r="A717" s="60">
        <v>3311401150022</v>
      </c>
      <c r="B717" s="27" t="s">
        <v>475</v>
      </c>
      <c r="C717" s="28"/>
      <c r="D717" s="17">
        <f>SUM([3]ctas!D717+'[4]estapu y ente'!D717)</f>
        <v>0</v>
      </c>
      <c r="E717" s="17">
        <f>SUM([3]ctas!E717+'[4]estapu y ente'!E717)</f>
        <v>0</v>
      </c>
      <c r="F717" s="30">
        <f t="shared" si="102"/>
        <v>0</v>
      </c>
      <c r="G717" s="31">
        <f t="shared" si="106"/>
        <v>0</v>
      </c>
      <c r="H717" s="17"/>
      <c r="I717" s="32">
        <f t="shared" si="103"/>
        <v>0</v>
      </c>
      <c r="J717" s="17">
        <f>SUM([3]ctas!J717+'[4]estapu y ente'!J717)</f>
        <v>0</v>
      </c>
      <c r="K717" s="31">
        <f t="shared" si="107"/>
        <v>0</v>
      </c>
      <c r="L717" s="30">
        <f t="shared" si="105"/>
        <v>0</v>
      </c>
      <c r="M717" s="31">
        <f t="shared" si="108"/>
        <v>0</v>
      </c>
      <c r="N717" s="17">
        <f>SUM([3]ctas!N717+'[4]estapu y ente'!N717)</f>
        <v>0</v>
      </c>
      <c r="O717" s="31">
        <f t="shared" si="109"/>
        <v>0</v>
      </c>
      <c r="P717" s="32">
        <f t="shared" si="104"/>
        <v>0</v>
      </c>
      <c r="R717" s="17">
        <f>SUM('[1]estapu y ente'!D715+[2]ctas!D715)</f>
        <v>0</v>
      </c>
      <c r="S717" s="18">
        <f t="shared" si="110"/>
        <v>0</v>
      </c>
    </row>
    <row r="718" spans="1:19" x14ac:dyDescent="0.25">
      <c r="A718" s="60">
        <v>33114011557</v>
      </c>
      <c r="B718" s="27" t="s">
        <v>483</v>
      </c>
      <c r="C718" s="28"/>
      <c r="D718" s="29">
        <f>SUM(D719+D721+D723+D725)</f>
        <v>0</v>
      </c>
      <c r="E718" s="29">
        <f>SUM(E719+E721+E723+E725)</f>
        <v>0</v>
      </c>
      <c r="F718" s="30">
        <f t="shared" si="102"/>
        <v>0</v>
      </c>
      <c r="G718" s="31">
        <f t="shared" si="106"/>
        <v>0</v>
      </c>
      <c r="H718" s="29">
        <f>SUM(H719+H721+H723+H725)</f>
        <v>0</v>
      </c>
      <c r="I718" s="32">
        <f t="shared" si="103"/>
        <v>0</v>
      </c>
      <c r="J718" s="29">
        <f>SUM(J719+J721+J723+J725)</f>
        <v>0</v>
      </c>
      <c r="K718" s="31">
        <f t="shared" si="107"/>
        <v>0</v>
      </c>
      <c r="L718" s="30">
        <f t="shared" si="105"/>
        <v>0</v>
      </c>
      <c r="M718" s="31">
        <f t="shared" si="108"/>
        <v>0</v>
      </c>
      <c r="N718" s="29">
        <f>SUM(N719+N721+N723+N725)</f>
        <v>0</v>
      </c>
      <c r="O718" s="31">
        <f t="shared" si="109"/>
        <v>0</v>
      </c>
      <c r="P718" s="32">
        <f t="shared" si="104"/>
        <v>0</v>
      </c>
      <c r="R718" s="17">
        <f>SUM('[1]estapu y ente'!D716+[2]ctas!D716)</f>
        <v>0</v>
      </c>
      <c r="S718" s="18">
        <f t="shared" si="110"/>
        <v>0</v>
      </c>
    </row>
    <row r="719" spans="1:19" x14ac:dyDescent="0.25">
      <c r="A719" s="60">
        <v>3311401155716</v>
      </c>
      <c r="B719" s="27" t="s">
        <v>484</v>
      </c>
      <c r="C719" s="28"/>
      <c r="D719" s="17">
        <f>SUM(D720)</f>
        <v>0</v>
      </c>
      <c r="E719" s="17">
        <f>SUM(E720)</f>
        <v>0</v>
      </c>
      <c r="F719" s="30">
        <f t="shared" si="102"/>
        <v>0</v>
      </c>
      <c r="G719" s="31">
        <f t="shared" si="106"/>
        <v>0</v>
      </c>
      <c r="H719" s="17">
        <f>SUM(H720)</f>
        <v>0</v>
      </c>
      <c r="I719" s="32">
        <f t="shared" si="103"/>
        <v>0</v>
      </c>
      <c r="J719" s="17">
        <f>SUM(J720)</f>
        <v>0</v>
      </c>
      <c r="K719" s="31">
        <f t="shared" si="107"/>
        <v>0</v>
      </c>
      <c r="L719" s="30">
        <f t="shared" si="105"/>
        <v>0</v>
      </c>
      <c r="M719" s="31">
        <f t="shared" si="108"/>
        <v>0</v>
      </c>
      <c r="N719" s="17">
        <f>SUM(N720)</f>
        <v>0</v>
      </c>
      <c r="O719" s="31">
        <f t="shared" si="109"/>
        <v>0</v>
      </c>
      <c r="P719" s="32">
        <f t="shared" si="104"/>
        <v>0</v>
      </c>
      <c r="R719" s="17">
        <f>SUM('[1]estapu y ente'!D717+[2]ctas!D717)</f>
        <v>0</v>
      </c>
      <c r="S719" s="18">
        <f t="shared" si="110"/>
        <v>0</v>
      </c>
    </row>
    <row r="720" spans="1:19" ht="26.25" x14ac:dyDescent="0.25">
      <c r="A720" s="60">
        <v>3311401155716</v>
      </c>
      <c r="B720" s="27" t="s">
        <v>485</v>
      </c>
      <c r="C720" s="28"/>
      <c r="D720" s="17">
        <f>SUM([3]ctas!D720+'[4]estapu y ente'!D720)</f>
        <v>0</v>
      </c>
      <c r="E720" s="17">
        <f>SUM([3]ctas!E720+'[4]estapu y ente'!E720)</f>
        <v>0</v>
      </c>
      <c r="F720" s="30">
        <f t="shared" si="102"/>
        <v>0</v>
      </c>
      <c r="G720" s="31">
        <f t="shared" si="106"/>
        <v>0</v>
      </c>
      <c r="H720" s="17"/>
      <c r="I720" s="32">
        <f t="shared" si="103"/>
        <v>0</v>
      </c>
      <c r="J720" s="17">
        <f>SUM([3]ctas!J720+'[4]estapu y ente'!J720)</f>
        <v>0</v>
      </c>
      <c r="K720" s="31">
        <f t="shared" si="107"/>
        <v>0</v>
      </c>
      <c r="L720" s="30">
        <f t="shared" si="105"/>
        <v>0</v>
      </c>
      <c r="M720" s="31">
        <f t="shared" si="108"/>
        <v>0</v>
      </c>
      <c r="N720" s="17">
        <f>SUM([3]ctas!N720+'[4]estapu y ente'!N720)</f>
        <v>0</v>
      </c>
      <c r="O720" s="31">
        <f t="shared" si="109"/>
        <v>0</v>
      </c>
      <c r="P720" s="32">
        <f t="shared" si="104"/>
        <v>0</v>
      </c>
      <c r="R720" s="17">
        <f>SUM('[1]estapu y ente'!D718+[2]ctas!D718)</f>
        <v>0</v>
      </c>
      <c r="S720" s="18">
        <f t="shared" si="110"/>
        <v>0</v>
      </c>
    </row>
    <row r="721" spans="1:19" x14ac:dyDescent="0.25">
      <c r="A721" s="60">
        <v>3311401155717</v>
      </c>
      <c r="B721" s="27" t="s">
        <v>486</v>
      </c>
      <c r="C721" s="28"/>
      <c r="D721" s="29">
        <f>SUM(D722)</f>
        <v>0</v>
      </c>
      <c r="E721" s="29">
        <f>SUM(E722)</f>
        <v>0</v>
      </c>
      <c r="F721" s="30">
        <f t="shared" si="102"/>
        <v>0</v>
      </c>
      <c r="G721" s="31">
        <f t="shared" si="106"/>
        <v>0</v>
      </c>
      <c r="H721" s="29">
        <f>SUM(H722)</f>
        <v>0</v>
      </c>
      <c r="I721" s="32">
        <f t="shared" si="103"/>
        <v>0</v>
      </c>
      <c r="J721" s="29">
        <f>SUM(J722)</f>
        <v>0</v>
      </c>
      <c r="K721" s="31">
        <f t="shared" si="107"/>
        <v>0</v>
      </c>
      <c r="L721" s="30">
        <f t="shared" si="105"/>
        <v>0</v>
      </c>
      <c r="M721" s="31">
        <f t="shared" si="108"/>
        <v>0</v>
      </c>
      <c r="N721" s="29">
        <f>SUM(N722)</f>
        <v>0</v>
      </c>
      <c r="O721" s="31">
        <f t="shared" si="109"/>
        <v>0</v>
      </c>
      <c r="P721" s="32">
        <f t="shared" si="104"/>
        <v>0</v>
      </c>
      <c r="R721" s="17">
        <f>SUM('[1]estapu y ente'!D719+[2]ctas!D719)</f>
        <v>0</v>
      </c>
      <c r="S721" s="18">
        <f t="shared" si="110"/>
        <v>0</v>
      </c>
    </row>
    <row r="722" spans="1:19" ht="26.25" x14ac:dyDescent="0.25">
      <c r="A722" s="60">
        <v>3311401155717</v>
      </c>
      <c r="B722" s="27" t="s">
        <v>485</v>
      </c>
      <c r="C722" s="28"/>
      <c r="D722" s="17">
        <f>SUM([3]ctas!D722+'[4]estapu y ente'!D722)</f>
        <v>0</v>
      </c>
      <c r="E722" s="17">
        <f>SUM([3]ctas!E722+'[4]estapu y ente'!E722)</f>
        <v>0</v>
      </c>
      <c r="F722" s="30">
        <f t="shared" si="102"/>
        <v>0</v>
      </c>
      <c r="G722" s="31">
        <f t="shared" si="106"/>
        <v>0</v>
      </c>
      <c r="H722" s="17"/>
      <c r="I722" s="32">
        <f t="shared" si="103"/>
        <v>0</v>
      </c>
      <c r="J722" s="17">
        <f>SUM([3]ctas!J722+'[4]estapu y ente'!J722)</f>
        <v>0</v>
      </c>
      <c r="K722" s="31">
        <f t="shared" si="107"/>
        <v>0</v>
      </c>
      <c r="L722" s="30">
        <f t="shared" si="105"/>
        <v>0</v>
      </c>
      <c r="M722" s="31">
        <f t="shared" si="108"/>
        <v>0</v>
      </c>
      <c r="N722" s="17">
        <f>SUM([3]ctas!N722+'[4]estapu y ente'!N722)</f>
        <v>0</v>
      </c>
      <c r="O722" s="31">
        <f t="shared" si="109"/>
        <v>0</v>
      </c>
      <c r="P722" s="32">
        <f t="shared" si="104"/>
        <v>0</v>
      </c>
      <c r="R722" s="17">
        <f>SUM('[1]estapu y ente'!D720+[2]ctas!D720)</f>
        <v>0</v>
      </c>
      <c r="S722" s="18">
        <f t="shared" si="110"/>
        <v>0</v>
      </c>
    </row>
    <row r="723" spans="1:19" x14ac:dyDescent="0.25">
      <c r="A723" s="60">
        <v>3311401155718</v>
      </c>
      <c r="B723" s="27" t="s">
        <v>487</v>
      </c>
      <c r="C723" s="28"/>
      <c r="D723" s="29">
        <f>SUM(D724)</f>
        <v>0</v>
      </c>
      <c r="E723" s="29">
        <f>SUM(E724)</f>
        <v>0</v>
      </c>
      <c r="F723" s="30">
        <f t="shared" si="102"/>
        <v>0</v>
      </c>
      <c r="G723" s="31">
        <f t="shared" si="106"/>
        <v>0</v>
      </c>
      <c r="H723" s="29">
        <f>SUM(H724)</f>
        <v>0</v>
      </c>
      <c r="I723" s="32">
        <f t="shared" si="103"/>
        <v>0</v>
      </c>
      <c r="J723" s="29">
        <f>SUM(J724)</f>
        <v>0</v>
      </c>
      <c r="K723" s="31">
        <f t="shared" si="107"/>
        <v>0</v>
      </c>
      <c r="L723" s="30">
        <f t="shared" si="105"/>
        <v>0</v>
      </c>
      <c r="M723" s="31">
        <f t="shared" si="108"/>
        <v>0</v>
      </c>
      <c r="N723" s="29">
        <f>SUM(N724)</f>
        <v>0</v>
      </c>
      <c r="O723" s="31">
        <f t="shared" si="109"/>
        <v>0</v>
      </c>
      <c r="P723" s="32">
        <f t="shared" si="104"/>
        <v>0</v>
      </c>
      <c r="R723" s="17">
        <f>SUM('[1]estapu y ente'!D721+[2]ctas!D721)</f>
        <v>0</v>
      </c>
      <c r="S723" s="18">
        <f t="shared" si="110"/>
        <v>0</v>
      </c>
    </row>
    <row r="724" spans="1:19" ht="26.25" x14ac:dyDescent="0.25">
      <c r="A724" s="60">
        <v>3311401155718</v>
      </c>
      <c r="B724" s="27" t="s">
        <v>485</v>
      </c>
      <c r="C724" s="28"/>
      <c r="D724" s="17">
        <f>SUM([3]ctas!D724+'[4]estapu y ente'!D724)</f>
        <v>0</v>
      </c>
      <c r="E724" s="17">
        <f>SUM([3]ctas!E724+'[4]estapu y ente'!E724)</f>
        <v>0</v>
      </c>
      <c r="F724" s="30">
        <f t="shared" si="102"/>
        <v>0</v>
      </c>
      <c r="G724" s="31">
        <f t="shared" si="106"/>
        <v>0</v>
      </c>
      <c r="H724" s="17"/>
      <c r="I724" s="32">
        <f t="shared" si="103"/>
        <v>0</v>
      </c>
      <c r="J724" s="17">
        <f>SUM([3]ctas!J724+'[4]estapu y ente'!J724)</f>
        <v>0</v>
      </c>
      <c r="K724" s="31">
        <f t="shared" si="107"/>
        <v>0</v>
      </c>
      <c r="L724" s="30">
        <f t="shared" si="105"/>
        <v>0</v>
      </c>
      <c r="M724" s="31">
        <f t="shared" si="108"/>
        <v>0</v>
      </c>
      <c r="N724" s="17">
        <f>SUM([3]ctas!N724+'[4]estapu y ente'!N724)</f>
        <v>0</v>
      </c>
      <c r="O724" s="31">
        <f t="shared" si="109"/>
        <v>0</v>
      </c>
      <c r="P724" s="32">
        <f t="shared" si="104"/>
        <v>0</v>
      </c>
      <c r="R724" s="17">
        <f>SUM('[1]estapu y ente'!D722+[2]ctas!D722)</f>
        <v>0</v>
      </c>
      <c r="S724" s="18">
        <f t="shared" si="110"/>
        <v>0</v>
      </c>
    </row>
    <row r="725" spans="1:19" ht="26.25" x14ac:dyDescent="0.25">
      <c r="A725" s="60">
        <v>3311401157334</v>
      </c>
      <c r="B725" s="27" t="s">
        <v>488</v>
      </c>
      <c r="C725" s="28"/>
      <c r="D725" s="29">
        <f>SUM(D726)</f>
        <v>0</v>
      </c>
      <c r="E725" s="29">
        <f>SUM(E726)</f>
        <v>0</v>
      </c>
      <c r="F725" s="30">
        <f t="shared" ref="F725:F788" si="111">SUM(D725+E725)</f>
        <v>0</v>
      </c>
      <c r="G725" s="31">
        <f t="shared" si="106"/>
        <v>0</v>
      </c>
      <c r="H725" s="29">
        <f>SUM(H726)</f>
        <v>0</v>
      </c>
      <c r="I725" s="32">
        <f t="shared" si="103"/>
        <v>0</v>
      </c>
      <c r="J725" s="29">
        <f>SUM(J726)</f>
        <v>0</v>
      </c>
      <c r="K725" s="31">
        <f t="shared" si="107"/>
        <v>0</v>
      </c>
      <c r="L725" s="30">
        <f t="shared" si="105"/>
        <v>0</v>
      </c>
      <c r="M725" s="31">
        <f t="shared" si="108"/>
        <v>0</v>
      </c>
      <c r="N725" s="29">
        <f>SUM(N726)</f>
        <v>0</v>
      </c>
      <c r="O725" s="31">
        <f t="shared" si="109"/>
        <v>0</v>
      </c>
      <c r="P725" s="32">
        <f t="shared" si="104"/>
        <v>0</v>
      </c>
      <c r="R725" s="17">
        <f>SUM('[1]estapu y ente'!D723+[2]ctas!D723)</f>
        <v>0</v>
      </c>
      <c r="S725" s="18">
        <f t="shared" si="110"/>
        <v>0</v>
      </c>
    </row>
    <row r="726" spans="1:19" x14ac:dyDescent="0.25">
      <c r="A726" s="60">
        <v>3311401157334</v>
      </c>
      <c r="B726" s="27" t="s">
        <v>475</v>
      </c>
      <c r="C726" s="28"/>
      <c r="D726" s="17">
        <f>SUM([3]ctas!D726+'[4]estapu y ente'!D726)</f>
        <v>0</v>
      </c>
      <c r="E726" s="17">
        <f>SUM([3]ctas!E726+'[4]estapu y ente'!E726)</f>
        <v>0</v>
      </c>
      <c r="F726" s="30">
        <f t="shared" si="111"/>
        <v>0</v>
      </c>
      <c r="G726" s="31">
        <f t="shared" si="106"/>
        <v>0</v>
      </c>
      <c r="H726" s="17"/>
      <c r="I726" s="32">
        <f t="shared" ref="I726:I789" si="112">SUM(F726-H726)</f>
        <v>0</v>
      </c>
      <c r="J726" s="17">
        <f>SUM([3]ctas!J726+'[4]estapu y ente'!J726)</f>
        <v>0</v>
      </c>
      <c r="K726" s="31">
        <f t="shared" si="107"/>
        <v>0</v>
      </c>
      <c r="L726" s="30">
        <f t="shared" si="105"/>
        <v>0</v>
      </c>
      <c r="M726" s="31">
        <f t="shared" si="108"/>
        <v>0</v>
      </c>
      <c r="N726" s="17">
        <f>SUM([3]ctas!N726+'[4]estapu y ente'!N726)</f>
        <v>0</v>
      </c>
      <c r="O726" s="31">
        <f t="shared" si="109"/>
        <v>0</v>
      </c>
      <c r="P726" s="32">
        <f t="shared" si="104"/>
        <v>0</v>
      </c>
      <c r="R726" s="17">
        <f>SUM('[1]estapu y ente'!D724+[2]ctas!D724)</f>
        <v>0</v>
      </c>
      <c r="S726" s="18">
        <f t="shared" si="110"/>
        <v>0</v>
      </c>
    </row>
    <row r="727" spans="1:19" x14ac:dyDescent="0.25">
      <c r="A727" s="60">
        <v>3311401150208</v>
      </c>
      <c r="B727" s="61" t="s">
        <v>489</v>
      </c>
      <c r="C727" s="28"/>
      <c r="D727" s="29">
        <f>SUM(D728)</f>
        <v>17854879000</v>
      </c>
      <c r="E727" s="29">
        <f>SUM(E728)</f>
        <v>2397202451</v>
      </c>
      <c r="F727" s="30">
        <f t="shared" si="111"/>
        <v>20252081451</v>
      </c>
      <c r="G727" s="31">
        <f t="shared" si="106"/>
        <v>0</v>
      </c>
      <c r="H727" s="29">
        <f>SUM(H728)</f>
        <v>0</v>
      </c>
      <c r="I727" s="32">
        <f t="shared" si="112"/>
        <v>20252081451</v>
      </c>
      <c r="J727" s="29">
        <f>SUM(J728)</f>
        <v>795596169</v>
      </c>
      <c r="K727" s="31">
        <f t="shared" si="107"/>
        <v>3.9284661723534362</v>
      </c>
      <c r="L727" s="30">
        <f t="shared" si="105"/>
        <v>3966208007</v>
      </c>
      <c r="M727" s="31">
        <f t="shared" si="108"/>
        <v>19.584199365365272</v>
      </c>
      <c r="N727" s="29">
        <f>SUM(N728)</f>
        <v>4761804176</v>
      </c>
      <c r="O727" s="31">
        <f t="shared" si="109"/>
        <v>23.512665537718707</v>
      </c>
      <c r="P727" s="32">
        <f t="shared" si="104"/>
        <v>15490277275</v>
      </c>
      <c r="R727" s="17">
        <f>SUM('[1]estapu y ente'!D725+[2]ctas!D725)</f>
        <v>17854879000</v>
      </c>
      <c r="S727" s="18">
        <f t="shared" si="110"/>
        <v>0</v>
      </c>
    </row>
    <row r="728" spans="1:19" x14ac:dyDescent="0.25">
      <c r="A728" s="60">
        <v>3311401150208170</v>
      </c>
      <c r="B728" s="61" t="s">
        <v>490</v>
      </c>
      <c r="C728" s="28"/>
      <c r="D728" s="17">
        <f>SUM([3]ctas!D728+'[4]estapu y ente'!D728)</f>
        <v>17854879000</v>
      </c>
      <c r="E728" s="17">
        <f>SUM([3]ctas!E728+'[4]estapu y ente'!E728)</f>
        <v>2397202451</v>
      </c>
      <c r="F728" s="30">
        <f t="shared" si="111"/>
        <v>20252081451</v>
      </c>
      <c r="G728" s="31">
        <f t="shared" si="106"/>
        <v>0</v>
      </c>
      <c r="H728" s="17"/>
      <c r="I728" s="32">
        <f t="shared" si="112"/>
        <v>20252081451</v>
      </c>
      <c r="J728" s="17">
        <f>SUM([3]ctas!J728+'[4]estapu y ente'!J728)</f>
        <v>795596169</v>
      </c>
      <c r="K728" s="31">
        <f t="shared" si="107"/>
        <v>3.9284661723534362</v>
      </c>
      <c r="L728" s="30">
        <f t="shared" si="105"/>
        <v>3966208007</v>
      </c>
      <c r="M728" s="31">
        <f t="shared" si="108"/>
        <v>19.584199365365272</v>
      </c>
      <c r="N728" s="17">
        <f>SUM([3]ctas!N728+'[4]estapu y ente'!N728)</f>
        <v>4761804176</v>
      </c>
      <c r="O728" s="31">
        <f t="shared" si="109"/>
        <v>23.512665537718707</v>
      </c>
      <c r="P728" s="32">
        <f t="shared" si="104"/>
        <v>15490277275</v>
      </c>
      <c r="R728" s="17">
        <f>SUM('[1]estapu y ente'!D726+[2]ctas!D726)</f>
        <v>17854879000</v>
      </c>
      <c r="S728" s="18">
        <f t="shared" si="110"/>
        <v>0</v>
      </c>
    </row>
    <row r="729" spans="1:19" x14ac:dyDescent="0.25">
      <c r="A729" s="26">
        <v>3311401150435</v>
      </c>
      <c r="B729" s="27" t="s">
        <v>491</v>
      </c>
      <c r="C729" s="28"/>
      <c r="D729" s="29">
        <f>SUM(D730)</f>
        <v>47980300000</v>
      </c>
      <c r="E729" s="29">
        <f>SUM(E730)</f>
        <v>-4626831654</v>
      </c>
      <c r="F729" s="30">
        <f t="shared" si="111"/>
        <v>43353468346</v>
      </c>
      <c r="G729" s="31">
        <f t="shared" si="106"/>
        <v>0</v>
      </c>
      <c r="H729" s="29">
        <f>SUM(H730)</f>
        <v>0</v>
      </c>
      <c r="I729" s="32">
        <f t="shared" si="112"/>
        <v>43353468346</v>
      </c>
      <c r="J729" s="29">
        <f>SUM(J730)</f>
        <v>1370458206</v>
      </c>
      <c r="K729" s="31">
        <f t="shared" si="107"/>
        <v>3.1611270292436591</v>
      </c>
      <c r="L729" s="30">
        <f t="shared" si="105"/>
        <v>10273741983</v>
      </c>
      <c r="M729" s="31">
        <f t="shared" si="108"/>
        <v>23.69762414625335</v>
      </c>
      <c r="N729" s="29">
        <f>SUM(N730)</f>
        <v>11644200189</v>
      </c>
      <c r="O729" s="31">
        <f t="shared" si="109"/>
        <v>26.858751175497016</v>
      </c>
      <c r="P729" s="32">
        <f t="shared" si="104"/>
        <v>31709268157</v>
      </c>
      <c r="R729" s="17">
        <f>SUM('[1]estapu y ente'!D727+[2]ctas!D727)</f>
        <v>47980300000</v>
      </c>
      <c r="S729" s="18">
        <f t="shared" si="110"/>
        <v>0</v>
      </c>
    </row>
    <row r="730" spans="1:19" ht="26.25" x14ac:dyDescent="0.25">
      <c r="A730" s="26">
        <v>3311401150435170</v>
      </c>
      <c r="B730" s="27" t="s">
        <v>492</v>
      </c>
      <c r="C730" s="28"/>
      <c r="D730" s="17">
        <f>SUM([3]ctas!D730+'[4]estapu y ente'!D730)</f>
        <v>47980300000</v>
      </c>
      <c r="E730" s="17">
        <f>SUM([3]ctas!E730+'[4]estapu y ente'!E730)</f>
        <v>-4626831654</v>
      </c>
      <c r="F730" s="30">
        <f t="shared" si="111"/>
        <v>43353468346</v>
      </c>
      <c r="G730" s="31">
        <f t="shared" si="106"/>
        <v>0</v>
      </c>
      <c r="H730" s="17"/>
      <c r="I730" s="32">
        <f t="shared" si="112"/>
        <v>43353468346</v>
      </c>
      <c r="J730" s="17">
        <f>SUM([3]ctas!J730+'[4]estapu y ente'!J730)</f>
        <v>1370458206</v>
      </c>
      <c r="K730" s="31">
        <f t="shared" si="107"/>
        <v>3.1611270292436591</v>
      </c>
      <c r="L730" s="30">
        <f t="shared" si="105"/>
        <v>10273741983</v>
      </c>
      <c r="M730" s="31">
        <f t="shared" si="108"/>
        <v>23.69762414625335</v>
      </c>
      <c r="N730" s="17">
        <f>SUM([3]ctas!N730+'[4]estapu y ente'!N730)</f>
        <v>11644200189</v>
      </c>
      <c r="O730" s="31">
        <f t="shared" si="109"/>
        <v>26.858751175497016</v>
      </c>
      <c r="P730" s="32">
        <f t="shared" si="104"/>
        <v>31709268157</v>
      </c>
      <c r="R730" s="17">
        <f>SUM('[1]estapu y ente'!D728+[2]ctas!D728)</f>
        <v>47980300000</v>
      </c>
      <c r="S730" s="18">
        <f t="shared" si="110"/>
        <v>0</v>
      </c>
    </row>
    <row r="731" spans="1:19" x14ac:dyDescent="0.25">
      <c r="A731" s="60">
        <v>3311401150471</v>
      </c>
      <c r="B731" s="61" t="s">
        <v>493</v>
      </c>
      <c r="C731" s="28"/>
      <c r="D731" s="29">
        <f>SUM(D732)</f>
        <v>6562100000</v>
      </c>
      <c r="E731" s="29">
        <f>SUM(E732)</f>
        <v>-190408917</v>
      </c>
      <c r="F731" s="30">
        <f t="shared" si="111"/>
        <v>6371691083</v>
      </c>
      <c r="G731" s="31">
        <f t="shared" si="106"/>
        <v>0</v>
      </c>
      <c r="H731" s="29">
        <f>SUM(H732)</f>
        <v>0</v>
      </c>
      <c r="I731" s="32">
        <f t="shared" si="112"/>
        <v>6371691083</v>
      </c>
      <c r="J731" s="29">
        <f>SUM(J732)</f>
        <v>969187392</v>
      </c>
      <c r="K731" s="31">
        <f t="shared" si="107"/>
        <v>15.210834602227372</v>
      </c>
      <c r="L731" s="30">
        <f t="shared" si="105"/>
        <v>1662715477</v>
      </c>
      <c r="M731" s="31">
        <f t="shared" si="108"/>
        <v>26.095356089001402</v>
      </c>
      <c r="N731" s="29">
        <f>SUM(N732)</f>
        <v>2631902869</v>
      </c>
      <c r="O731" s="31">
        <f t="shared" si="109"/>
        <v>41.306190691228778</v>
      </c>
      <c r="P731" s="32">
        <f t="shared" si="104"/>
        <v>3739788214</v>
      </c>
      <c r="R731" s="17">
        <f>SUM('[1]estapu y ente'!D729+[2]ctas!D729)</f>
        <v>6562100000</v>
      </c>
      <c r="S731" s="18">
        <f t="shared" si="110"/>
        <v>0</v>
      </c>
    </row>
    <row r="732" spans="1:19" x14ac:dyDescent="0.25">
      <c r="A732" s="60">
        <v>3311401150471170</v>
      </c>
      <c r="B732" s="61" t="s">
        <v>494</v>
      </c>
      <c r="C732" s="28"/>
      <c r="D732" s="17">
        <f>SUM([3]ctas!D732+'[4]estapu y ente'!D732)</f>
        <v>6562100000</v>
      </c>
      <c r="E732" s="17">
        <f>SUM([3]ctas!E732+'[4]estapu y ente'!E732)</f>
        <v>-190408917</v>
      </c>
      <c r="F732" s="30">
        <f t="shared" si="111"/>
        <v>6371691083</v>
      </c>
      <c r="G732" s="31">
        <f t="shared" si="106"/>
        <v>0</v>
      </c>
      <c r="H732" s="17"/>
      <c r="I732" s="32">
        <f t="shared" si="112"/>
        <v>6371691083</v>
      </c>
      <c r="J732" s="17">
        <f>SUM([3]ctas!J732+'[4]estapu y ente'!J732)</f>
        <v>969187392</v>
      </c>
      <c r="K732" s="31">
        <f t="shared" si="107"/>
        <v>15.210834602227372</v>
      </c>
      <c r="L732" s="30">
        <f t="shared" si="105"/>
        <v>1662715477</v>
      </c>
      <c r="M732" s="31">
        <f t="shared" si="108"/>
        <v>26.095356089001402</v>
      </c>
      <c r="N732" s="17">
        <f>SUM([3]ctas!N732+'[4]estapu y ente'!N732)</f>
        <v>2631902869</v>
      </c>
      <c r="O732" s="31">
        <f t="shared" si="109"/>
        <v>41.306190691228778</v>
      </c>
      <c r="P732" s="32">
        <f t="shared" ref="P732:P795" si="113">SUM(F732-N732)</f>
        <v>3739788214</v>
      </c>
      <c r="R732" s="17">
        <f>SUM('[1]estapu y ente'!D730+[2]ctas!D730)</f>
        <v>6562100000</v>
      </c>
      <c r="S732" s="18">
        <f t="shared" si="110"/>
        <v>0</v>
      </c>
    </row>
    <row r="733" spans="1:19" ht="26.25" x14ac:dyDescent="0.25">
      <c r="A733" s="26">
        <v>3311401150487</v>
      </c>
      <c r="B733" s="27" t="s">
        <v>495</v>
      </c>
      <c r="C733" s="28"/>
      <c r="D733" s="29">
        <f>SUM(D734)</f>
        <v>1464873000</v>
      </c>
      <c r="E733" s="29">
        <f>SUM(E734)</f>
        <v>30000000</v>
      </c>
      <c r="F733" s="30">
        <f t="shared" si="111"/>
        <v>1494873000</v>
      </c>
      <c r="G733" s="31">
        <f t="shared" si="106"/>
        <v>0</v>
      </c>
      <c r="H733" s="29">
        <f>SUM(H734)</f>
        <v>0</v>
      </c>
      <c r="I733" s="32">
        <f t="shared" si="112"/>
        <v>1494873000</v>
      </c>
      <c r="J733" s="29">
        <f>SUM(J734)</f>
        <v>534619821</v>
      </c>
      <c r="K733" s="31">
        <f t="shared" si="107"/>
        <v>35.763561252360567</v>
      </c>
      <c r="L733" s="30">
        <f t="shared" ref="L733:L796" si="114">SUM(N733-J733)</f>
        <v>528624335</v>
      </c>
      <c r="M733" s="31">
        <f t="shared" si="108"/>
        <v>35.362491328694809</v>
      </c>
      <c r="N733" s="29">
        <f>SUM(N734)</f>
        <v>1063244156</v>
      </c>
      <c r="O733" s="31">
        <f t="shared" si="109"/>
        <v>71.126052581055376</v>
      </c>
      <c r="P733" s="32">
        <f t="shared" si="113"/>
        <v>431628844</v>
      </c>
      <c r="R733" s="17">
        <f>SUM('[1]estapu y ente'!D731+[2]ctas!D731)</f>
        <v>1464873000</v>
      </c>
      <c r="S733" s="18">
        <f t="shared" si="110"/>
        <v>0</v>
      </c>
    </row>
    <row r="734" spans="1:19" ht="26.25" x14ac:dyDescent="0.25">
      <c r="A734" s="26">
        <v>3311401150487170</v>
      </c>
      <c r="B734" s="27" t="s">
        <v>495</v>
      </c>
      <c r="C734" s="28"/>
      <c r="D734" s="17">
        <f>SUM([3]ctas!D734+'[4]estapu y ente'!D734)</f>
        <v>1464873000</v>
      </c>
      <c r="E734" s="17">
        <f>SUM([3]ctas!E734+'[4]estapu y ente'!E734)</f>
        <v>30000000</v>
      </c>
      <c r="F734" s="30">
        <f t="shared" si="111"/>
        <v>1494873000</v>
      </c>
      <c r="G734" s="31">
        <f t="shared" si="106"/>
        <v>0</v>
      </c>
      <c r="H734" s="17"/>
      <c r="I734" s="32">
        <f t="shared" si="112"/>
        <v>1494873000</v>
      </c>
      <c r="J734" s="17">
        <f>SUM([3]ctas!J734+'[4]estapu y ente'!J734)</f>
        <v>534619821</v>
      </c>
      <c r="K734" s="31">
        <f t="shared" si="107"/>
        <v>35.763561252360567</v>
      </c>
      <c r="L734" s="30">
        <f t="shared" si="114"/>
        <v>528624335</v>
      </c>
      <c r="M734" s="31">
        <f t="shared" si="108"/>
        <v>35.362491328694809</v>
      </c>
      <c r="N734" s="17">
        <f>SUM([3]ctas!N734+'[4]estapu y ente'!N734)</f>
        <v>1063244156</v>
      </c>
      <c r="O734" s="31">
        <f t="shared" si="109"/>
        <v>71.126052581055376</v>
      </c>
      <c r="P734" s="32">
        <f t="shared" si="113"/>
        <v>431628844</v>
      </c>
      <c r="R734" s="17">
        <f>SUM('[1]estapu y ente'!D732+[2]ctas!D732)</f>
        <v>1464873000</v>
      </c>
      <c r="S734" s="18">
        <f t="shared" si="110"/>
        <v>0</v>
      </c>
    </row>
    <row r="735" spans="1:19" ht="39" x14ac:dyDescent="0.25">
      <c r="A735" s="26">
        <v>3311401150488</v>
      </c>
      <c r="B735" s="27" t="s">
        <v>496</v>
      </c>
      <c r="C735" s="28"/>
      <c r="D735" s="29">
        <f>SUM(D736)</f>
        <v>97178867000</v>
      </c>
      <c r="E735" s="29">
        <f>SUM(E736)</f>
        <v>261000000</v>
      </c>
      <c r="F735" s="30">
        <f t="shared" si="111"/>
        <v>97439867000</v>
      </c>
      <c r="G735" s="31">
        <f t="shared" si="106"/>
        <v>0</v>
      </c>
      <c r="H735" s="29">
        <f>SUM(H736)</f>
        <v>0</v>
      </c>
      <c r="I735" s="32">
        <f t="shared" si="112"/>
        <v>97439867000</v>
      </c>
      <c r="J735" s="29">
        <f>SUM(J736)</f>
        <v>9305387658</v>
      </c>
      <c r="K735" s="31">
        <f t="shared" si="107"/>
        <v>9.5498772160680403</v>
      </c>
      <c r="L735" s="30">
        <f t="shared" si="114"/>
        <v>4913400038</v>
      </c>
      <c r="M735" s="31">
        <f t="shared" si="108"/>
        <v>5.0424946064427614</v>
      </c>
      <c r="N735" s="29">
        <f>SUM(N736)</f>
        <v>14218787696</v>
      </c>
      <c r="O735" s="31">
        <f t="shared" si="109"/>
        <v>14.592371822510799</v>
      </c>
      <c r="P735" s="32">
        <f t="shared" si="113"/>
        <v>83221079304</v>
      </c>
      <c r="R735" s="17">
        <f>SUM('[1]estapu y ente'!D733+[2]ctas!D733)</f>
        <v>97178867000</v>
      </c>
      <c r="S735" s="18">
        <f t="shared" si="110"/>
        <v>0</v>
      </c>
    </row>
    <row r="736" spans="1:19" ht="39" x14ac:dyDescent="0.25">
      <c r="A736" s="26">
        <v>3311401150488170</v>
      </c>
      <c r="B736" s="27" t="s">
        <v>496</v>
      </c>
      <c r="C736" s="28"/>
      <c r="D736" s="17">
        <f>SUM([3]ctas!D736+'[4]estapu y ente'!D736)</f>
        <v>97178867000</v>
      </c>
      <c r="E736" s="17">
        <f>SUM([3]ctas!E736+'[4]estapu y ente'!E736)</f>
        <v>261000000</v>
      </c>
      <c r="F736" s="30">
        <f t="shared" si="111"/>
        <v>97439867000</v>
      </c>
      <c r="G736" s="31">
        <f t="shared" si="106"/>
        <v>0</v>
      </c>
      <c r="H736" s="17"/>
      <c r="I736" s="32">
        <f t="shared" si="112"/>
        <v>97439867000</v>
      </c>
      <c r="J736" s="17">
        <f>SUM([3]ctas!J736+'[4]estapu y ente'!J736)</f>
        <v>9305387658</v>
      </c>
      <c r="K736" s="31">
        <f t="shared" si="107"/>
        <v>9.5498772160680403</v>
      </c>
      <c r="L736" s="30">
        <f t="shared" si="114"/>
        <v>4913400038</v>
      </c>
      <c r="M736" s="31">
        <f t="shared" si="108"/>
        <v>5.0424946064427614</v>
      </c>
      <c r="N736" s="17">
        <f>SUM([3]ctas!N736+'[4]estapu y ente'!N736)</f>
        <v>14218787696</v>
      </c>
      <c r="O736" s="31">
        <f t="shared" si="109"/>
        <v>14.592371822510799</v>
      </c>
      <c r="P736" s="32">
        <f t="shared" si="113"/>
        <v>83221079304</v>
      </c>
      <c r="R736" s="17">
        <f>SUM('[1]estapu y ente'!D734+[2]ctas!D734)</f>
        <v>97178867000</v>
      </c>
      <c r="S736" s="18">
        <f t="shared" si="110"/>
        <v>0</v>
      </c>
    </row>
    <row r="737" spans="1:19" ht="26.25" x14ac:dyDescent="0.25">
      <c r="A737" s="60">
        <v>3311401150691</v>
      </c>
      <c r="B737" s="61" t="s">
        <v>497</v>
      </c>
      <c r="C737" s="28"/>
      <c r="D737" s="29">
        <f>SUM(D738)</f>
        <v>22645583000</v>
      </c>
      <c r="E737" s="29">
        <f>SUM(E738)</f>
        <v>2249005642</v>
      </c>
      <c r="F737" s="30">
        <f t="shared" si="111"/>
        <v>24894588642</v>
      </c>
      <c r="G737" s="31">
        <f t="shared" si="106"/>
        <v>0</v>
      </c>
      <c r="H737" s="29">
        <f>SUM(H738)</f>
        <v>0</v>
      </c>
      <c r="I737" s="32">
        <f t="shared" si="112"/>
        <v>24894588642</v>
      </c>
      <c r="J737" s="29">
        <f>SUM(J738)</f>
        <v>1887440536</v>
      </c>
      <c r="K737" s="31">
        <f t="shared" si="107"/>
        <v>7.5817301628984275</v>
      </c>
      <c r="L737" s="30">
        <f t="shared" si="114"/>
        <v>5757988384</v>
      </c>
      <c r="M737" s="31">
        <f t="shared" si="108"/>
        <v>23.129477923108237</v>
      </c>
      <c r="N737" s="29">
        <f>SUM(N738)</f>
        <v>7645428920</v>
      </c>
      <c r="O737" s="31">
        <f t="shared" si="109"/>
        <v>30.711208086006664</v>
      </c>
      <c r="P737" s="32">
        <f t="shared" si="113"/>
        <v>17249159722</v>
      </c>
      <c r="R737" s="17">
        <f>SUM('[1]estapu y ente'!D735+[2]ctas!D735)</f>
        <v>22645583000</v>
      </c>
      <c r="S737" s="18">
        <f t="shared" si="110"/>
        <v>0</v>
      </c>
    </row>
    <row r="738" spans="1:19" ht="26.25" x14ac:dyDescent="0.25">
      <c r="A738" s="60">
        <v>3311401150691170</v>
      </c>
      <c r="B738" s="61" t="s">
        <v>498</v>
      </c>
      <c r="C738" s="28"/>
      <c r="D738" s="17">
        <f>SUM([3]ctas!D738+'[4]estapu y ente'!D738)</f>
        <v>22645583000</v>
      </c>
      <c r="E738" s="17">
        <f>SUM([3]ctas!E738+'[4]estapu y ente'!E738)</f>
        <v>2249005642</v>
      </c>
      <c r="F738" s="30">
        <f t="shared" si="111"/>
        <v>24894588642</v>
      </c>
      <c r="G738" s="31">
        <f t="shared" si="106"/>
        <v>0</v>
      </c>
      <c r="H738" s="17"/>
      <c r="I738" s="32">
        <f t="shared" si="112"/>
        <v>24894588642</v>
      </c>
      <c r="J738" s="17">
        <f>SUM([3]ctas!J738+'[4]estapu y ente'!J738)</f>
        <v>1887440536</v>
      </c>
      <c r="K738" s="31">
        <f t="shared" si="107"/>
        <v>7.5817301628984275</v>
      </c>
      <c r="L738" s="30">
        <f t="shared" si="114"/>
        <v>5757988384</v>
      </c>
      <c r="M738" s="31">
        <f t="shared" si="108"/>
        <v>23.129477923108237</v>
      </c>
      <c r="N738" s="17">
        <f>SUM([3]ctas!N738+'[4]estapu y ente'!N738)</f>
        <v>7645428920</v>
      </c>
      <c r="O738" s="31">
        <f t="shared" si="109"/>
        <v>30.711208086006664</v>
      </c>
      <c r="P738" s="32">
        <f t="shared" si="113"/>
        <v>17249159722</v>
      </c>
      <c r="R738" s="17">
        <f>SUM('[1]estapu y ente'!D736+[2]ctas!D736)</f>
        <v>22645583000</v>
      </c>
      <c r="S738" s="18">
        <f t="shared" si="110"/>
        <v>0</v>
      </c>
    </row>
    <row r="739" spans="1:19" ht="26.25" x14ac:dyDescent="0.25">
      <c r="A739" s="26">
        <v>3311401150796</v>
      </c>
      <c r="B739" s="27" t="s">
        <v>499</v>
      </c>
      <c r="C739" s="28"/>
      <c r="D739" s="29">
        <f>SUM(D740)</f>
        <v>300000000</v>
      </c>
      <c r="E739" s="29">
        <f>SUM(E740)</f>
        <v>0</v>
      </c>
      <c r="F739" s="30">
        <f t="shared" si="111"/>
        <v>300000000</v>
      </c>
      <c r="G739" s="31">
        <f t="shared" ref="G739:G803" si="115">IF(OR(F739=0,F$5=0),0,F739/F$5)*100</f>
        <v>0</v>
      </c>
      <c r="H739" s="29">
        <f>SUM(H740)</f>
        <v>0</v>
      </c>
      <c r="I739" s="32">
        <f t="shared" si="112"/>
        <v>300000000</v>
      </c>
      <c r="J739" s="29">
        <f>SUM(J740)</f>
        <v>91431018</v>
      </c>
      <c r="K739" s="31">
        <f t="shared" si="107"/>
        <v>30.477005999999999</v>
      </c>
      <c r="L739" s="30">
        <f t="shared" si="114"/>
        <v>208568982</v>
      </c>
      <c r="M739" s="31">
        <f t="shared" si="108"/>
        <v>69.522994000000011</v>
      </c>
      <c r="N739" s="29">
        <f>SUM(N740)</f>
        <v>300000000</v>
      </c>
      <c r="O739" s="31">
        <f t="shared" si="109"/>
        <v>100</v>
      </c>
      <c r="P739" s="32">
        <f t="shared" si="113"/>
        <v>0</v>
      </c>
      <c r="R739" s="17">
        <f>SUM('[1]estapu y ente'!D737+[2]ctas!D737)</f>
        <v>300000000</v>
      </c>
      <c r="S739" s="18">
        <f t="shared" si="110"/>
        <v>0</v>
      </c>
    </row>
    <row r="740" spans="1:19" ht="26.25" x14ac:dyDescent="0.25">
      <c r="A740" s="26">
        <v>3311401150796170</v>
      </c>
      <c r="B740" s="27" t="s">
        <v>499</v>
      </c>
      <c r="C740" s="28"/>
      <c r="D740" s="17">
        <f>SUM([3]ctas!D740+'[4]estapu y ente'!D740)</f>
        <v>300000000</v>
      </c>
      <c r="E740" s="17">
        <f>SUM([3]ctas!E740+'[4]estapu y ente'!E740)</f>
        <v>0</v>
      </c>
      <c r="F740" s="30">
        <f t="shared" si="111"/>
        <v>300000000</v>
      </c>
      <c r="G740" s="31">
        <f t="shared" si="115"/>
        <v>0</v>
      </c>
      <c r="H740" s="17"/>
      <c r="I740" s="32">
        <f t="shared" si="112"/>
        <v>300000000</v>
      </c>
      <c r="J740" s="17">
        <f>SUM([3]ctas!J740+'[4]estapu y ente'!J740)</f>
        <v>91431018</v>
      </c>
      <c r="K740" s="31">
        <f t="shared" si="107"/>
        <v>30.477005999999999</v>
      </c>
      <c r="L740" s="30">
        <f t="shared" si="114"/>
        <v>208568982</v>
      </c>
      <c r="M740" s="31">
        <f t="shared" si="108"/>
        <v>69.522994000000011</v>
      </c>
      <c r="N740" s="17">
        <f>SUM([3]ctas!N740+'[4]estapu y ente'!N740)</f>
        <v>300000000</v>
      </c>
      <c r="O740" s="31">
        <f t="shared" si="109"/>
        <v>100</v>
      </c>
      <c r="P740" s="32">
        <f t="shared" si="113"/>
        <v>0</v>
      </c>
      <c r="R740" s="17">
        <f>SUM('[1]estapu y ente'!D738+[2]ctas!D738)</f>
        <v>300000000</v>
      </c>
      <c r="S740" s="18">
        <f t="shared" si="110"/>
        <v>0</v>
      </c>
    </row>
    <row r="741" spans="1:19" ht="39" x14ac:dyDescent="0.25">
      <c r="A741" s="26">
        <v>3311401150802</v>
      </c>
      <c r="B741" s="27" t="s">
        <v>500</v>
      </c>
      <c r="C741" s="28"/>
      <c r="D741" s="29">
        <f>SUM(D742:D743)</f>
        <v>1611700000</v>
      </c>
      <c r="E741" s="29">
        <f>SUM(E742:E743)</f>
        <v>0</v>
      </c>
      <c r="F741" s="30">
        <f t="shared" si="111"/>
        <v>1611700000</v>
      </c>
      <c r="G741" s="31">
        <f t="shared" si="115"/>
        <v>0</v>
      </c>
      <c r="H741" s="29">
        <f>SUM(H742:H743)</f>
        <v>0</v>
      </c>
      <c r="I741" s="32">
        <f t="shared" si="112"/>
        <v>1611700000</v>
      </c>
      <c r="J741" s="29">
        <f>SUM(J742:J743)</f>
        <v>500603332</v>
      </c>
      <c r="K741" s="31">
        <f t="shared" si="107"/>
        <v>31.060577775020164</v>
      </c>
      <c r="L741" s="30">
        <f t="shared" si="114"/>
        <v>1104896668</v>
      </c>
      <c r="M741" s="31">
        <f t="shared" si="108"/>
        <v>68.554735248495376</v>
      </c>
      <c r="N741" s="29">
        <f>SUM(N742:N743)</f>
        <v>1605500000</v>
      </c>
      <c r="O741" s="31">
        <f t="shared" si="109"/>
        <v>99.61531302351554</v>
      </c>
      <c r="P741" s="32">
        <f t="shared" si="113"/>
        <v>6200000</v>
      </c>
      <c r="R741" s="17">
        <f>SUM('[1]estapu y ente'!D739+[2]ctas!D739)</f>
        <v>1611700000</v>
      </c>
      <c r="S741" s="18">
        <f t="shared" si="110"/>
        <v>0</v>
      </c>
    </row>
    <row r="742" spans="1:19" ht="39" x14ac:dyDescent="0.25">
      <c r="A742" s="26">
        <v>3311401150802170</v>
      </c>
      <c r="B742" s="27" t="s">
        <v>500</v>
      </c>
      <c r="C742" s="28"/>
      <c r="D742" s="17">
        <f>SUM([3]ctas!D742+'[4]estapu y ente'!D742)</f>
        <v>1435700000</v>
      </c>
      <c r="E742" s="17">
        <f>SUM([3]ctas!E742+'[4]estapu y ente'!E742)</f>
        <v>0</v>
      </c>
      <c r="F742" s="30">
        <f t="shared" si="111"/>
        <v>1435700000</v>
      </c>
      <c r="G742" s="31">
        <f t="shared" si="115"/>
        <v>0</v>
      </c>
      <c r="H742" s="17"/>
      <c r="I742" s="32">
        <f t="shared" si="112"/>
        <v>1435700000</v>
      </c>
      <c r="J742" s="17">
        <f>SUM([3]ctas!J742+'[4]estapu y ente'!J742)</f>
        <v>447589998</v>
      </c>
      <c r="K742" s="31">
        <f t="shared" si="107"/>
        <v>31.175732952566694</v>
      </c>
      <c r="L742" s="30">
        <f t="shared" si="114"/>
        <v>981910002</v>
      </c>
      <c r="M742" s="31">
        <f t="shared" si="108"/>
        <v>68.392421954447315</v>
      </c>
      <c r="N742" s="17">
        <f>SUM([3]ctas!N742+'[4]estapu y ente'!N742)</f>
        <v>1429500000</v>
      </c>
      <c r="O742" s="31">
        <f t="shared" si="109"/>
        <v>99.568154907013991</v>
      </c>
      <c r="P742" s="32">
        <f t="shared" si="113"/>
        <v>6200000</v>
      </c>
      <c r="R742" s="17">
        <f>SUM('[1]estapu y ente'!D740+[2]ctas!D740)</f>
        <v>1435700000</v>
      </c>
      <c r="S742" s="18">
        <f t="shared" si="110"/>
        <v>0</v>
      </c>
    </row>
    <row r="743" spans="1:19" ht="39" x14ac:dyDescent="0.25">
      <c r="A743" s="26">
        <v>3311401150802170</v>
      </c>
      <c r="B743" s="27" t="s">
        <v>500</v>
      </c>
      <c r="C743" s="28"/>
      <c r="D743" s="17">
        <f>SUM([3]ctas!D743+'[4]estapu y ente'!D743)</f>
        <v>176000000</v>
      </c>
      <c r="E743" s="17">
        <f>SUM([3]ctas!E743+'[4]estapu y ente'!E743)</f>
        <v>0</v>
      </c>
      <c r="F743" s="30">
        <f t="shared" si="111"/>
        <v>176000000</v>
      </c>
      <c r="G743" s="31">
        <f t="shared" si="115"/>
        <v>0</v>
      </c>
      <c r="H743" s="17"/>
      <c r="I743" s="32">
        <f t="shared" si="112"/>
        <v>176000000</v>
      </c>
      <c r="J743" s="17">
        <f>SUM([3]ctas!J743+'[4]estapu y ente'!J743)</f>
        <v>53013334</v>
      </c>
      <c r="K743" s="31">
        <f t="shared" si="107"/>
        <v>30.121212499999999</v>
      </c>
      <c r="L743" s="30">
        <f t="shared" si="114"/>
        <v>122986666</v>
      </c>
      <c r="M743" s="31">
        <f t="shared" si="108"/>
        <v>69.878787500000001</v>
      </c>
      <c r="N743" s="17">
        <f>SUM([3]ctas!N743+'[4]estapu y ente'!N743)</f>
        <v>176000000</v>
      </c>
      <c r="O743" s="31">
        <f t="shared" si="109"/>
        <v>100</v>
      </c>
      <c r="P743" s="32">
        <f t="shared" si="113"/>
        <v>0</v>
      </c>
      <c r="R743" s="17">
        <f>SUM('[1]estapu y ente'!D741+[2]ctas!D741)</f>
        <v>176000000</v>
      </c>
      <c r="S743" s="18">
        <f t="shared" si="110"/>
        <v>0</v>
      </c>
    </row>
    <row r="744" spans="1:19" ht="26.25" x14ac:dyDescent="0.25">
      <c r="A744" s="26">
        <v>3311401150808</v>
      </c>
      <c r="B744" s="27" t="s">
        <v>501</v>
      </c>
      <c r="C744" s="28"/>
      <c r="D744" s="29">
        <f>SUM(D745)</f>
        <v>3153892000</v>
      </c>
      <c r="E744" s="29">
        <f>SUM(E745)</f>
        <v>305000000</v>
      </c>
      <c r="F744" s="30">
        <f t="shared" si="111"/>
        <v>3458892000</v>
      </c>
      <c r="G744" s="31">
        <f t="shared" si="115"/>
        <v>0</v>
      </c>
      <c r="H744" s="29">
        <f>SUM(H745)</f>
        <v>0</v>
      </c>
      <c r="I744" s="32">
        <f t="shared" si="112"/>
        <v>3458892000</v>
      </c>
      <c r="J744" s="29">
        <f>SUM(J745)</f>
        <v>1174744653</v>
      </c>
      <c r="K744" s="31">
        <f t="shared" si="107"/>
        <v>33.963033624640495</v>
      </c>
      <c r="L744" s="30">
        <f t="shared" si="114"/>
        <v>978684037</v>
      </c>
      <c r="M744" s="31">
        <f t="shared" si="108"/>
        <v>28.294726663914339</v>
      </c>
      <c r="N744" s="29">
        <f>SUM(N745)</f>
        <v>2153428690</v>
      </c>
      <c r="O744" s="31">
        <f t="shared" si="109"/>
        <v>62.257760288554834</v>
      </c>
      <c r="P744" s="32">
        <f t="shared" si="113"/>
        <v>1305463310</v>
      </c>
      <c r="R744" s="17">
        <f>SUM('[1]estapu y ente'!D742+[2]ctas!D742)</f>
        <v>3153892000</v>
      </c>
      <c r="S744" s="18">
        <f t="shared" si="110"/>
        <v>0</v>
      </c>
    </row>
    <row r="745" spans="1:19" ht="26.25" x14ac:dyDescent="0.25">
      <c r="A745" s="26">
        <v>3311401150808170</v>
      </c>
      <c r="B745" s="27" t="s">
        <v>501</v>
      </c>
      <c r="C745" s="28"/>
      <c r="D745" s="17">
        <f>SUM([3]ctas!D745+'[4]estapu y ente'!D745)</f>
        <v>3153892000</v>
      </c>
      <c r="E745" s="17">
        <f>SUM([3]ctas!E745+'[4]estapu y ente'!E745)</f>
        <v>305000000</v>
      </c>
      <c r="F745" s="30">
        <f t="shared" si="111"/>
        <v>3458892000</v>
      </c>
      <c r="G745" s="31">
        <f t="shared" si="115"/>
        <v>0</v>
      </c>
      <c r="H745" s="17"/>
      <c r="I745" s="32">
        <f t="shared" si="112"/>
        <v>3458892000</v>
      </c>
      <c r="J745" s="17">
        <f>SUM([3]ctas!J745+'[4]estapu y ente'!J745)</f>
        <v>1174744653</v>
      </c>
      <c r="K745" s="31">
        <f t="shared" si="107"/>
        <v>33.963033624640495</v>
      </c>
      <c r="L745" s="30">
        <f t="shared" si="114"/>
        <v>978684037</v>
      </c>
      <c r="M745" s="31">
        <f t="shared" si="108"/>
        <v>28.294726663914339</v>
      </c>
      <c r="N745" s="17">
        <f>SUM([3]ctas!N745+'[4]estapu y ente'!N745)</f>
        <v>2153428690</v>
      </c>
      <c r="O745" s="31">
        <f t="shared" si="109"/>
        <v>62.257760288554834</v>
      </c>
      <c r="P745" s="32">
        <f t="shared" si="113"/>
        <v>1305463310</v>
      </c>
      <c r="R745" s="17">
        <f>SUM('[1]estapu y ente'!D743+[2]ctas!D743)</f>
        <v>3153892000</v>
      </c>
      <c r="S745" s="18">
        <f t="shared" si="110"/>
        <v>0</v>
      </c>
    </row>
    <row r="746" spans="1:19" ht="26.25" x14ac:dyDescent="0.25">
      <c r="A746" s="60">
        <v>3311401157328</v>
      </c>
      <c r="B746" s="61" t="s">
        <v>502</v>
      </c>
      <c r="C746" s="28"/>
      <c r="D746" s="29">
        <f>SUM(D747)</f>
        <v>3892100000</v>
      </c>
      <c r="E746" s="29">
        <f>SUM(E747)</f>
        <v>0</v>
      </c>
      <c r="F746" s="30">
        <f t="shared" si="111"/>
        <v>3892100000</v>
      </c>
      <c r="G746" s="31">
        <f t="shared" si="115"/>
        <v>0</v>
      </c>
      <c r="H746" s="29">
        <f>SUM(H747)</f>
        <v>0</v>
      </c>
      <c r="I746" s="32">
        <f t="shared" si="112"/>
        <v>3892100000</v>
      </c>
      <c r="J746" s="29">
        <f>SUM(J747)</f>
        <v>1240983570</v>
      </c>
      <c r="K746" s="31">
        <f t="shared" si="107"/>
        <v>31.884678451221703</v>
      </c>
      <c r="L746" s="30">
        <f t="shared" si="114"/>
        <v>1491641394</v>
      </c>
      <c r="M746" s="31">
        <f t="shared" si="108"/>
        <v>38.324847614398394</v>
      </c>
      <c r="N746" s="29">
        <f>SUM(N747)</f>
        <v>2732624964</v>
      </c>
      <c r="O746" s="31">
        <f t="shared" si="109"/>
        <v>70.209526065620096</v>
      </c>
      <c r="P746" s="32">
        <f t="shared" si="113"/>
        <v>1159475036</v>
      </c>
      <c r="R746" s="17">
        <f>SUM('[1]estapu y ente'!D744+[2]ctas!D744)</f>
        <v>3892100000</v>
      </c>
      <c r="S746" s="18">
        <f t="shared" si="110"/>
        <v>0</v>
      </c>
    </row>
    <row r="747" spans="1:19" ht="26.25" x14ac:dyDescent="0.25">
      <c r="A747" s="60">
        <v>3311401157328170</v>
      </c>
      <c r="B747" s="61" t="s">
        <v>503</v>
      </c>
      <c r="C747" s="28"/>
      <c r="D747" s="17">
        <f>SUM([3]ctas!D747+'[4]estapu y ente'!D747)</f>
        <v>3892100000</v>
      </c>
      <c r="E747" s="17">
        <f>SUM([3]ctas!E747+'[4]estapu y ente'!E747)</f>
        <v>0</v>
      </c>
      <c r="F747" s="30">
        <f t="shared" si="111"/>
        <v>3892100000</v>
      </c>
      <c r="G747" s="31">
        <f t="shared" si="115"/>
        <v>0</v>
      </c>
      <c r="H747" s="17"/>
      <c r="I747" s="32">
        <f t="shared" si="112"/>
        <v>3892100000</v>
      </c>
      <c r="J747" s="17">
        <f>SUM([3]ctas!J747+'[4]estapu y ente'!J747)</f>
        <v>1240983570</v>
      </c>
      <c r="K747" s="31">
        <f t="shared" si="107"/>
        <v>31.884678451221703</v>
      </c>
      <c r="L747" s="30">
        <f t="shared" si="114"/>
        <v>1491641394</v>
      </c>
      <c r="M747" s="31">
        <f t="shared" si="108"/>
        <v>38.324847614398394</v>
      </c>
      <c r="N747" s="17">
        <f>SUM([3]ctas!N747+'[4]estapu y ente'!N747)</f>
        <v>2732624964</v>
      </c>
      <c r="O747" s="31">
        <f t="shared" si="109"/>
        <v>70.209526065620096</v>
      </c>
      <c r="P747" s="32">
        <f t="shared" si="113"/>
        <v>1159475036</v>
      </c>
      <c r="R747" s="17">
        <f>SUM('[1]estapu y ente'!D745+[2]ctas!D745)</f>
        <v>3892100000</v>
      </c>
      <c r="S747" s="18">
        <f t="shared" si="110"/>
        <v>0</v>
      </c>
    </row>
    <row r="748" spans="1:19" x14ac:dyDescent="0.25">
      <c r="A748" s="60">
        <v>331140116</v>
      </c>
      <c r="B748" s="27" t="s">
        <v>504</v>
      </c>
      <c r="C748" s="28"/>
      <c r="D748" s="29">
        <f>SUM(D749+D751+D753+D755+D757+D759)</f>
        <v>17704877000</v>
      </c>
      <c r="E748" s="29">
        <f>SUM(E749+E751+E753+E755+E757+E759)</f>
        <v>2850000000</v>
      </c>
      <c r="F748" s="30">
        <f t="shared" si="111"/>
        <v>20554877000</v>
      </c>
      <c r="G748" s="31">
        <f t="shared" si="115"/>
        <v>0</v>
      </c>
      <c r="H748" s="29">
        <f>SUM(H749+H751+H753+H755+H757+H759)</f>
        <v>0</v>
      </c>
      <c r="I748" s="32">
        <f t="shared" si="112"/>
        <v>20554877000</v>
      </c>
      <c r="J748" s="29">
        <f>SUM(J749+J751+J753+J755+J757+J759)</f>
        <v>1704632428</v>
      </c>
      <c r="K748" s="31">
        <f t="shared" si="107"/>
        <v>8.2930801677869432</v>
      </c>
      <c r="L748" s="30">
        <f t="shared" si="114"/>
        <v>9170110619</v>
      </c>
      <c r="M748" s="31">
        <f t="shared" si="108"/>
        <v>44.612821662712946</v>
      </c>
      <c r="N748" s="29">
        <f>SUM(N749+N751+N753+N755+N757+N759)</f>
        <v>10874743047</v>
      </c>
      <c r="O748" s="31">
        <f t="shared" si="109"/>
        <v>52.905901830499893</v>
      </c>
      <c r="P748" s="32">
        <f t="shared" si="113"/>
        <v>9680133953</v>
      </c>
      <c r="R748" s="17">
        <f>SUM('[1]estapu y ente'!D746+[2]ctas!D746)</f>
        <v>17704877000</v>
      </c>
      <c r="S748" s="18">
        <f t="shared" si="110"/>
        <v>0</v>
      </c>
    </row>
    <row r="749" spans="1:19" x14ac:dyDescent="0.25">
      <c r="A749" s="60">
        <v>3311401160045</v>
      </c>
      <c r="B749" s="27" t="s">
        <v>504</v>
      </c>
      <c r="C749" s="28"/>
      <c r="D749" s="29">
        <f>SUM(D750)</f>
        <v>0</v>
      </c>
      <c r="E749" s="29">
        <f>SUM(E750)</f>
        <v>0</v>
      </c>
      <c r="F749" s="30">
        <f t="shared" si="111"/>
        <v>0</v>
      </c>
      <c r="G749" s="31">
        <f t="shared" si="115"/>
        <v>0</v>
      </c>
      <c r="H749" s="29">
        <f>SUM(H750)</f>
        <v>0</v>
      </c>
      <c r="I749" s="32">
        <f t="shared" si="112"/>
        <v>0</v>
      </c>
      <c r="J749" s="29">
        <f>SUM(J750)</f>
        <v>0</v>
      </c>
      <c r="K749" s="31">
        <f t="shared" si="107"/>
        <v>0</v>
      </c>
      <c r="L749" s="30">
        <f t="shared" si="114"/>
        <v>0</v>
      </c>
      <c r="M749" s="31">
        <f t="shared" si="108"/>
        <v>0</v>
      </c>
      <c r="N749" s="29">
        <f>SUM(N750)</f>
        <v>0</v>
      </c>
      <c r="O749" s="31">
        <f t="shared" si="109"/>
        <v>0</v>
      </c>
      <c r="P749" s="32">
        <f t="shared" si="113"/>
        <v>0</v>
      </c>
      <c r="R749" s="17">
        <f>SUM('[1]estapu y ente'!D747+[2]ctas!D747)</f>
        <v>0</v>
      </c>
      <c r="S749" s="18">
        <f t="shared" si="110"/>
        <v>0</v>
      </c>
    </row>
    <row r="750" spans="1:19" x14ac:dyDescent="0.25">
      <c r="A750" s="60">
        <v>3311401160045</v>
      </c>
      <c r="B750" s="27" t="s">
        <v>505</v>
      </c>
      <c r="C750" s="28"/>
      <c r="D750" s="17">
        <f>SUM([3]ctas!D750+'[4]estapu y ente'!D750)</f>
        <v>0</v>
      </c>
      <c r="E750" s="17">
        <f>SUM([3]ctas!E750+'[4]estapu y ente'!E750)</f>
        <v>0</v>
      </c>
      <c r="F750" s="30">
        <f t="shared" si="111"/>
        <v>0</v>
      </c>
      <c r="G750" s="31">
        <f t="shared" si="115"/>
        <v>0</v>
      </c>
      <c r="H750" s="17"/>
      <c r="I750" s="32">
        <f t="shared" si="112"/>
        <v>0</v>
      </c>
      <c r="J750" s="17">
        <f>SUM([3]ctas!J750+'[4]estapu y ente'!J750)</f>
        <v>0</v>
      </c>
      <c r="K750" s="31">
        <f t="shared" si="107"/>
        <v>0</v>
      </c>
      <c r="L750" s="30">
        <f t="shared" si="114"/>
        <v>0</v>
      </c>
      <c r="M750" s="31">
        <f t="shared" si="108"/>
        <v>0</v>
      </c>
      <c r="N750" s="17">
        <f>SUM([3]ctas!N750+'[4]estapu y ente'!N750)</f>
        <v>0</v>
      </c>
      <c r="O750" s="31">
        <f t="shared" si="109"/>
        <v>0</v>
      </c>
      <c r="P750" s="32">
        <f t="shared" si="113"/>
        <v>0</v>
      </c>
      <c r="R750" s="17">
        <f>SUM('[1]estapu y ente'!D748+[2]ctas!D748)</f>
        <v>0</v>
      </c>
      <c r="S750" s="18">
        <f t="shared" si="110"/>
        <v>0</v>
      </c>
    </row>
    <row r="751" spans="1:19" ht="26.25" x14ac:dyDescent="0.25">
      <c r="A751" s="60">
        <v>3311401160070</v>
      </c>
      <c r="B751" s="27" t="s">
        <v>506</v>
      </c>
      <c r="C751" s="28"/>
      <c r="D751" s="17">
        <f>SUM(D752)</f>
        <v>0</v>
      </c>
      <c r="E751" s="17">
        <f>SUM(E752)</f>
        <v>0</v>
      </c>
      <c r="F751" s="30">
        <f t="shared" si="111"/>
        <v>0</v>
      </c>
      <c r="G751" s="31">
        <f t="shared" si="115"/>
        <v>0</v>
      </c>
      <c r="H751" s="17">
        <f>SUM(H752)</f>
        <v>0</v>
      </c>
      <c r="I751" s="32">
        <f t="shared" si="112"/>
        <v>0</v>
      </c>
      <c r="J751" s="17">
        <f>SUM(J752)</f>
        <v>0</v>
      </c>
      <c r="K751" s="31">
        <f t="shared" si="107"/>
        <v>0</v>
      </c>
      <c r="L751" s="30">
        <f t="shared" si="114"/>
        <v>0</v>
      </c>
      <c r="M751" s="31">
        <f t="shared" si="108"/>
        <v>0</v>
      </c>
      <c r="N751" s="17">
        <f>SUM(N752)</f>
        <v>0</v>
      </c>
      <c r="O751" s="31">
        <f t="shared" si="109"/>
        <v>0</v>
      </c>
      <c r="P751" s="32">
        <f t="shared" si="113"/>
        <v>0</v>
      </c>
      <c r="R751" s="17">
        <f>SUM('[1]estapu y ente'!D749+[2]ctas!D749)</f>
        <v>0</v>
      </c>
      <c r="S751" s="18">
        <f t="shared" si="110"/>
        <v>0</v>
      </c>
    </row>
    <row r="752" spans="1:19" x14ac:dyDescent="0.25">
      <c r="A752" s="60">
        <v>3311401160070170</v>
      </c>
      <c r="B752" s="27" t="s">
        <v>507</v>
      </c>
      <c r="C752" s="28"/>
      <c r="D752" s="17">
        <f>SUM([3]ctas!D752+'[4]estapu y ente'!D752)</f>
        <v>0</v>
      </c>
      <c r="E752" s="17">
        <f>SUM([3]ctas!E752+'[4]estapu y ente'!E752)</f>
        <v>0</v>
      </c>
      <c r="F752" s="30">
        <f t="shared" si="111"/>
        <v>0</v>
      </c>
      <c r="G752" s="31">
        <f t="shared" si="115"/>
        <v>0</v>
      </c>
      <c r="H752" s="17"/>
      <c r="I752" s="32">
        <f t="shared" si="112"/>
        <v>0</v>
      </c>
      <c r="J752" s="17">
        <f>SUM([3]ctas!J752+'[4]estapu y ente'!J752)</f>
        <v>0</v>
      </c>
      <c r="K752" s="31">
        <f t="shared" si="107"/>
        <v>0</v>
      </c>
      <c r="L752" s="30">
        <f t="shared" si="114"/>
        <v>0</v>
      </c>
      <c r="M752" s="31">
        <f t="shared" si="108"/>
        <v>0</v>
      </c>
      <c r="N752" s="17">
        <f>SUM([3]ctas!N752+'[4]estapu y ente'!N752)</f>
        <v>0</v>
      </c>
      <c r="O752" s="31">
        <f t="shared" si="109"/>
        <v>0</v>
      </c>
      <c r="P752" s="32">
        <f t="shared" si="113"/>
        <v>0</v>
      </c>
      <c r="R752" s="17">
        <f>SUM('[1]estapu y ente'!D750+[2]ctas!D750)</f>
        <v>0</v>
      </c>
      <c r="S752" s="18">
        <f t="shared" si="110"/>
        <v>0</v>
      </c>
    </row>
    <row r="753" spans="1:19" ht="26.25" x14ac:dyDescent="0.25">
      <c r="A753" s="60">
        <v>3311401160440</v>
      </c>
      <c r="B753" s="27" t="s">
        <v>508</v>
      </c>
      <c r="C753" s="28"/>
      <c r="D753" s="29">
        <f>SUM(D754)</f>
        <v>16438269000</v>
      </c>
      <c r="E753" s="29">
        <f>SUM(E754)</f>
        <v>1800000000</v>
      </c>
      <c r="F753" s="30">
        <f t="shared" si="111"/>
        <v>18238269000</v>
      </c>
      <c r="G753" s="31">
        <f t="shared" si="115"/>
        <v>0</v>
      </c>
      <c r="H753" s="29">
        <f>SUM(H754)</f>
        <v>0</v>
      </c>
      <c r="I753" s="32">
        <f t="shared" si="112"/>
        <v>18238269000</v>
      </c>
      <c r="J753" s="29">
        <f>SUM(J754)</f>
        <v>1367636037</v>
      </c>
      <c r="K753" s="31">
        <f t="shared" si="107"/>
        <v>7.4987162268524488</v>
      </c>
      <c r="L753" s="30">
        <f t="shared" si="114"/>
        <v>8297212225</v>
      </c>
      <c r="M753" s="31">
        <f t="shared" si="108"/>
        <v>45.493419496115557</v>
      </c>
      <c r="N753" s="29">
        <f>SUM(N754)</f>
        <v>9664848262</v>
      </c>
      <c r="O753" s="31">
        <f t="shared" si="109"/>
        <v>52.992135722968001</v>
      </c>
      <c r="P753" s="32">
        <f t="shared" si="113"/>
        <v>8573420738</v>
      </c>
      <c r="R753" s="17">
        <f>SUM('[1]estapu y ente'!D751+[2]ctas!D751)</f>
        <v>16438269000</v>
      </c>
      <c r="S753" s="18">
        <f t="shared" si="110"/>
        <v>0</v>
      </c>
    </row>
    <row r="754" spans="1:19" ht="26.25" x14ac:dyDescent="0.25">
      <c r="A754" s="60">
        <v>3311401160440170</v>
      </c>
      <c r="B754" s="27" t="s">
        <v>508</v>
      </c>
      <c r="C754" s="28"/>
      <c r="D754" s="17">
        <f>SUM([3]ctas!D754+'[4]estapu y ente'!D754)</f>
        <v>16438269000</v>
      </c>
      <c r="E754" s="17">
        <f>SUM([3]ctas!E754+'[4]estapu y ente'!E754)</f>
        <v>1800000000</v>
      </c>
      <c r="F754" s="30">
        <f t="shared" si="111"/>
        <v>18238269000</v>
      </c>
      <c r="G754" s="31">
        <f t="shared" si="115"/>
        <v>0</v>
      </c>
      <c r="H754" s="17"/>
      <c r="I754" s="32">
        <f t="shared" si="112"/>
        <v>18238269000</v>
      </c>
      <c r="J754" s="17">
        <f>SUM([3]ctas!J754+'[4]estapu y ente'!J754)</f>
        <v>1367636037</v>
      </c>
      <c r="K754" s="31">
        <f t="shared" si="107"/>
        <v>7.4987162268524488</v>
      </c>
      <c r="L754" s="30">
        <f t="shared" si="114"/>
        <v>8297212225</v>
      </c>
      <c r="M754" s="31">
        <f t="shared" si="108"/>
        <v>45.493419496115557</v>
      </c>
      <c r="N754" s="17">
        <f>SUM([3]ctas!N754+'[4]estapu y ente'!N754)</f>
        <v>9664848262</v>
      </c>
      <c r="O754" s="31">
        <f t="shared" si="109"/>
        <v>52.992135722968001</v>
      </c>
      <c r="P754" s="32">
        <f t="shared" si="113"/>
        <v>8573420738</v>
      </c>
      <c r="R754" s="17">
        <f>SUM('[1]estapu y ente'!D752+[2]ctas!D752)</f>
        <v>16438269000</v>
      </c>
      <c r="S754" s="18">
        <f t="shared" si="110"/>
        <v>0</v>
      </c>
    </row>
    <row r="755" spans="1:19" x14ac:dyDescent="0.25">
      <c r="A755" s="60">
        <v>3311401160787</v>
      </c>
      <c r="B755" s="27" t="s">
        <v>509</v>
      </c>
      <c r="C755" s="28"/>
      <c r="D755" s="29">
        <f>SUM(D756)</f>
        <v>400000000</v>
      </c>
      <c r="E755" s="29">
        <f>SUM(E756)</f>
        <v>600000000</v>
      </c>
      <c r="F755" s="30">
        <f t="shared" si="111"/>
        <v>1000000000</v>
      </c>
      <c r="G755" s="31">
        <f t="shared" si="115"/>
        <v>0</v>
      </c>
      <c r="H755" s="29">
        <f>SUM(H756)</f>
        <v>0</v>
      </c>
      <c r="I755" s="32">
        <f t="shared" si="112"/>
        <v>1000000000</v>
      </c>
      <c r="J755" s="29">
        <f>SUM(J756)</f>
        <v>89500000</v>
      </c>
      <c r="K755" s="31">
        <f t="shared" si="107"/>
        <v>8.9499999999999993</v>
      </c>
      <c r="L755" s="30">
        <f t="shared" si="114"/>
        <v>160500000</v>
      </c>
      <c r="M755" s="31">
        <f t="shared" si="108"/>
        <v>16.05</v>
      </c>
      <c r="N755" s="29">
        <f>SUM(N756)</f>
        <v>250000000</v>
      </c>
      <c r="O755" s="31">
        <f t="shared" si="109"/>
        <v>25</v>
      </c>
      <c r="P755" s="32">
        <f t="shared" si="113"/>
        <v>750000000</v>
      </c>
      <c r="R755" s="17">
        <f>SUM('[1]estapu y ente'!D753+[2]ctas!D753)</f>
        <v>400000000</v>
      </c>
      <c r="S755" s="18">
        <f t="shared" si="110"/>
        <v>0</v>
      </c>
    </row>
    <row r="756" spans="1:19" x14ac:dyDescent="0.25">
      <c r="A756" s="60">
        <v>3311401160787170</v>
      </c>
      <c r="B756" s="27" t="s">
        <v>509</v>
      </c>
      <c r="C756" s="28"/>
      <c r="D756" s="17">
        <f>SUM([3]ctas!D756+'[4]estapu y ente'!D756)</f>
        <v>400000000</v>
      </c>
      <c r="E756" s="17">
        <f>SUM([3]ctas!E756+'[4]estapu y ente'!E756)</f>
        <v>600000000</v>
      </c>
      <c r="F756" s="30">
        <f t="shared" si="111"/>
        <v>1000000000</v>
      </c>
      <c r="G756" s="31">
        <f t="shared" si="115"/>
        <v>0</v>
      </c>
      <c r="H756" s="17"/>
      <c r="I756" s="32">
        <f t="shared" si="112"/>
        <v>1000000000</v>
      </c>
      <c r="J756" s="17">
        <f>SUM([3]ctas!J756+'[4]estapu y ente'!J756)</f>
        <v>89500000</v>
      </c>
      <c r="K756" s="31">
        <f t="shared" si="107"/>
        <v>8.9499999999999993</v>
      </c>
      <c r="L756" s="30">
        <f t="shared" si="114"/>
        <v>160500000</v>
      </c>
      <c r="M756" s="31">
        <f t="shared" si="108"/>
        <v>16.05</v>
      </c>
      <c r="N756" s="17">
        <f>SUM([3]ctas!N756+'[4]estapu y ente'!N756)</f>
        <v>250000000</v>
      </c>
      <c r="O756" s="31">
        <f t="shared" si="109"/>
        <v>25</v>
      </c>
      <c r="P756" s="32">
        <f t="shared" si="113"/>
        <v>750000000</v>
      </c>
      <c r="R756" s="17">
        <f>SUM('[1]estapu y ente'!D754+[2]ctas!D754)</f>
        <v>400000000</v>
      </c>
      <c r="S756" s="18">
        <f t="shared" si="110"/>
        <v>0</v>
      </c>
    </row>
    <row r="757" spans="1:19" x14ac:dyDescent="0.25">
      <c r="A757" s="26">
        <v>3311401160804</v>
      </c>
      <c r="B757" s="27" t="s">
        <v>510</v>
      </c>
      <c r="C757" s="28"/>
      <c r="D757" s="29">
        <f>SUM(D758)</f>
        <v>566608000</v>
      </c>
      <c r="E757" s="29">
        <f>SUM(E758)</f>
        <v>450000000</v>
      </c>
      <c r="F757" s="30">
        <f t="shared" si="111"/>
        <v>1016608000</v>
      </c>
      <c r="G757" s="31">
        <f t="shared" si="115"/>
        <v>0</v>
      </c>
      <c r="H757" s="29">
        <f>SUM(H758)</f>
        <v>0</v>
      </c>
      <c r="I757" s="32">
        <f t="shared" si="112"/>
        <v>1016608000</v>
      </c>
      <c r="J757" s="29">
        <f>SUM(J758)</f>
        <v>247496391</v>
      </c>
      <c r="K757" s="31">
        <f t="shared" si="107"/>
        <v>24.345312155717838</v>
      </c>
      <c r="L757" s="30">
        <f t="shared" si="114"/>
        <v>612438394</v>
      </c>
      <c r="M757" s="31">
        <f t="shared" si="108"/>
        <v>60.24331836853537</v>
      </c>
      <c r="N757" s="29">
        <f>SUM(N758)</f>
        <v>859934785</v>
      </c>
      <c r="O757" s="31">
        <f t="shared" si="109"/>
        <v>84.588630524253205</v>
      </c>
      <c r="P757" s="32">
        <f t="shared" si="113"/>
        <v>156673215</v>
      </c>
      <c r="R757" s="17">
        <f>SUM('[1]estapu y ente'!D755+[2]ctas!D755)</f>
        <v>566608000</v>
      </c>
      <c r="S757" s="18">
        <f t="shared" si="110"/>
        <v>0</v>
      </c>
    </row>
    <row r="758" spans="1:19" x14ac:dyDescent="0.25">
      <c r="A758" s="26">
        <v>3311401160804170</v>
      </c>
      <c r="B758" s="27" t="s">
        <v>510</v>
      </c>
      <c r="C758" s="28"/>
      <c r="D758" s="17">
        <f>SUM([3]ctas!D758+'[4]estapu y ente'!D758)</f>
        <v>566608000</v>
      </c>
      <c r="E758" s="17">
        <f>SUM([3]ctas!E758+'[4]estapu y ente'!E758)</f>
        <v>450000000</v>
      </c>
      <c r="F758" s="30">
        <f t="shared" si="111"/>
        <v>1016608000</v>
      </c>
      <c r="G758" s="31">
        <f t="shared" si="115"/>
        <v>0</v>
      </c>
      <c r="H758" s="17"/>
      <c r="I758" s="32">
        <f t="shared" si="112"/>
        <v>1016608000</v>
      </c>
      <c r="J758" s="17">
        <f>SUM([3]ctas!J758+'[4]estapu y ente'!J758)</f>
        <v>247496391</v>
      </c>
      <c r="K758" s="31">
        <f t="shared" si="107"/>
        <v>24.345312155717838</v>
      </c>
      <c r="L758" s="30">
        <f t="shared" si="114"/>
        <v>612438394</v>
      </c>
      <c r="M758" s="31">
        <f t="shared" si="108"/>
        <v>60.24331836853537</v>
      </c>
      <c r="N758" s="17">
        <f>SUM([3]ctas!N758+'[4]estapu y ente'!N758)</f>
        <v>859934785</v>
      </c>
      <c r="O758" s="31">
        <f t="shared" si="109"/>
        <v>84.588630524253205</v>
      </c>
      <c r="P758" s="32">
        <f t="shared" si="113"/>
        <v>156673215</v>
      </c>
      <c r="R758" s="17">
        <f>SUM('[1]estapu y ente'!D756+[2]ctas!D756)</f>
        <v>566608000</v>
      </c>
      <c r="S758" s="18">
        <f t="shared" si="110"/>
        <v>0</v>
      </c>
    </row>
    <row r="759" spans="1:19" ht="26.25" x14ac:dyDescent="0.25">
      <c r="A759" s="26">
        <v>3311401160805</v>
      </c>
      <c r="B759" s="27" t="s">
        <v>511</v>
      </c>
      <c r="C759" s="28"/>
      <c r="D759" s="29">
        <f>SUM(D760)</f>
        <v>300000000</v>
      </c>
      <c r="E759" s="29">
        <f>SUM(E760)</f>
        <v>0</v>
      </c>
      <c r="F759" s="30">
        <f t="shared" si="111"/>
        <v>300000000</v>
      </c>
      <c r="G759" s="31">
        <f t="shared" si="115"/>
        <v>0</v>
      </c>
      <c r="H759" s="29">
        <f>SUM(H760)</f>
        <v>0</v>
      </c>
      <c r="I759" s="32">
        <f t="shared" si="112"/>
        <v>300000000</v>
      </c>
      <c r="J759" s="29">
        <f>SUM(J760)</f>
        <v>0</v>
      </c>
      <c r="K759" s="31">
        <f t="shared" si="107"/>
        <v>0</v>
      </c>
      <c r="L759" s="30">
        <f t="shared" si="114"/>
        <v>99960000</v>
      </c>
      <c r="M759" s="31">
        <f t="shared" si="108"/>
        <v>33.32</v>
      </c>
      <c r="N759" s="29">
        <f>SUM(N760)</f>
        <v>99960000</v>
      </c>
      <c r="O759" s="31">
        <f t="shared" si="109"/>
        <v>33.32</v>
      </c>
      <c r="P759" s="32">
        <f t="shared" si="113"/>
        <v>200040000</v>
      </c>
      <c r="R759" s="17">
        <f>SUM('[1]estapu y ente'!D757+[2]ctas!D757)</f>
        <v>300000000</v>
      </c>
      <c r="S759" s="18">
        <f t="shared" si="110"/>
        <v>0</v>
      </c>
    </row>
    <row r="760" spans="1:19" ht="26.25" x14ac:dyDescent="0.25">
      <c r="A760" s="26">
        <v>3311401160805170</v>
      </c>
      <c r="B760" s="27" t="s">
        <v>511</v>
      </c>
      <c r="C760" s="28"/>
      <c r="D760" s="17">
        <f>SUM([3]ctas!D760+'[4]estapu y ente'!D760)</f>
        <v>300000000</v>
      </c>
      <c r="E760" s="17">
        <f>SUM([3]ctas!E760+'[4]estapu y ente'!E760)</f>
        <v>0</v>
      </c>
      <c r="F760" s="30">
        <f t="shared" si="111"/>
        <v>300000000</v>
      </c>
      <c r="G760" s="31">
        <f t="shared" si="115"/>
        <v>0</v>
      </c>
      <c r="H760" s="17"/>
      <c r="I760" s="32">
        <f t="shared" si="112"/>
        <v>300000000</v>
      </c>
      <c r="J760" s="17">
        <f>SUM([3]ctas!J760+'[4]estapu y ente'!J760)</f>
        <v>0</v>
      </c>
      <c r="K760" s="31">
        <f t="shared" si="107"/>
        <v>0</v>
      </c>
      <c r="L760" s="30">
        <f t="shared" si="114"/>
        <v>99960000</v>
      </c>
      <c r="M760" s="31">
        <f t="shared" si="108"/>
        <v>33.32</v>
      </c>
      <c r="N760" s="17">
        <f>SUM([3]ctas!N760+'[4]estapu y ente'!N760)</f>
        <v>99960000</v>
      </c>
      <c r="O760" s="31">
        <f t="shared" si="109"/>
        <v>33.32</v>
      </c>
      <c r="P760" s="32">
        <f t="shared" si="113"/>
        <v>200040000</v>
      </c>
      <c r="R760" s="17">
        <f>SUM('[1]estapu y ente'!D758+[2]ctas!D758)</f>
        <v>300000000</v>
      </c>
      <c r="S760" s="18">
        <f t="shared" si="110"/>
        <v>0</v>
      </c>
    </row>
    <row r="761" spans="1:19" ht="26.25" x14ac:dyDescent="0.25">
      <c r="A761" s="59">
        <v>3311402</v>
      </c>
      <c r="B761" s="20" t="s">
        <v>512</v>
      </c>
      <c r="C761" s="21"/>
      <c r="D761" s="22">
        <f>SUM(D762+D787+D799+D868+D905+D917+D926)</f>
        <v>1339523351000</v>
      </c>
      <c r="E761" s="22">
        <f>SUM(E762+E787+E799+E868+E905+E917+E926)</f>
        <v>-3177132016</v>
      </c>
      <c r="F761" s="30">
        <f t="shared" si="111"/>
        <v>1336346218984</v>
      </c>
      <c r="G761" s="24">
        <f t="shared" si="115"/>
        <v>0</v>
      </c>
      <c r="H761" s="22">
        <f>SUM(H762+H787+H799+H868+H905+H917+H926)</f>
        <v>0</v>
      </c>
      <c r="I761" s="32">
        <f t="shared" si="112"/>
        <v>1336346218984</v>
      </c>
      <c r="J761" s="22">
        <f>SUM(J762+J787+J799+J868+J905+J917+J926)</f>
        <v>221708373352</v>
      </c>
      <c r="K761" s="31">
        <f t="shared" si="107"/>
        <v>16.590638728379904</v>
      </c>
      <c r="L761" s="30">
        <f t="shared" si="114"/>
        <v>351923891652</v>
      </c>
      <c r="M761" s="31">
        <f t="shared" si="108"/>
        <v>26.33478410404464</v>
      </c>
      <c r="N761" s="22">
        <f>SUM(N762+N787+N799+N868+N905+N917+N926)</f>
        <v>573632265004</v>
      </c>
      <c r="O761" s="31">
        <f t="shared" si="109"/>
        <v>42.925422832424545</v>
      </c>
      <c r="P761" s="32">
        <f t="shared" si="113"/>
        <v>762713953980</v>
      </c>
      <c r="R761" s="17">
        <f>SUM('[1]estapu y ente'!D759+[2]ctas!D759)</f>
        <v>1339523351000</v>
      </c>
      <c r="S761" s="18">
        <f t="shared" si="110"/>
        <v>0</v>
      </c>
    </row>
    <row r="762" spans="1:19" ht="39" x14ac:dyDescent="0.25">
      <c r="A762" s="26">
        <v>331140217</v>
      </c>
      <c r="B762" s="27" t="s">
        <v>513</v>
      </c>
      <c r="C762" s="28"/>
      <c r="D762" s="29">
        <f>SUM(D763+D765+D767+D769+D771+D773+D776+D781+D783+D785)</f>
        <v>68990244000</v>
      </c>
      <c r="E762" s="29">
        <f>SUM(E763+E765+E767+E769+E771+E773+E776+E781+E783+E785)</f>
        <v>4119029327</v>
      </c>
      <c r="F762" s="30">
        <f t="shared" si="111"/>
        <v>73109273327</v>
      </c>
      <c r="G762" s="31">
        <f t="shared" si="115"/>
        <v>0</v>
      </c>
      <c r="H762" s="29">
        <f>SUM(H763+H765+H767+H769+H771+H773+H776+H781+H783+H785)</f>
        <v>0</v>
      </c>
      <c r="I762" s="32">
        <f t="shared" si="112"/>
        <v>73109273327</v>
      </c>
      <c r="J762" s="29">
        <f>SUM(J763+J765+J767+J769+J771+J773+J776+J781+J783+J785)</f>
        <v>10763011494</v>
      </c>
      <c r="K762" s="31">
        <f t="shared" si="107"/>
        <v>14.72181435296131</v>
      </c>
      <c r="L762" s="30">
        <f t="shared" si="114"/>
        <v>34330291794</v>
      </c>
      <c r="M762" s="31">
        <f t="shared" si="108"/>
        <v>46.957506526496239</v>
      </c>
      <c r="N762" s="29">
        <f>SUM(N763+N765+N767+N769+N771+N773+N776+N781+N783+N785)</f>
        <v>45093303288</v>
      </c>
      <c r="O762" s="31">
        <f t="shared" si="109"/>
        <v>61.679320879457542</v>
      </c>
      <c r="P762" s="32">
        <f t="shared" si="113"/>
        <v>28015970039</v>
      </c>
      <c r="R762" s="17">
        <f>SUM('[1]estapu y ente'!D760+[2]ctas!D760)</f>
        <v>68990244000</v>
      </c>
      <c r="S762" s="18">
        <f t="shared" si="110"/>
        <v>0</v>
      </c>
    </row>
    <row r="763" spans="1:19" x14ac:dyDescent="0.25">
      <c r="A763" s="26">
        <v>3311402170054</v>
      </c>
      <c r="B763" s="27" t="s">
        <v>514</v>
      </c>
      <c r="C763" s="28"/>
      <c r="D763" s="29">
        <f>SUM(D764)</f>
        <v>0</v>
      </c>
      <c r="E763" s="29">
        <f>SUM(E764)</f>
        <v>0</v>
      </c>
      <c r="F763" s="30">
        <f t="shared" si="111"/>
        <v>0</v>
      </c>
      <c r="G763" s="31">
        <f t="shared" si="115"/>
        <v>0</v>
      </c>
      <c r="H763" s="29">
        <f>SUM(H764)</f>
        <v>0</v>
      </c>
      <c r="I763" s="32">
        <f t="shared" si="112"/>
        <v>0</v>
      </c>
      <c r="J763" s="29">
        <f>SUM(J764)</f>
        <v>0</v>
      </c>
      <c r="K763" s="31">
        <f t="shared" si="107"/>
        <v>0</v>
      </c>
      <c r="L763" s="30">
        <f t="shared" si="114"/>
        <v>0</v>
      </c>
      <c r="M763" s="31">
        <f t="shared" si="108"/>
        <v>0</v>
      </c>
      <c r="N763" s="29">
        <f>SUM(N764)</f>
        <v>0</v>
      </c>
      <c r="O763" s="31">
        <f t="shared" si="109"/>
        <v>0</v>
      </c>
      <c r="P763" s="32">
        <f t="shared" si="113"/>
        <v>0</v>
      </c>
      <c r="R763" s="17">
        <f>SUM('[1]estapu y ente'!D761+[2]ctas!D761)</f>
        <v>0</v>
      </c>
      <c r="S763" s="18">
        <f t="shared" si="110"/>
        <v>0</v>
      </c>
    </row>
    <row r="764" spans="1:19" ht="26.25" x14ac:dyDescent="0.25">
      <c r="A764" s="26">
        <v>3311402170054</v>
      </c>
      <c r="B764" s="27" t="s">
        <v>515</v>
      </c>
      <c r="C764" s="28"/>
      <c r="D764" s="17">
        <f>SUM([3]ctas!D764+'[4]estapu y ente'!D764)</f>
        <v>0</v>
      </c>
      <c r="E764" s="17">
        <f>SUM([3]ctas!E764+'[4]estapu y ente'!E764)</f>
        <v>0</v>
      </c>
      <c r="F764" s="30">
        <f t="shared" si="111"/>
        <v>0</v>
      </c>
      <c r="G764" s="31">
        <f t="shared" si="115"/>
        <v>0</v>
      </c>
      <c r="H764" s="17"/>
      <c r="I764" s="32">
        <f t="shared" si="112"/>
        <v>0</v>
      </c>
      <c r="J764" s="17">
        <f>SUM([3]ctas!J764+'[4]estapu y ente'!J764)</f>
        <v>0</v>
      </c>
      <c r="K764" s="31">
        <f t="shared" si="107"/>
        <v>0</v>
      </c>
      <c r="L764" s="30">
        <f t="shared" si="114"/>
        <v>0</v>
      </c>
      <c r="M764" s="31">
        <f t="shared" si="108"/>
        <v>0</v>
      </c>
      <c r="N764" s="17">
        <f>SUM([3]ctas!N764+'[4]estapu y ente'!N764)</f>
        <v>0</v>
      </c>
      <c r="O764" s="31">
        <f t="shared" si="109"/>
        <v>0</v>
      </c>
      <c r="P764" s="32">
        <f t="shared" si="113"/>
        <v>0</v>
      </c>
      <c r="R764" s="17">
        <f>SUM('[1]estapu y ente'!D762+[2]ctas!D762)</f>
        <v>0</v>
      </c>
      <c r="S764" s="18">
        <f t="shared" si="110"/>
        <v>0</v>
      </c>
    </row>
    <row r="765" spans="1:19" ht="51.75" x14ac:dyDescent="0.25">
      <c r="A765" s="26">
        <v>3311402170131</v>
      </c>
      <c r="B765" s="27" t="s">
        <v>516</v>
      </c>
      <c r="C765" s="28"/>
      <c r="D765" s="29">
        <f>SUM(D766)</f>
        <v>2903000000</v>
      </c>
      <c r="E765" s="29">
        <f>SUM(E766)</f>
        <v>-48660900</v>
      </c>
      <c r="F765" s="30">
        <f t="shared" si="111"/>
        <v>2854339100</v>
      </c>
      <c r="G765" s="31">
        <f t="shared" si="115"/>
        <v>0</v>
      </c>
      <c r="H765" s="29">
        <f>SUM(H766)</f>
        <v>0</v>
      </c>
      <c r="I765" s="32">
        <f t="shared" si="112"/>
        <v>2854339100</v>
      </c>
      <c r="J765" s="29">
        <f>SUM(J766)</f>
        <v>878586225</v>
      </c>
      <c r="K765" s="31">
        <f t="shared" si="107"/>
        <v>30.780723460642779</v>
      </c>
      <c r="L765" s="30">
        <f t="shared" si="114"/>
        <v>1879126877</v>
      </c>
      <c r="M765" s="31">
        <f t="shared" si="108"/>
        <v>65.834044630506583</v>
      </c>
      <c r="N765" s="29">
        <f>SUM(N766)</f>
        <v>2757713102</v>
      </c>
      <c r="O765" s="31">
        <f t="shared" si="109"/>
        <v>96.614768091149358</v>
      </c>
      <c r="P765" s="32">
        <f t="shared" si="113"/>
        <v>96625998</v>
      </c>
      <c r="R765" s="17">
        <f>SUM('[1]estapu y ente'!D763+[2]ctas!D763)</f>
        <v>2903000000</v>
      </c>
      <c r="S765" s="18">
        <f t="shared" si="110"/>
        <v>0</v>
      </c>
    </row>
    <row r="766" spans="1:19" ht="51.75" x14ac:dyDescent="0.25">
      <c r="A766" s="26">
        <v>3311402170131180</v>
      </c>
      <c r="B766" s="27" t="s">
        <v>516</v>
      </c>
      <c r="C766" s="28"/>
      <c r="D766" s="17">
        <f>SUM([3]ctas!D766+'[4]estapu y ente'!D766)</f>
        <v>2903000000</v>
      </c>
      <c r="E766" s="17">
        <f>SUM([3]ctas!E766+'[4]estapu y ente'!E766)</f>
        <v>-48660900</v>
      </c>
      <c r="F766" s="30">
        <f t="shared" si="111"/>
        <v>2854339100</v>
      </c>
      <c r="G766" s="31">
        <f t="shared" si="115"/>
        <v>0</v>
      </c>
      <c r="H766" s="17"/>
      <c r="I766" s="32">
        <f t="shared" si="112"/>
        <v>2854339100</v>
      </c>
      <c r="J766" s="17">
        <f>SUM([3]ctas!J766+'[4]estapu y ente'!J766)</f>
        <v>878586225</v>
      </c>
      <c r="K766" s="31">
        <f t="shared" si="107"/>
        <v>30.780723460642779</v>
      </c>
      <c r="L766" s="30">
        <f t="shared" si="114"/>
        <v>1879126877</v>
      </c>
      <c r="M766" s="31">
        <f t="shared" si="108"/>
        <v>65.834044630506583</v>
      </c>
      <c r="N766" s="17">
        <f>SUM([3]ctas!N766+'[4]estapu y ente'!N766)</f>
        <v>2757713102</v>
      </c>
      <c r="O766" s="31">
        <f t="shared" si="109"/>
        <v>96.614768091149358</v>
      </c>
      <c r="P766" s="32">
        <f t="shared" si="113"/>
        <v>96625998</v>
      </c>
      <c r="R766" s="17">
        <f>SUM('[1]estapu y ente'!D764+[2]ctas!D764)</f>
        <v>2903000000</v>
      </c>
      <c r="S766" s="18">
        <f t="shared" si="110"/>
        <v>0</v>
      </c>
    </row>
    <row r="767" spans="1:19" ht="26.25" x14ac:dyDescent="0.25">
      <c r="A767" s="26">
        <v>3311402170417</v>
      </c>
      <c r="B767" s="27" t="s">
        <v>517</v>
      </c>
      <c r="C767" s="28"/>
      <c r="D767" s="29">
        <f>SUM(D768)</f>
        <v>7190094000</v>
      </c>
      <c r="E767" s="29">
        <f>SUM(E768)</f>
        <v>272000000</v>
      </c>
      <c r="F767" s="30">
        <f t="shared" si="111"/>
        <v>7462094000</v>
      </c>
      <c r="G767" s="31">
        <f t="shared" si="115"/>
        <v>0</v>
      </c>
      <c r="H767" s="29">
        <f>SUM(H768)</f>
        <v>0</v>
      </c>
      <c r="I767" s="32">
        <f t="shared" si="112"/>
        <v>7462094000</v>
      </c>
      <c r="J767" s="29">
        <f>SUM(J768)</f>
        <v>2702155795</v>
      </c>
      <c r="K767" s="31">
        <f t="shared" si="107"/>
        <v>36.211763011830186</v>
      </c>
      <c r="L767" s="30">
        <f t="shared" si="114"/>
        <v>1449969132</v>
      </c>
      <c r="M767" s="31">
        <f t="shared" si="108"/>
        <v>19.431129278189204</v>
      </c>
      <c r="N767" s="29">
        <f>SUM(N768)</f>
        <v>4152124927</v>
      </c>
      <c r="O767" s="31">
        <f t="shared" si="109"/>
        <v>55.642892290019397</v>
      </c>
      <c r="P767" s="32">
        <f t="shared" si="113"/>
        <v>3309969073</v>
      </c>
      <c r="R767" s="17">
        <f>SUM('[1]estapu y ente'!D765+[2]ctas!D765)</f>
        <v>7190094000</v>
      </c>
      <c r="S767" s="18">
        <f t="shared" si="110"/>
        <v>0</v>
      </c>
    </row>
    <row r="768" spans="1:19" ht="26.25" x14ac:dyDescent="0.25">
      <c r="A768" s="26">
        <v>3311402170417180</v>
      </c>
      <c r="B768" s="27" t="s">
        <v>517</v>
      </c>
      <c r="C768" s="28"/>
      <c r="D768" s="17">
        <f>SUM([3]ctas!D768+'[4]estapu y ente'!D768)</f>
        <v>7190094000</v>
      </c>
      <c r="E768" s="17">
        <f>SUM([3]ctas!E768+'[4]estapu y ente'!E768)</f>
        <v>272000000</v>
      </c>
      <c r="F768" s="30">
        <f t="shared" si="111"/>
        <v>7462094000</v>
      </c>
      <c r="G768" s="31">
        <f t="shared" si="115"/>
        <v>0</v>
      </c>
      <c r="H768" s="17"/>
      <c r="I768" s="32">
        <f t="shared" si="112"/>
        <v>7462094000</v>
      </c>
      <c r="J768" s="17">
        <f>SUM([3]ctas!J768+'[4]estapu y ente'!J768)</f>
        <v>2702155795</v>
      </c>
      <c r="K768" s="31">
        <f t="shared" si="107"/>
        <v>36.211763011830186</v>
      </c>
      <c r="L768" s="30">
        <f t="shared" si="114"/>
        <v>1449969132</v>
      </c>
      <c r="M768" s="31">
        <f t="shared" si="108"/>
        <v>19.431129278189204</v>
      </c>
      <c r="N768" s="17">
        <f>SUM([3]ctas!N768+'[4]estapu y ente'!N768)</f>
        <v>4152124927</v>
      </c>
      <c r="O768" s="31">
        <f t="shared" si="109"/>
        <v>55.642892290019397</v>
      </c>
      <c r="P768" s="32">
        <f t="shared" si="113"/>
        <v>3309969073</v>
      </c>
      <c r="R768" s="17">
        <f>SUM('[1]estapu y ente'!D766+[2]ctas!D766)</f>
        <v>7190094000</v>
      </c>
      <c r="S768" s="18">
        <f t="shared" si="110"/>
        <v>0</v>
      </c>
    </row>
    <row r="769" spans="1:19" ht="26.25" x14ac:dyDescent="0.25">
      <c r="A769" s="26">
        <v>3311402170734</v>
      </c>
      <c r="B769" s="27" t="s">
        <v>518</v>
      </c>
      <c r="C769" s="28"/>
      <c r="D769" s="29">
        <f>SUM(D770)</f>
        <v>0</v>
      </c>
      <c r="E769" s="29">
        <f>SUM(E770)</f>
        <v>0</v>
      </c>
      <c r="F769" s="30">
        <f t="shared" si="111"/>
        <v>0</v>
      </c>
      <c r="G769" s="31">
        <f t="shared" si="115"/>
        <v>0</v>
      </c>
      <c r="H769" s="29">
        <f>SUM(H770)</f>
        <v>0</v>
      </c>
      <c r="I769" s="32">
        <f t="shared" si="112"/>
        <v>0</v>
      </c>
      <c r="J769" s="29">
        <f>SUM(J770)</f>
        <v>0</v>
      </c>
      <c r="K769" s="31">
        <f t="shared" si="107"/>
        <v>0</v>
      </c>
      <c r="L769" s="30">
        <f t="shared" si="114"/>
        <v>0</v>
      </c>
      <c r="M769" s="31">
        <f t="shared" si="108"/>
        <v>0</v>
      </c>
      <c r="N769" s="29">
        <f>SUM(N770)</f>
        <v>0</v>
      </c>
      <c r="O769" s="31">
        <f t="shared" si="109"/>
        <v>0</v>
      </c>
      <c r="P769" s="32">
        <f t="shared" si="113"/>
        <v>0</v>
      </c>
      <c r="R769" s="17">
        <f>SUM('[1]estapu y ente'!D767+[2]ctas!D767)</f>
        <v>0</v>
      </c>
      <c r="S769" s="18">
        <f t="shared" si="110"/>
        <v>0</v>
      </c>
    </row>
    <row r="770" spans="1:19" ht="26.25" x14ac:dyDescent="0.25">
      <c r="A770" s="26">
        <v>3311402170734</v>
      </c>
      <c r="B770" s="27" t="s">
        <v>519</v>
      </c>
      <c r="C770" s="28"/>
      <c r="D770" s="17">
        <f>SUM([3]ctas!D770+'[4]estapu y ente'!D770)</f>
        <v>0</v>
      </c>
      <c r="E770" s="17">
        <f>SUM([3]ctas!E770+'[4]estapu y ente'!E770)</f>
        <v>0</v>
      </c>
      <c r="F770" s="30">
        <f t="shared" si="111"/>
        <v>0</v>
      </c>
      <c r="G770" s="31">
        <f t="shared" si="115"/>
        <v>0</v>
      </c>
      <c r="H770" s="17"/>
      <c r="I770" s="32">
        <f t="shared" si="112"/>
        <v>0</v>
      </c>
      <c r="J770" s="17">
        <f>SUM([3]ctas!J770+'[4]estapu y ente'!J770)</f>
        <v>0</v>
      </c>
      <c r="K770" s="31">
        <f t="shared" si="107"/>
        <v>0</v>
      </c>
      <c r="L770" s="30">
        <f t="shared" si="114"/>
        <v>0</v>
      </c>
      <c r="M770" s="31">
        <f t="shared" si="108"/>
        <v>0</v>
      </c>
      <c r="N770" s="17">
        <f>SUM([3]ctas!N770+'[4]estapu y ente'!N770)</f>
        <v>0</v>
      </c>
      <c r="O770" s="31">
        <f t="shared" si="109"/>
        <v>0</v>
      </c>
      <c r="P770" s="32">
        <f t="shared" si="113"/>
        <v>0</v>
      </c>
      <c r="R770" s="17">
        <f>SUM('[1]estapu y ente'!D768+[2]ctas!D768)</f>
        <v>0</v>
      </c>
      <c r="S770" s="18">
        <f t="shared" si="110"/>
        <v>0</v>
      </c>
    </row>
    <row r="771" spans="1:19" ht="26.25" x14ac:dyDescent="0.25">
      <c r="A771" s="26">
        <v>3311402170807</v>
      </c>
      <c r="B771" s="27" t="s">
        <v>520</v>
      </c>
      <c r="C771" s="28"/>
      <c r="D771" s="29">
        <f>SUM(D772)</f>
        <v>351150000</v>
      </c>
      <c r="E771" s="29">
        <f>SUM(E772)</f>
        <v>80000000</v>
      </c>
      <c r="F771" s="30">
        <f t="shared" si="111"/>
        <v>431150000</v>
      </c>
      <c r="G771" s="31">
        <f t="shared" si="115"/>
        <v>0</v>
      </c>
      <c r="H771" s="29">
        <f>SUM(H772)</f>
        <v>0</v>
      </c>
      <c r="I771" s="32">
        <f t="shared" si="112"/>
        <v>431150000</v>
      </c>
      <c r="J771" s="29">
        <f>SUM(J772)</f>
        <v>106210000</v>
      </c>
      <c r="K771" s="31">
        <f t="shared" si="107"/>
        <v>24.634118056360897</v>
      </c>
      <c r="L771" s="30">
        <f t="shared" si="114"/>
        <v>192290000</v>
      </c>
      <c r="M771" s="31">
        <f t="shared" si="108"/>
        <v>44.599327380262089</v>
      </c>
      <c r="N771" s="29">
        <f>SUM(N772)</f>
        <v>298500000</v>
      </c>
      <c r="O771" s="31">
        <f t="shared" si="109"/>
        <v>69.233445436622986</v>
      </c>
      <c r="P771" s="32">
        <f t="shared" si="113"/>
        <v>132650000</v>
      </c>
      <c r="R771" s="17">
        <f>SUM('[1]estapu y ente'!D769+[2]ctas!D769)</f>
        <v>351150000</v>
      </c>
      <c r="S771" s="18">
        <f t="shared" si="110"/>
        <v>0</v>
      </c>
    </row>
    <row r="772" spans="1:19" ht="26.25" x14ac:dyDescent="0.25">
      <c r="A772" s="26">
        <v>3311402170807180</v>
      </c>
      <c r="B772" s="27" t="s">
        <v>520</v>
      </c>
      <c r="C772" s="28"/>
      <c r="D772" s="17">
        <f>SUM([3]ctas!D772+'[4]estapu y ente'!D772)</f>
        <v>351150000</v>
      </c>
      <c r="E772" s="17">
        <f>SUM([3]ctas!E772+'[4]estapu y ente'!E772)</f>
        <v>80000000</v>
      </c>
      <c r="F772" s="30">
        <f t="shared" si="111"/>
        <v>431150000</v>
      </c>
      <c r="G772" s="31">
        <f t="shared" si="115"/>
        <v>0</v>
      </c>
      <c r="H772" s="17"/>
      <c r="I772" s="32">
        <f t="shared" si="112"/>
        <v>431150000</v>
      </c>
      <c r="J772" s="17">
        <f>SUM([3]ctas!J772+'[4]estapu y ente'!J772)</f>
        <v>106210000</v>
      </c>
      <c r="K772" s="31">
        <f t="shared" si="107"/>
        <v>24.634118056360897</v>
      </c>
      <c r="L772" s="30">
        <f t="shared" si="114"/>
        <v>192290000</v>
      </c>
      <c r="M772" s="31">
        <f t="shared" si="108"/>
        <v>44.599327380262089</v>
      </c>
      <c r="N772" s="17">
        <f>SUM([3]ctas!N772+'[4]estapu y ente'!N772)</f>
        <v>298500000</v>
      </c>
      <c r="O772" s="31">
        <f t="shared" si="109"/>
        <v>69.233445436622986</v>
      </c>
      <c r="P772" s="32">
        <f t="shared" si="113"/>
        <v>132650000</v>
      </c>
      <c r="R772" s="17">
        <f>SUM('[1]estapu y ente'!D770+[2]ctas!D770)</f>
        <v>351150000</v>
      </c>
      <c r="S772" s="18">
        <f t="shared" si="110"/>
        <v>0</v>
      </c>
    </row>
    <row r="773" spans="1:19" ht="26.25" x14ac:dyDescent="0.25">
      <c r="A773" s="26">
        <v>3311402170820</v>
      </c>
      <c r="B773" s="27" t="s">
        <v>521</v>
      </c>
      <c r="C773" s="28"/>
      <c r="D773" s="29">
        <f>SUM(D774:D775)</f>
        <v>11696000000</v>
      </c>
      <c r="E773" s="29">
        <f>SUM(E774:E775)</f>
        <v>462000000</v>
      </c>
      <c r="F773" s="30">
        <f t="shared" si="111"/>
        <v>12158000000</v>
      </c>
      <c r="G773" s="31">
        <f t="shared" si="115"/>
        <v>0</v>
      </c>
      <c r="H773" s="29">
        <f>SUM(H774:H775)</f>
        <v>0</v>
      </c>
      <c r="I773" s="32">
        <f t="shared" si="112"/>
        <v>12158000000</v>
      </c>
      <c r="J773" s="29">
        <f>SUM(J774:J775)</f>
        <v>1790005697</v>
      </c>
      <c r="K773" s="31">
        <f t="shared" si="107"/>
        <v>14.722863110708998</v>
      </c>
      <c r="L773" s="30">
        <f t="shared" si="114"/>
        <v>5045430628</v>
      </c>
      <c r="M773" s="31">
        <f t="shared" si="108"/>
        <v>41.498853660141471</v>
      </c>
      <c r="N773" s="29">
        <f>SUM(N774:N775)</f>
        <v>6835436325</v>
      </c>
      <c r="O773" s="31">
        <f t="shared" si="109"/>
        <v>56.22171677085047</v>
      </c>
      <c r="P773" s="32">
        <f t="shared" si="113"/>
        <v>5322563675</v>
      </c>
      <c r="R773" s="17">
        <f>SUM('[1]estapu y ente'!D771+[2]ctas!D771)</f>
        <v>11696000000</v>
      </c>
      <c r="S773" s="18">
        <f t="shared" si="110"/>
        <v>0</v>
      </c>
    </row>
    <row r="774" spans="1:19" ht="26.25" x14ac:dyDescent="0.25">
      <c r="A774" s="26">
        <v>3311402170820170</v>
      </c>
      <c r="B774" s="27" t="s">
        <v>521</v>
      </c>
      <c r="C774" s="28"/>
      <c r="D774" s="17">
        <f>SUM([3]ctas!D774+'[4]estapu y ente'!D774)</f>
        <v>10759510000</v>
      </c>
      <c r="E774" s="17">
        <f>SUM([3]ctas!E774+'[4]estapu y ente'!E774)</f>
        <v>462000000</v>
      </c>
      <c r="F774" s="30">
        <f t="shared" si="111"/>
        <v>11221510000</v>
      </c>
      <c r="G774" s="31">
        <f t="shared" si="115"/>
        <v>0</v>
      </c>
      <c r="H774" s="17"/>
      <c r="I774" s="32">
        <f t="shared" si="112"/>
        <v>11221510000</v>
      </c>
      <c r="J774" s="17">
        <f>SUM([3]ctas!J774+'[4]estapu y ente'!J774)</f>
        <v>1493011821</v>
      </c>
      <c r="K774" s="31">
        <f t="shared" si="107"/>
        <v>13.304910132415335</v>
      </c>
      <c r="L774" s="30">
        <f t="shared" si="114"/>
        <v>4422768404</v>
      </c>
      <c r="M774" s="31">
        <f t="shared" si="108"/>
        <v>39.413308939705978</v>
      </c>
      <c r="N774" s="17">
        <f>SUM([3]ctas!N774+'[4]estapu y ente'!N774)</f>
        <v>5915780225</v>
      </c>
      <c r="O774" s="31">
        <f t="shared" si="109"/>
        <v>52.718219072121308</v>
      </c>
      <c r="P774" s="32">
        <f t="shared" si="113"/>
        <v>5305729775</v>
      </c>
      <c r="R774" s="17">
        <f>SUM('[1]estapu y ente'!D772+[2]ctas!D772)</f>
        <v>10759510000</v>
      </c>
      <c r="S774" s="18">
        <f t="shared" si="110"/>
        <v>0</v>
      </c>
    </row>
    <row r="775" spans="1:19" ht="26.25" x14ac:dyDescent="0.25">
      <c r="A775" s="26">
        <v>3311402170820180</v>
      </c>
      <c r="B775" s="27" t="s">
        <v>521</v>
      </c>
      <c r="C775" s="28"/>
      <c r="D775" s="17">
        <f>SUM([3]ctas!D775+'[4]estapu y ente'!D775)</f>
        <v>936490000</v>
      </c>
      <c r="E775" s="17">
        <f>SUM([3]ctas!E775+'[4]estapu y ente'!E775)</f>
        <v>0</v>
      </c>
      <c r="F775" s="30">
        <f t="shared" si="111"/>
        <v>936490000</v>
      </c>
      <c r="G775" s="31">
        <f t="shared" si="115"/>
        <v>0</v>
      </c>
      <c r="H775" s="17"/>
      <c r="I775" s="32">
        <f t="shared" si="112"/>
        <v>936490000</v>
      </c>
      <c r="J775" s="17">
        <f>SUM([3]ctas!J775+'[4]estapu y ente'!J775)</f>
        <v>296993876</v>
      </c>
      <c r="K775" s="31">
        <f t="shared" si="107"/>
        <v>31.713512797787484</v>
      </c>
      <c r="L775" s="30">
        <f t="shared" si="114"/>
        <v>622662224</v>
      </c>
      <c r="M775" s="31">
        <f t="shared" si="108"/>
        <v>66.488934638917669</v>
      </c>
      <c r="N775" s="17">
        <f>SUM([3]ctas!N775+'[4]estapu y ente'!N775)</f>
        <v>919656100</v>
      </c>
      <c r="O775" s="31">
        <f t="shared" si="109"/>
        <v>98.202447436705143</v>
      </c>
      <c r="P775" s="32">
        <f t="shared" si="113"/>
        <v>16833900</v>
      </c>
      <c r="R775" s="17">
        <f>SUM('[1]estapu y ente'!D773+[2]ctas!D773)</f>
        <v>936490000</v>
      </c>
      <c r="S775" s="18">
        <f t="shared" si="110"/>
        <v>0</v>
      </c>
    </row>
    <row r="776" spans="1:19" ht="51.75" x14ac:dyDescent="0.25">
      <c r="A776" s="26">
        <v>3311402170821</v>
      </c>
      <c r="B776" s="27" t="s">
        <v>522</v>
      </c>
      <c r="C776" s="28"/>
      <c r="D776" s="29">
        <f>SUM(D777:D780)</f>
        <v>17600000000</v>
      </c>
      <c r="E776" s="29">
        <f>SUM(E777:E780)</f>
        <v>-551240948</v>
      </c>
      <c r="F776" s="30">
        <f t="shared" si="111"/>
        <v>17048759052</v>
      </c>
      <c r="G776" s="31">
        <f t="shared" si="115"/>
        <v>0</v>
      </c>
      <c r="H776" s="29">
        <f>SUM(H777:H780)</f>
        <v>0</v>
      </c>
      <c r="I776" s="32">
        <f t="shared" si="112"/>
        <v>17048759052</v>
      </c>
      <c r="J776" s="29">
        <f>SUM(J777:J780)</f>
        <v>1725137003</v>
      </c>
      <c r="K776" s="31">
        <f t="shared" si="107"/>
        <v>10.118842067849057</v>
      </c>
      <c r="L776" s="30">
        <f t="shared" si="114"/>
        <v>9710187401</v>
      </c>
      <c r="M776" s="31">
        <f t="shared" si="108"/>
        <v>56.955391130716293</v>
      </c>
      <c r="N776" s="29">
        <f>SUM(N777:N780)</f>
        <v>11435324404</v>
      </c>
      <c r="O776" s="31">
        <f t="shared" si="109"/>
        <v>67.074233198565352</v>
      </c>
      <c r="P776" s="32">
        <f t="shared" si="113"/>
        <v>5613434648</v>
      </c>
      <c r="R776" s="17">
        <f>SUM('[1]estapu y ente'!D774+[2]ctas!D774)</f>
        <v>17600000000</v>
      </c>
      <c r="S776" s="18">
        <f t="shared" si="110"/>
        <v>0</v>
      </c>
    </row>
    <row r="777" spans="1:19" ht="51.75" x14ac:dyDescent="0.25">
      <c r="A777" s="26">
        <v>3311402170821170</v>
      </c>
      <c r="B777" s="27" t="s">
        <v>522</v>
      </c>
      <c r="C777" s="28"/>
      <c r="D777" s="17">
        <f>SUM([3]ctas!D777+'[4]estapu y ente'!D777)</f>
        <v>8646638000</v>
      </c>
      <c r="E777" s="17">
        <f>SUM([3]ctas!E777+'[4]estapu y ente'!E777)</f>
        <v>-445620224</v>
      </c>
      <c r="F777" s="30">
        <f t="shared" si="111"/>
        <v>8201017776</v>
      </c>
      <c r="G777" s="31">
        <f t="shared" si="115"/>
        <v>0</v>
      </c>
      <c r="H777" s="17"/>
      <c r="I777" s="32">
        <f t="shared" si="112"/>
        <v>8201017776</v>
      </c>
      <c r="J777" s="17">
        <f>SUM([3]ctas!J777+'[4]estapu y ente'!J777)</f>
        <v>641270651</v>
      </c>
      <c r="K777" s="31">
        <f t="shared" ref="K777:K840" si="116">IF(OR(J777=0,F777=0),0,J777/F777)*100</f>
        <v>7.8194032559794806</v>
      </c>
      <c r="L777" s="30">
        <f t="shared" si="114"/>
        <v>3800523435</v>
      </c>
      <c r="M777" s="31">
        <f t="shared" ref="M777:M840" si="117">IF(OR(L777=0,F777=0),0,L777/F777)*100</f>
        <v>46.342094832693846</v>
      </c>
      <c r="N777" s="17">
        <f>SUM([3]ctas!N777+'[4]estapu y ente'!N777)</f>
        <v>4441794086</v>
      </c>
      <c r="O777" s="31">
        <f t="shared" ref="O777:O840" si="118">IF(OR(N777=0,F777=0),0,N777/F777)*100</f>
        <v>54.161498088673333</v>
      </c>
      <c r="P777" s="32">
        <f t="shared" si="113"/>
        <v>3759223690</v>
      </c>
      <c r="R777" s="17">
        <f>SUM('[1]estapu y ente'!D775+[2]ctas!D775)</f>
        <v>8646638000</v>
      </c>
      <c r="S777" s="18">
        <f t="shared" si="110"/>
        <v>0</v>
      </c>
    </row>
    <row r="778" spans="1:19" ht="51.75" x14ac:dyDescent="0.25">
      <c r="A778" s="26">
        <v>3311402170821180</v>
      </c>
      <c r="B778" s="27" t="s">
        <v>522</v>
      </c>
      <c r="C778" s="28"/>
      <c r="D778" s="17">
        <f>SUM([3]ctas!D778+'[4]estapu y ente'!D778)</f>
        <v>342538000</v>
      </c>
      <c r="E778" s="17">
        <f>SUM([3]ctas!E778+'[4]estapu y ente'!E778)</f>
        <v>0</v>
      </c>
      <c r="F778" s="30">
        <f t="shared" si="111"/>
        <v>342538000</v>
      </c>
      <c r="G778" s="31">
        <f t="shared" si="115"/>
        <v>0</v>
      </c>
      <c r="H778" s="17"/>
      <c r="I778" s="32">
        <f t="shared" si="112"/>
        <v>342538000</v>
      </c>
      <c r="J778" s="17">
        <f>SUM([3]ctas!J778+'[4]estapu y ente'!J778)</f>
        <v>45109536</v>
      </c>
      <c r="K778" s="31">
        <f t="shared" si="116"/>
        <v>13.169206336231309</v>
      </c>
      <c r="L778" s="30">
        <f t="shared" si="114"/>
        <v>91841667</v>
      </c>
      <c r="M778" s="31">
        <f t="shared" si="117"/>
        <v>26.812110481172891</v>
      </c>
      <c r="N778" s="17">
        <f>SUM([3]ctas!N778+'[4]estapu y ente'!N778)</f>
        <v>136951203</v>
      </c>
      <c r="O778" s="31">
        <f t="shared" si="118"/>
        <v>39.981316817404199</v>
      </c>
      <c r="P778" s="32">
        <f t="shared" si="113"/>
        <v>205586797</v>
      </c>
      <c r="R778" s="17">
        <f>SUM('[1]estapu y ente'!D776+[2]ctas!D776)</f>
        <v>342538000</v>
      </c>
      <c r="S778" s="18">
        <f t="shared" ref="S778:S841" si="119">+D778-R778</f>
        <v>0</v>
      </c>
    </row>
    <row r="779" spans="1:19" ht="51.75" x14ac:dyDescent="0.25">
      <c r="A779" s="26">
        <v>3311402170821180</v>
      </c>
      <c r="B779" s="27" t="s">
        <v>522</v>
      </c>
      <c r="C779" s="28"/>
      <c r="D779" s="17">
        <f>SUM([3]ctas!D779+'[4]estapu y ente'!D779)</f>
        <v>7415819000</v>
      </c>
      <c r="E779" s="17">
        <f>SUM([3]ctas!E779+'[4]estapu y ente'!E779)</f>
        <v>-105620724</v>
      </c>
      <c r="F779" s="30">
        <f t="shared" si="111"/>
        <v>7310198276</v>
      </c>
      <c r="G779" s="31">
        <f t="shared" si="115"/>
        <v>0</v>
      </c>
      <c r="H779" s="17"/>
      <c r="I779" s="32">
        <f t="shared" si="112"/>
        <v>7310198276</v>
      </c>
      <c r="J779" s="17">
        <f>SUM([3]ctas!J779+'[4]estapu y ente'!J779)</f>
        <v>946981070</v>
      </c>
      <c r="K779" s="31">
        <f t="shared" si="116"/>
        <v>12.954246030631195</v>
      </c>
      <c r="L779" s="30">
        <f t="shared" si="114"/>
        <v>5059860588</v>
      </c>
      <c r="M779" s="31">
        <f t="shared" si="117"/>
        <v>69.216461673987013</v>
      </c>
      <c r="N779" s="17">
        <f>SUM([3]ctas!N779+'[4]estapu y ente'!N779)</f>
        <v>6006841658</v>
      </c>
      <c r="O779" s="31">
        <f t="shared" si="118"/>
        <v>82.170707704618223</v>
      </c>
      <c r="P779" s="32">
        <f t="shared" si="113"/>
        <v>1303356618</v>
      </c>
      <c r="R779" s="17">
        <f>SUM('[1]estapu y ente'!D777+[2]ctas!D777)</f>
        <v>7415819000</v>
      </c>
      <c r="S779" s="18">
        <f t="shared" si="119"/>
        <v>0</v>
      </c>
    </row>
    <row r="780" spans="1:19" ht="51.75" x14ac:dyDescent="0.25">
      <c r="A780" s="26">
        <v>3311402170821180</v>
      </c>
      <c r="B780" s="27" t="s">
        <v>522</v>
      </c>
      <c r="C780" s="28"/>
      <c r="D780" s="17">
        <f>SUM([3]ctas!D780+'[4]estapu y ente'!D780)</f>
        <v>1195005000</v>
      </c>
      <c r="E780" s="17">
        <f>SUM([3]ctas!E780+'[4]estapu y ente'!E780)</f>
        <v>0</v>
      </c>
      <c r="F780" s="30">
        <f t="shared" si="111"/>
        <v>1195005000</v>
      </c>
      <c r="G780" s="31">
        <f t="shared" si="115"/>
        <v>0</v>
      </c>
      <c r="H780" s="17"/>
      <c r="I780" s="32">
        <f t="shared" si="112"/>
        <v>1195005000</v>
      </c>
      <c r="J780" s="17">
        <f>SUM([3]ctas!J780+'[4]estapu y ente'!J780)</f>
        <v>91775746</v>
      </c>
      <c r="K780" s="31">
        <f t="shared" si="116"/>
        <v>7.6799466111020456</v>
      </c>
      <c r="L780" s="30">
        <f t="shared" si="114"/>
        <v>757961711</v>
      </c>
      <c r="M780" s="31">
        <f t="shared" si="117"/>
        <v>63.427492855678423</v>
      </c>
      <c r="N780" s="17">
        <f>SUM([3]ctas!N780+'[4]estapu y ente'!N780)</f>
        <v>849737457</v>
      </c>
      <c r="O780" s="31">
        <f t="shared" si="118"/>
        <v>71.107439466780477</v>
      </c>
      <c r="P780" s="32">
        <f t="shared" si="113"/>
        <v>345267543</v>
      </c>
      <c r="R780" s="17">
        <f>SUM('[1]estapu y ente'!D778+[2]ctas!D778)</f>
        <v>1195005000</v>
      </c>
      <c r="S780" s="18">
        <f t="shared" si="119"/>
        <v>0</v>
      </c>
    </row>
    <row r="781" spans="1:19" ht="26.25" x14ac:dyDescent="0.25">
      <c r="A781" s="60">
        <v>3311402170863</v>
      </c>
      <c r="B781" s="27" t="s">
        <v>523</v>
      </c>
      <c r="C781" s="28"/>
      <c r="D781" s="29">
        <f>SUM(D782)</f>
        <v>15000000000</v>
      </c>
      <c r="E781" s="29">
        <f>SUM(E782)</f>
        <v>3904931175</v>
      </c>
      <c r="F781" s="30">
        <f t="shared" si="111"/>
        <v>18904931175</v>
      </c>
      <c r="G781" s="31">
        <f t="shared" si="115"/>
        <v>0</v>
      </c>
      <c r="H781" s="29">
        <f>SUM(H782)</f>
        <v>0</v>
      </c>
      <c r="I781" s="32">
        <f t="shared" si="112"/>
        <v>18904931175</v>
      </c>
      <c r="J781" s="29">
        <f>SUM(J782)</f>
        <v>1792551014</v>
      </c>
      <c r="K781" s="31">
        <f t="shared" si="116"/>
        <v>9.4819229829859459</v>
      </c>
      <c r="L781" s="30">
        <f t="shared" si="114"/>
        <v>8882130159</v>
      </c>
      <c r="M781" s="31">
        <f t="shared" si="117"/>
        <v>46.983139355438567</v>
      </c>
      <c r="N781" s="29">
        <f>SUM(N782)</f>
        <v>10674681173</v>
      </c>
      <c r="O781" s="31">
        <f t="shared" si="118"/>
        <v>56.465062338424509</v>
      </c>
      <c r="P781" s="32">
        <f t="shared" si="113"/>
        <v>8230250002</v>
      </c>
      <c r="R781" s="17">
        <f>SUM('[1]estapu y ente'!D779+[2]ctas!D779)</f>
        <v>15000000000</v>
      </c>
      <c r="S781" s="18">
        <f t="shared" si="119"/>
        <v>0</v>
      </c>
    </row>
    <row r="782" spans="1:19" ht="26.25" x14ac:dyDescent="0.25">
      <c r="A782" s="60">
        <v>3311402170863180</v>
      </c>
      <c r="B782" s="27" t="s">
        <v>523</v>
      </c>
      <c r="C782" s="28"/>
      <c r="D782" s="17">
        <f>SUM([3]ctas!D782+'[4]estapu y ente'!D782)</f>
        <v>15000000000</v>
      </c>
      <c r="E782" s="17">
        <f>SUM([3]ctas!E782+'[4]estapu y ente'!E782)</f>
        <v>3904931175</v>
      </c>
      <c r="F782" s="30">
        <f t="shared" si="111"/>
        <v>18904931175</v>
      </c>
      <c r="G782" s="31">
        <f t="shared" si="115"/>
        <v>0</v>
      </c>
      <c r="H782" s="17"/>
      <c r="I782" s="32">
        <f t="shared" si="112"/>
        <v>18904931175</v>
      </c>
      <c r="J782" s="17">
        <f>SUM([3]ctas!J782+'[4]estapu y ente'!J782)</f>
        <v>1792551014</v>
      </c>
      <c r="K782" s="31">
        <f t="shared" si="116"/>
        <v>9.4819229829859459</v>
      </c>
      <c r="L782" s="30">
        <f t="shared" si="114"/>
        <v>8882130159</v>
      </c>
      <c r="M782" s="31">
        <f t="shared" si="117"/>
        <v>46.983139355438567</v>
      </c>
      <c r="N782" s="17">
        <f>SUM([3]ctas!N782+'[4]estapu y ente'!N782)</f>
        <v>10674681173</v>
      </c>
      <c r="O782" s="31">
        <f t="shared" si="118"/>
        <v>56.465062338424509</v>
      </c>
      <c r="P782" s="32">
        <f t="shared" si="113"/>
        <v>8230250002</v>
      </c>
      <c r="R782" s="17">
        <f>SUM('[1]estapu y ente'!D780+[2]ctas!D780)</f>
        <v>15000000000</v>
      </c>
      <c r="S782" s="18">
        <f t="shared" si="119"/>
        <v>0</v>
      </c>
    </row>
    <row r="783" spans="1:19" ht="39" x14ac:dyDescent="0.25">
      <c r="A783" s="60">
        <v>3311402170864</v>
      </c>
      <c r="B783" s="27" t="s">
        <v>524</v>
      </c>
      <c r="C783" s="28"/>
      <c r="D783" s="29">
        <f>SUM(D784)</f>
        <v>10600000000</v>
      </c>
      <c r="E783" s="29">
        <f>SUM(E784)</f>
        <v>0</v>
      </c>
      <c r="F783" s="30">
        <f t="shared" si="111"/>
        <v>10600000000</v>
      </c>
      <c r="G783" s="31">
        <f t="shared" si="115"/>
        <v>0</v>
      </c>
      <c r="H783" s="29">
        <f>SUM(H784)</f>
        <v>0</v>
      </c>
      <c r="I783" s="32">
        <f t="shared" si="112"/>
        <v>10600000000</v>
      </c>
      <c r="J783" s="29">
        <f>SUM(J784)</f>
        <v>1081352019</v>
      </c>
      <c r="K783" s="31">
        <f t="shared" si="116"/>
        <v>10.201434141509434</v>
      </c>
      <c r="L783" s="30">
        <f t="shared" si="114"/>
        <v>4666132674</v>
      </c>
      <c r="M783" s="31">
        <f t="shared" si="117"/>
        <v>44.020119566037735</v>
      </c>
      <c r="N783" s="29">
        <f>SUM(N784)</f>
        <v>5747484693</v>
      </c>
      <c r="O783" s="31">
        <f t="shared" si="118"/>
        <v>54.221553707547166</v>
      </c>
      <c r="P783" s="32">
        <f t="shared" si="113"/>
        <v>4852515307</v>
      </c>
      <c r="R783" s="17">
        <f>SUM('[1]estapu y ente'!D781+[2]ctas!D781)</f>
        <v>10600000000</v>
      </c>
      <c r="S783" s="18">
        <f t="shared" si="119"/>
        <v>0</v>
      </c>
    </row>
    <row r="784" spans="1:19" ht="39" x14ac:dyDescent="0.25">
      <c r="A784" s="60">
        <v>3311402170864180</v>
      </c>
      <c r="B784" s="27" t="s">
        <v>524</v>
      </c>
      <c r="C784" s="28"/>
      <c r="D784" s="17">
        <f>SUM([3]ctas!D784+'[4]estapu y ente'!D784)</f>
        <v>10600000000</v>
      </c>
      <c r="E784" s="17">
        <f>SUM([3]ctas!E784+'[4]estapu y ente'!E784)</f>
        <v>0</v>
      </c>
      <c r="F784" s="30">
        <f t="shared" si="111"/>
        <v>10600000000</v>
      </c>
      <c r="G784" s="31">
        <f t="shared" si="115"/>
        <v>0</v>
      </c>
      <c r="H784" s="17"/>
      <c r="I784" s="32">
        <f t="shared" si="112"/>
        <v>10600000000</v>
      </c>
      <c r="J784" s="17">
        <f>SUM([3]ctas!J784+'[4]estapu y ente'!J784)</f>
        <v>1081352019</v>
      </c>
      <c r="K784" s="31">
        <f t="shared" si="116"/>
        <v>10.201434141509434</v>
      </c>
      <c r="L784" s="30">
        <f t="shared" si="114"/>
        <v>4666132674</v>
      </c>
      <c r="M784" s="31">
        <f t="shared" si="117"/>
        <v>44.020119566037735</v>
      </c>
      <c r="N784" s="17">
        <f>SUM([3]ctas!N784+'[4]estapu y ente'!N784)</f>
        <v>5747484693</v>
      </c>
      <c r="O784" s="31">
        <f t="shared" si="118"/>
        <v>54.221553707547166</v>
      </c>
      <c r="P784" s="32">
        <f t="shared" si="113"/>
        <v>4852515307</v>
      </c>
      <c r="R784" s="17">
        <f>SUM('[1]estapu y ente'!D782+[2]ctas!D782)</f>
        <v>10600000000</v>
      </c>
      <c r="S784" s="18">
        <f t="shared" si="119"/>
        <v>0</v>
      </c>
    </row>
    <row r="785" spans="1:19" ht="39" x14ac:dyDescent="0.25">
      <c r="A785" s="60">
        <v>3311402170865</v>
      </c>
      <c r="B785" s="27" t="s">
        <v>525</v>
      </c>
      <c r="C785" s="28"/>
      <c r="D785" s="29">
        <f>SUM(D786)</f>
        <v>3650000000</v>
      </c>
      <c r="E785" s="29">
        <f>SUM(E786)</f>
        <v>0</v>
      </c>
      <c r="F785" s="30">
        <f t="shared" si="111"/>
        <v>3650000000</v>
      </c>
      <c r="G785" s="31">
        <f t="shared" si="115"/>
        <v>0</v>
      </c>
      <c r="H785" s="29">
        <f>SUM(H786)</f>
        <v>0</v>
      </c>
      <c r="I785" s="32">
        <f t="shared" si="112"/>
        <v>3650000000</v>
      </c>
      <c r="J785" s="29">
        <f>SUM(J786)</f>
        <v>687013741</v>
      </c>
      <c r="K785" s="31">
        <f t="shared" si="116"/>
        <v>18.822294273972602</v>
      </c>
      <c r="L785" s="30">
        <f t="shared" si="114"/>
        <v>2505024923</v>
      </c>
      <c r="M785" s="31">
        <f t="shared" si="117"/>
        <v>68.630819808219172</v>
      </c>
      <c r="N785" s="29">
        <f>SUM(N786)</f>
        <v>3192038664</v>
      </c>
      <c r="O785" s="31">
        <f t="shared" si="118"/>
        <v>87.453114082191789</v>
      </c>
      <c r="P785" s="32">
        <f t="shared" si="113"/>
        <v>457961336</v>
      </c>
      <c r="R785" s="17">
        <f>SUM('[1]estapu y ente'!D783+[2]ctas!D783)</f>
        <v>3650000000</v>
      </c>
      <c r="S785" s="18">
        <f t="shared" si="119"/>
        <v>0</v>
      </c>
    </row>
    <row r="786" spans="1:19" ht="39" x14ac:dyDescent="0.25">
      <c r="A786" s="60">
        <v>3311402170865180</v>
      </c>
      <c r="B786" s="27" t="s">
        <v>525</v>
      </c>
      <c r="C786" s="28"/>
      <c r="D786" s="17">
        <f>SUM([3]ctas!D786+'[4]estapu y ente'!D786)</f>
        <v>3650000000</v>
      </c>
      <c r="E786" s="17">
        <f>SUM([3]ctas!E786+'[4]estapu y ente'!E786)</f>
        <v>0</v>
      </c>
      <c r="F786" s="30">
        <f t="shared" si="111"/>
        <v>3650000000</v>
      </c>
      <c r="G786" s="31">
        <f t="shared" si="115"/>
        <v>0</v>
      </c>
      <c r="H786" s="17"/>
      <c r="I786" s="32">
        <f t="shared" si="112"/>
        <v>3650000000</v>
      </c>
      <c r="J786" s="17">
        <f>SUM([3]ctas!J786+'[4]estapu y ente'!J786)</f>
        <v>687013741</v>
      </c>
      <c r="K786" s="31">
        <f t="shared" si="116"/>
        <v>18.822294273972602</v>
      </c>
      <c r="L786" s="30">
        <f t="shared" si="114"/>
        <v>2505024923</v>
      </c>
      <c r="M786" s="31">
        <f t="shared" si="117"/>
        <v>68.630819808219172</v>
      </c>
      <c r="N786" s="17">
        <f>SUM([3]ctas!N786+'[4]estapu y ente'!N786)</f>
        <v>3192038664</v>
      </c>
      <c r="O786" s="31">
        <f t="shared" si="118"/>
        <v>87.453114082191789</v>
      </c>
      <c r="P786" s="32">
        <f t="shared" si="113"/>
        <v>457961336</v>
      </c>
      <c r="R786" s="17">
        <f>SUM('[1]estapu y ente'!D784+[2]ctas!D784)</f>
        <v>3650000000</v>
      </c>
      <c r="S786" s="18">
        <f t="shared" si="119"/>
        <v>0</v>
      </c>
    </row>
    <row r="787" spans="1:19" ht="26.25" x14ac:dyDescent="0.25">
      <c r="A787" s="26">
        <v>331140218</v>
      </c>
      <c r="B787" s="27" t="s">
        <v>526</v>
      </c>
      <c r="C787" s="28"/>
      <c r="D787" s="29">
        <f>SUM(D788+D790+D792+D794+D796)</f>
        <v>11891964000</v>
      </c>
      <c r="E787" s="29">
        <f>SUM(E788+E790+E792+E794+E796)</f>
        <v>-291200000</v>
      </c>
      <c r="F787" s="30">
        <f t="shared" si="111"/>
        <v>11600764000</v>
      </c>
      <c r="G787" s="31">
        <f t="shared" si="115"/>
        <v>0</v>
      </c>
      <c r="H787" s="29">
        <f>SUM(H788+H790+H792+H794+H796)</f>
        <v>0</v>
      </c>
      <c r="I787" s="32">
        <f t="shared" si="112"/>
        <v>11600764000</v>
      </c>
      <c r="J787" s="29">
        <f>SUM(J788+J790+J792+J794+J796)</f>
        <v>1487186088</v>
      </c>
      <c r="K787" s="31">
        <f t="shared" si="116"/>
        <v>12.819725390500142</v>
      </c>
      <c r="L787" s="30">
        <f t="shared" si="114"/>
        <v>8793434806</v>
      </c>
      <c r="M787" s="31">
        <f t="shared" si="117"/>
        <v>75.800480089069993</v>
      </c>
      <c r="N787" s="29">
        <f>SUM(N788+N790+N792+N794+N796)</f>
        <v>10280620894</v>
      </c>
      <c r="O787" s="31">
        <f t="shared" si="118"/>
        <v>88.620205479570132</v>
      </c>
      <c r="P787" s="32">
        <f t="shared" si="113"/>
        <v>1320143106</v>
      </c>
      <c r="R787" s="17">
        <f>SUM('[1]estapu y ente'!D785+[2]ctas!D785)</f>
        <v>11891964000</v>
      </c>
      <c r="S787" s="18">
        <f t="shared" si="119"/>
        <v>0</v>
      </c>
    </row>
    <row r="788" spans="1:19" ht="26.25" x14ac:dyDescent="0.25">
      <c r="A788" s="26">
        <v>3311402180069</v>
      </c>
      <c r="B788" s="27" t="s">
        <v>527</v>
      </c>
      <c r="C788" s="28"/>
      <c r="D788" s="29">
        <f>SUM(D789)</f>
        <v>0</v>
      </c>
      <c r="E788" s="29">
        <f>SUM(E789)</f>
        <v>0</v>
      </c>
      <c r="F788" s="30">
        <f t="shared" si="111"/>
        <v>0</v>
      </c>
      <c r="G788" s="31">
        <f t="shared" si="115"/>
        <v>0</v>
      </c>
      <c r="H788" s="29">
        <f>SUM(H789)</f>
        <v>0</v>
      </c>
      <c r="I788" s="32">
        <f t="shared" si="112"/>
        <v>0</v>
      </c>
      <c r="J788" s="29">
        <f>SUM(J789)</f>
        <v>0</v>
      </c>
      <c r="K788" s="31">
        <f t="shared" si="116"/>
        <v>0</v>
      </c>
      <c r="L788" s="30">
        <f t="shared" si="114"/>
        <v>0</v>
      </c>
      <c r="M788" s="31">
        <f t="shared" si="117"/>
        <v>0</v>
      </c>
      <c r="N788" s="29">
        <f>SUM(N789)</f>
        <v>0</v>
      </c>
      <c r="O788" s="31">
        <f t="shared" si="118"/>
        <v>0</v>
      </c>
      <c r="P788" s="32">
        <f t="shared" si="113"/>
        <v>0</v>
      </c>
      <c r="R788" s="17">
        <f>SUM('[1]estapu y ente'!D786+[2]ctas!D786)</f>
        <v>0</v>
      </c>
      <c r="S788" s="18">
        <f t="shared" si="119"/>
        <v>0</v>
      </c>
    </row>
    <row r="789" spans="1:19" ht="26.25" x14ac:dyDescent="0.25">
      <c r="A789" s="26">
        <v>3311402180069</v>
      </c>
      <c r="B789" s="27" t="s">
        <v>528</v>
      </c>
      <c r="C789" s="28"/>
      <c r="D789" s="17">
        <f>SUM([3]ctas!D789+'[4]estapu y ente'!D789)</f>
        <v>0</v>
      </c>
      <c r="E789" s="17">
        <f>SUM([3]ctas!E789+'[4]estapu y ente'!E789)</f>
        <v>0</v>
      </c>
      <c r="F789" s="30">
        <f t="shared" ref="F789:F854" si="120">SUM(D789+E789)</f>
        <v>0</v>
      </c>
      <c r="G789" s="31">
        <f t="shared" si="115"/>
        <v>0</v>
      </c>
      <c r="H789" s="17"/>
      <c r="I789" s="32">
        <f t="shared" si="112"/>
        <v>0</v>
      </c>
      <c r="J789" s="17">
        <f>SUM([3]ctas!J789+'[4]estapu y ente'!J789)</f>
        <v>0</v>
      </c>
      <c r="K789" s="31">
        <f t="shared" si="116"/>
        <v>0</v>
      </c>
      <c r="L789" s="30">
        <f t="shared" si="114"/>
        <v>0</v>
      </c>
      <c r="M789" s="31">
        <f t="shared" si="117"/>
        <v>0</v>
      </c>
      <c r="N789" s="17">
        <f>SUM([3]ctas!N789+'[4]estapu y ente'!N789)</f>
        <v>0</v>
      </c>
      <c r="O789" s="31">
        <f t="shared" si="118"/>
        <v>0</v>
      </c>
      <c r="P789" s="32">
        <f t="shared" si="113"/>
        <v>0</v>
      </c>
      <c r="R789" s="17">
        <f>SUM('[1]estapu y ente'!D787+[2]ctas!D787)</f>
        <v>0</v>
      </c>
      <c r="S789" s="18">
        <f t="shared" si="119"/>
        <v>0</v>
      </c>
    </row>
    <row r="790" spans="1:19" ht="26.25" x14ac:dyDescent="0.25">
      <c r="A790" s="26">
        <v>3311402180075</v>
      </c>
      <c r="B790" s="27" t="s">
        <v>529</v>
      </c>
      <c r="C790" s="28"/>
      <c r="D790" s="29">
        <f>SUM(D791)</f>
        <v>0</v>
      </c>
      <c r="E790" s="29">
        <f>SUM(E791)</f>
        <v>0</v>
      </c>
      <c r="F790" s="30">
        <f t="shared" si="120"/>
        <v>0</v>
      </c>
      <c r="G790" s="31">
        <f t="shared" si="115"/>
        <v>0</v>
      </c>
      <c r="H790" s="29">
        <f>SUM(H791)</f>
        <v>0</v>
      </c>
      <c r="I790" s="32">
        <f t="shared" ref="I790:I855" si="121">SUM(F790-H790)</f>
        <v>0</v>
      </c>
      <c r="J790" s="29">
        <f>SUM(J791)</f>
        <v>0</v>
      </c>
      <c r="K790" s="31">
        <f t="shared" si="116"/>
        <v>0</v>
      </c>
      <c r="L790" s="30">
        <f t="shared" si="114"/>
        <v>0</v>
      </c>
      <c r="M790" s="31">
        <f t="shared" si="117"/>
        <v>0</v>
      </c>
      <c r="N790" s="29">
        <f>SUM(N791)</f>
        <v>0</v>
      </c>
      <c r="O790" s="31">
        <f t="shared" si="118"/>
        <v>0</v>
      </c>
      <c r="P790" s="32">
        <f t="shared" si="113"/>
        <v>0</v>
      </c>
      <c r="R790" s="17">
        <f>SUM('[1]estapu y ente'!D788+[2]ctas!D788)</f>
        <v>0</v>
      </c>
      <c r="S790" s="18">
        <f t="shared" si="119"/>
        <v>0</v>
      </c>
    </row>
    <row r="791" spans="1:19" x14ac:dyDescent="0.25">
      <c r="A791" s="26">
        <v>3311402180075</v>
      </c>
      <c r="B791" s="27" t="s">
        <v>530</v>
      </c>
      <c r="C791" s="28"/>
      <c r="D791" s="17">
        <f>SUM([3]ctas!D791+'[4]estapu y ente'!D791)</f>
        <v>0</v>
      </c>
      <c r="E791" s="17">
        <f>SUM([3]ctas!E791+'[4]estapu y ente'!E791)</f>
        <v>0</v>
      </c>
      <c r="F791" s="30">
        <f t="shared" si="120"/>
        <v>0</v>
      </c>
      <c r="G791" s="31">
        <f t="shared" si="115"/>
        <v>0</v>
      </c>
      <c r="H791" s="17"/>
      <c r="I791" s="32">
        <f t="shared" si="121"/>
        <v>0</v>
      </c>
      <c r="J791" s="17">
        <f>SUM([3]ctas!J791+'[4]estapu y ente'!J791)</f>
        <v>0</v>
      </c>
      <c r="K791" s="31">
        <f t="shared" si="116"/>
        <v>0</v>
      </c>
      <c r="L791" s="30">
        <f t="shared" si="114"/>
        <v>0</v>
      </c>
      <c r="M791" s="31">
        <f t="shared" si="117"/>
        <v>0</v>
      </c>
      <c r="N791" s="17">
        <f>SUM([3]ctas!N791+'[4]estapu y ente'!N791)</f>
        <v>0</v>
      </c>
      <c r="O791" s="31">
        <f t="shared" si="118"/>
        <v>0</v>
      </c>
      <c r="P791" s="32">
        <f t="shared" si="113"/>
        <v>0</v>
      </c>
      <c r="R791" s="17">
        <f>SUM('[1]estapu y ente'!D789+[2]ctas!D789)</f>
        <v>0</v>
      </c>
      <c r="S791" s="18">
        <f t="shared" si="119"/>
        <v>0</v>
      </c>
    </row>
    <row r="792" spans="1:19" ht="51.75" x14ac:dyDescent="0.25">
      <c r="A792" s="26">
        <v>3311402180803</v>
      </c>
      <c r="B792" s="27" t="s">
        <v>531</v>
      </c>
      <c r="C792" s="28"/>
      <c r="D792" s="29">
        <f>SUM(D793)</f>
        <v>4623000000</v>
      </c>
      <c r="E792" s="29">
        <f>SUM(E793)</f>
        <v>-500000000</v>
      </c>
      <c r="F792" s="30">
        <f t="shared" si="120"/>
        <v>4123000000</v>
      </c>
      <c r="G792" s="31">
        <f t="shared" si="115"/>
        <v>0</v>
      </c>
      <c r="H792" s="29">
        <f>SUM(H793)</f>
        <v>0</v>
      </c>
      <c r="I792" s="32">
        <f t="shared" si="121"/>
        <v>4123000000</v>
      </c>
      <c r="J792" s="29">
        <f>SUM(J793)</f>
        <v>282498333</v>
      </c>
      <c r="K792" s="31">
        <f t="shared" si="116"/>
        <v>6.8517665049721082</v>
      </c>
      <c r="L792" s="30">
        <f t="shared" si="114"/>
        <v>3705151667</v>
      </c>
      <c r="M792" s="31">
        <f t="shared" si="117"/>
        <v>89.865429711375214</v>
      </c>
      <c r="N792" s="29">
        <f>SUM(N793)</f>
        <v>3987650000</v>
      </c>
      <c r="O792" s="31">
        <f t="shared" si="118"/>
        <v>96.717196216347318</v>
      </c>
      <c r="P792" s="32">
        <f t="shared" si="113"/>
        <v>135350000</v>
      </c>
      <c r="R792" s="17">
        <f>SUM('[1]estapu y ente'!D790+[2]ctas!D790)</f>
        <v>4623000000</v>
      </c>
      <c r="S792" s="18">
        <f t="shared" si="119"/>
        <v>0</v>
      </c>
    </row>
    <row r="793" spans="1:19" ht="51.75" x14ac:dyDescent="0.25">
      <c r="A793" s="26">
        <v>3311402180803180</v>
      </c>
      <c r="B793" s="27" t="s">
        <v>531</v>
      </c>
      <c r="C793" s="28"/>
      <c r="D793" s="17">
        <f>SUM([3]ctas!D793+'[4]estapu y ente'!D793)</f>
        <v>4623000000</v>
      </c>
      <c r="E793" s="17">
        <f>SUM([3]ctas!E793+'[4]estapu y ente'!E793)</f>
        <v>-500000000</v>
      </c>
      <c r="F793" s="30">
        <f t="shared" si="120"/>
        <v>4123000000</v>
      </c>
      <c r="G793" s="31">
        <f t="shared" si="115"/>
        <v>0</v>
      </c>
      <c r="H793" s="17"/>
      <c r="I793" s="32">
        <f t="shared" si="121"/>
        <v>4123000000</v>
      </c>
      <c r="J793" s="17">
        <f>SUM([3]ctas!J793+'[4]estapu y ente'!J793)</f>
        <v>282498333</v>
      </c>
      <c r="K793" s="31">
        <f t="shared" si="116"/>
        <v>6.8517665049721082</v>
      </c>
      <c r="L793" s="30">
        <f t="shared" si="114"/>
        <v>3705151667</v>
      </c>
      <c r="M793" s="31">
        <f t="shared" si="117"/>
        <v>89.865429711375214</v>
      </c>
      <c r="N793" s="17">
        <f>SUM([3]ctas!N793+'[4]estapu y ente'!N793)</f>
        <v>3987650000</v>
      </c>
      <c r="O793" s="31">
        <f t="shared" si="118"/>
        <v>96.717196216347318</v>
      </c>
      <c r="P793" s="32">
        <f t="shared" si="113"/>
        <v>135350000</v>
      </c>
      <c r="R793" s="17">
        <f>SUM('[1]estapu y ente'!D791+[2]ctas!D791)</f>
        <v>4623000000</v>
      </c>
      <c r="S793" s="18">
        <f t="shared" si="119"/>
        <v>0</v>
      </c>
    </row>
    <row r="794" spans="1:19" ht="26.25" x14ac:dyDescent="0.25">
      <c r="A794" s="26">
        <v>3311402180806</v>
      </c>
      <c r="B794" s="27" t="s">
        <v>532</v>
      </c>
      <c r="C794" s="28"/>
      <c r="D794" s="29">
        <f>SUM(D795)</f>
        <v>3286964000</v>
      </c>
      <c r="E794" s="29">
        <f>SUM(E795)</f>
        <v>28800000</v>
      </c>
      <c r="F794" s="30">
        <f t="shared" si="120"/>
        <v>3315764000</v>
      </c>
      <c r="G794" s="31">
        <f t="shared" si="115"/>
        <v>0</v>
      </c>
      <c r="H794" s="29">
        <f>SUM(H795)</f>
        <v>0</v>
      </c>
      <c r="I794" s="32">
        <f t="shared" si="121"/>
        <v>3315764000</v>
      </c>
      <c r="J794" s="29">
        <f>SUM(J795)</f>
        <v>35594540</v>
      </c>
      <c r="K794" s="31">
        <f t="shared" si="116"/>
        <v>1.0734943741472553</v>
      </c>
      <c r="L794" s="30">
        <f t="shared" si="114"/>
        <v>2672965582</v>
      </c>
      <c r="M794" s="31">
        <f t="shared" si="117"/>
        <v>80.613867030343528</v>
      </c>
      <c r="N794" s="29">
        <f>SUM(N795)</f>
        <v>2708560122</v>
      </c>
      <c r="O794" s="31">
        <f t="shared" si="118"/>
        <v>81.687361404490787</v>
      </c>
      <c r="P794" s="32">
        <f t="shared" si="113"/>
        <v>607203878</v>
      </c>
      <c r="R794" s="17">
        <f>SUM('[1]estapu y ente'!D792+[2]ctas!D792)</f>
        <v>3286964000</v>
      </c>
      <c r="S794" s="18">
        <f t="shared" si="119"/>
        <v>0</v>
      </c>
    </row>
    <row r="795" spans="1:19" ht="26.25" x14ac:dyDescent="0.25">
      <c r="A795" s="26">
        <v>3311402180806180</v>
      </c>
      <c r="B795" s="27" t="s">
        <v>532</v>
      </c>
      <c r="C795" s="28"/>
      <c r="D795" s="17">
        <f>SUM([3]ctas!D795+'[4]estapu y ente'!D795)</f>
        <v>3286964000</v>
      </c>
      <c r="E795" s="17">
        <f>SUM([3]ctas!E795+'[4]estapu y ente'!E795)</f>
        <v>28800000</v>
      </c>
      <c r="F795" s="30">
        <f t="shared" si="120"/>
        <v>3315764000</v>
      </c>
      <c r="G795" s="31">
        <f t="shared" si="115"/>
        <v>0</v>
      </c>
      <c r="H795" s="17"/>
      <c r="I795" s="32">
        <f t="shared" si="121"/>
        <v>3315764000</v>
      </c>
      <c r="J795" s="17">
        <f>SUM([3]ctas!J795+'[4]estapu y ente'!J795)</f>
        <v>35594540</v>
      </c>
      <c r="K795" s="31">
        <f t="shared" si="116"/>
        <v>1.0734943741472553</v>
      </c>
      <c r="L795" s="30">
        <f t="shared" si="114"/>
        <v>2672965582</v>
      </c>
      <c r="M795" s="31">
        <f t="shared" si="117"/>
        <v>80.613867030343528</v>
      </c>
      <c r="N795" s="17">
        <f>SUM([3]ctas!N795+'[4]estapu y ente'!N795)</f>
        <v>2708560122</v>
      </c>
      <c r="O795" s="31">
        <f t="shared" si="118"/>
        <v>81.687361404490787</v>
      </c>
      <c r="P795" s="32">
        <f t="shared" si="113"/>
        <v>607203878</v>
      </c>
      <c r="R795" s="17">
        <f>SUM('[1]estapu y ente'!D793+[2]ctas!D793)</f>
        <v>3286964000</v>
      </c>
      <c r="S795" s="18">
        <f t="shared" si="119"/>
        <v>0</v>
      </c>
    </row>
    <row r="796" spans="1:19" ht="39" x14ac:dyDescent="0.25">
      <c r="A796" s="26">
        <v>3311402180811</v>
      </c>
      <c r="B796" s="27" t="s">
        <v>533</v>
      </c>
      <c r="C796" s="28"/>
      <c r="D796" s="29">
        <f>SUM(D797:D798)</f>
        <v>3982000000</v>
      </c>
      <c r="E796" s="29">
        <f>SUM(E797:E798)</f>
        <v>180000000</v>
      </c>
      <c r="F796" s="30">
        <f t="shared" si="120"/>
        <v>4162000000</v>
      </c>
      <c r="G796" s="31">
        <f t="shared" si="115"/>
        <v>0</v>
      </c>
      <c r="H796" s="29">
        <f>SUM(H797:H798)</f>
        <v>0</v>
      </c>
      <c r="I796" s="32">
        <f t="shared" si="121"/>
        <v>4162000000</v>
      </c>
      <c r="J796" s="29">
        <f>SUM(J797:J798)</f>
        <v>1169093215</v>
      </c>
      <c r="K796" s="31">
        <f t="shared" si="116"/>
        <v>28.089697621335898</v>
      </c>
      <c r="L796" s="30">
        <f t="shared" si="114"/>
        <v>2415317557</v>
      </c>
      <c r="M796" s="31">
        <f t="shared" si="117"/>
        <v>58.032617900048052</v>
      </c>
      <c r="N796" s="29">
        <f>SUM(N797:N798)</f>
        <v>3584410772</v>
      </c>
      <c r="O796" s="31">
        <f t="shared" si="118"/>
        <v>86.122315521383953</v>
      </c>
      <c r="P796" s="32">
        <f t="shared" ref="P796:P861" si="122">SUM(F796-N796)</f>
        <v>577589228</v>
      </c>
      <c r="R796" s="17">
        <f>SUM('[1]estapu y ente'!D794+[2]ctas!D794)</f>
        <v>3982000000</v>
      </c>
      <c r="S796" s="18">
        <f t="shared" si="119"/>
        <v>0</v>
      </c>
    </row>
    <row r="797" spans="1:19" ht="39" x14ac:dyDescent="0.25">
      <c r="A797" s="26">
        <v>3311402180811180</v>
      </c>
      <c r="B797" s="27" t="s">
        <v>533</v>
      </c>
      <c r="C797" s="28"/>
      <c r="D797" s="17">
        <f>SUM([3]ctas!D797+'[4]estapu y ente'!D797)</f>
        <v>3855217000</v>
      </c>
      <c r="E797" s="17">
        <f>SUM([3]ctas!E797+'[4]estapu y ente'!E797)</f>
        <v>180000000</v>
      </c>
      <c r="F797" s="30">
        <f t="shared" si="120"/>
        <v>4035217000</v>
      </c>
      <c r="G797" s="31">
        <f t="shared" si="115"/>
        <v>0</v>
      </c>
      <c r="H797" s="17"/>
      <c r="I797" s="32">
        <f t="shared" si="121"/>
        <v>4035217000</v>
      </c>
      <c r="J797" s="17">
        <f>SUM([3]ctas!J797+'[4]estapu y ente'!J797)</f>
        <v>1118501331</v>
      </c>
      <c r="K797" s="31">
        <f t="shared" si="116"/>
        <v>27.718492735334927</v>
      </c>
      <c r="L797" s="30">
        <f t="shared" ref="L797:L862" si="123">SUM(N797-J797)</f>
        <v>2346130741</v>
      </c>
      <c r="M797" s="31">
        <f t="shared" si="117"/>
        <v>58.141377303872375</v>
      </c>
      <c r="N797" s="17">
        <f>SUM([3]ctas!N797+'[4]estapu y ente'!N797)</f>
        <v>3464632072</v>
      </c>
      <c r="O797" s="31">
        <f t="shared" si="118"/>
        <v>85.859870039207308</v>
      </c>
      <c r="P797" s="32">
        <f t="shared" si="122"/>
        <v>570584928</v>
      </c>
      <c r="R797" s="17">
        <f>SUM('[1]estapu y ente'!D795+[2]ctas!D795)</f>
        <v>3855217000</v>
      </c>
      <c r="S797" s="18">
        <f t="shared" si="119"/>
        <v>0</v>
      </c>
    </row>
    <row r="798" spans="1:19" ht="39" x14ac:dyDescent="0.25">
      <c r="A798" s="26">
        <v>3311402180811180</v>
      </c>
      <c r="B798" s="27" t="s">
        <v>533</v>
      </c>
      <c r="C798" s="28"/>
      <c r="D798" s="17">
        <f>SUM([3]ctas!D798+'[4]estapu y ente'!D798)</f>
        <v>126783000</v>
      </c>
      <c r="E798" s="17">
        <f>SUM([3]ctas!E798+'[4]estapu y ente'!E798)</f>
        <v>0</v>
      </c>
      <c r="F798" s="30">
        <f t="shared" si="120"/>
        <v>126783000</v>
      </c>
      <c r="G798" s="31">
        <f t="shared" si="115"/>
        <v>0</v>
      </c>
      <c r="H798" s="17"/>
      <c r="I798" s="32">
        <f t="shared" si="121"/>
        <v>126783000</v>
      </c>
      <c r="J798" s="17">
        <f>SUM([3]ctas!J798+'[4]estapu y ente'!J798)</f>
        <v>50591884</v>
      </c>
      <c r="K798" s="31">
        <f t="shared" si="116"/>
        <v>39.904312092315216</v>
      </c>
      <c r="L798" s="30">
        <f t="shared" si="123"/>
        <v>69186816</v>
      </c>
      <c r="M798" s="31">
        <f t="shared" si="117"/>
        <v>54.571051323915668</v>
      </c>
      <c r="N798" s="17">
        <f>SUM([3]ctas!N798+'[4]estapu y ente'!N798)</f>
        <v>119778700</v>
      </c>
      <c r="O798" s="31">
        <f t="shared" si="118"/>
        <v>94.475363416230891</v>
      </c>
      <c r="P798" s="32">
        <f t="shared" si="122"/>
        <v>7004300</v>
      </c>
      <c r="R798" s="17">
        <f>SUM('[1]estapu y ente'!D796+[2]ctas!D796)</f>
        <v>126783000</v>
      </c>
      <c r="S798" s="18">
        <f t="shared" si="119"/>
        <v>0</v>
      </c>
    </row>
    <row r="799" spans="1:19" x14ac:dyDescent="0.25">
      <c r="A799" s="26">
        <v>331140219</v>
      </c>
      <c r="B799" s="27" t="s">
        <v>534</v>
      </c>
      <c r="C799" s="28"/>
      <c r="D799" s="29">
        <f>SUM(D800+D802+D803+D810+D812+D814+D819+D821+D823+D826+D828+D830+D832+D834+D836+D838+D840+D841+D851+D853+D856+D858+D860+D862+D864+D866)</f>
        <v>931960752000</v>
      </c>
      <c r="E799" s="29">
        <f>SUM(E800+E802+E803+E810+E812+E814+E819+E821+E823+E826+E828+E830+E832+E834+E836+E838+E840+E841+E851+E853+E856+E858+E860+E862+E864+E866)</f>
        <v>-19922300505</v>
      </c>
      <c r="F799" s="30">
        <f t="shared" si="120"/>
        <v>912038451495</v>
      </c>
      <c r="G799" s="31">
        <f t="shared" si="115"/>
        <v>0</v>
      </c>
      <c r="H799" s="29">
        <f>SUM(H800+H802+H803+H810+H812+H814+H819+H821+H823+H826+H828+H830+H832+H834+H836+H838+H840+H841+H851+H853+H856+H858+H860+H862+H864+H866)</f>
        <v>0</v>
      </c>
      <c r="I799" s="32">
        <f t="shared" si="121"/>
        <v>912038451495</v>
      </c>
      <c r="J799" s="29">
        <f>SUM(J800+J802+J803+J810+J812+J814+J819+J821+J823+J826+J828+J830+J832+J834+J836+J838+J840+J841+J851+J853+J856+J858+J860+J862+J864+J866)</f>
        <v>59459469912</v>
      </c>
      <c r="K799" s="31">
        <f t="shared" si="116"/>
        <v>6.5194038490959354</v>
      </c>
      <c r="L799" s="30">
        <f t="shared" si="123"/>
        <v>247340451317</v>
      </c>
      <c r="M799" s="31">
        <f t="shared" si="117"/>
        <v>27.119520115798096</v>
      </c>
      <c r="N799" s="29">
        <f>SUM(N800+N802+N803+N810+N812+N814+N819+N821+N823+N826+N828+N830+N832+N834+N836+N838+N840+N841+N851+N853+N856+N858+N860+N862+N864+N866)</f>
        <v>306799921229</v>
      </c>
      <c r="O799" s="31">
        <f t="shared" si="118"/>
        <v>33.638923964894033</v>
      </c>
      <c r="P799" s="32">
        <f t="shared" si="122"/>
        <v>605238530266</v>
      </c>
      <c r="R799" s="17">
        <f>SUM('[1]estapu y ente'!D797+[2]ctas!D797)</f>
        <v>931960752000</v>
      </c>
      <c r="S799" s="18">
        <f t="shared" si="119"/>
        <v>0</v>
      </c>
    </row>
    <row r="800" spans="1:19" ht="39" x14ac:dyDescent="0.25">
      <c r="A800" s="26">
        <v>3311402190068</v>
      </c>
      <c r="B800" s="27" t="s">
        <v>535</v>
      </c>
      <c r="C800" s="28"/>
      <c r="D800" s="17">
        <f>SUM(D801)</f>
        <v>0</v>
      </c>
      <c r="E800" s="17">
        <f>SUM(E801)</f>
        <v>0</v>
      </c>
      <c r="F800" s="30">
        <f t="shared" si="120"/>
        <v>0</v>
      </c>
      <c r="G800" s="31">
        <f t="shared" si="115"/>
        <v>0</v>
      </c>
      <c r="H800" s="17">
        <f>SUM(H801)</f>
        <v>0</v>
      </c>
      <c r="I800" s="32">
        <f t="shared" si="121"/>
        <v>0</v>
      </c>
      <c r="J800" s="17">
        <f>SUM(J801)</f>
        <v>0</v>
      </c>
      <c r="K800" s="31">
        <f t="shared" si="116"/>
        <v>0</v>
      </c>
      <c r="L800" s="30">
        <f t="shared" si="123"/>
        <v>0</v>
      </c>
      <c r="M800" s="31">
        <f t="shared" si="117"/>
        <v>0</v>
      </c>
      <c r="N800" s="17">
        <f>SUM(N801)</f>
        <v>0</v>
      </c>
      <c r="O800" s="31">
        <f t="shared" si="118"/>
        <v>0</v>
      </c>
      <c r="P800" s="32">
        <f t="shared" si="122"/>
        <v>0</v>
      </c>
      <c r="R800" s="17">
        <f>SUM('[1]estapu y ente'!D798+[2]ctas!D798)</f>
        <v>0</v>
      </c>
      <c r="S800" s="18">
        <f t="shared" si="119"/>
        <v>0</v>
      </c>
    </row>
    <row r="801" spans="1:19" ht="26.25" x14ac:dyDescent="0.25">
      <c r="A801" s="26">
        <v>3311402190068190</v>
      </c>
      <c r="B801" s="27" t="s">
        <v>536</v>
      </c>
      <c r="C801" s="28"/>
      <c r="D801" s="17">
        <f>SUM([3]ctas!D801+'[4]estapu y ente'!D801)</f>
        <v>0</v>
      </c>
      <c r="E801" s="17">
        <f>SUM([3]ctas!E801+'[4]estapu y ente'!E801)</f>
        <v>0</v>
      </c>
      <c r="F801" s="30">
        <f t="shared" si="120"/>
        <v>0</v>
      </c>
      <c r="G801" s="31">
        <f t="shared" si="115"/>
        <v>0</v>
      </c>
      <c r="H801" s="17"/>
      <c r="I801" s="32">
        <f t="shared" si="121"/>
        <v>0</v>
      </c>
      <c r="J801" s="17">
        <f>SUM([3]ctas!J801+'[4]estapu y ente'!J801)</f>
        <v>0</v>
      </c>
      <c r="K801" s="31">
        <f t="shared" si="116"/>
        <v>0</v>
      </c>
      <c r="L801" s="30">
        <f t="shared" si="123"/>
        <v>0</v>
      </c>
      <c r="M801" s="31">
        <f t="shared" si="117"/>
        <v>0</v>
      </c>
      <c r="N801" s="17">
        <f>SUM([3]ctas!N801+'[4]estapu y ente'!N801)</f>
        <v>0</v>
      </c>
      <c r="O801" s="31">
        <f t="shared" si="118"/>
        <v>0</v>
      </c>
      <c r="P801" s="32">
        <f t="shared" si="122"/>
        <v>0</v>
      </c>
      <c r="R801" s="17">
        <f>SUM('[1]estapu y ente'!D799+[2]ctas!D799)</f>
        <v>0</v>
      </c>
      <c r="S801" s="18">
        <f t="shared" si="119"/>
        <v>0</v>
      </c>
    </row>
    <row r="802" spans="1:19" ht="26.25" x14ac:dyDescent="0.25">
      <c r="A802" s="26">
        <v>3311402190078</v>
      </c>
      <c r="B802" s="27" t="s">
        <v>1331</v>
      </c>
      <c r="C802" s="28"/>
      <c r="D802" s="17">
        <f>SUM([3]ctas!D802+'[4]estapu y ente'!D802)</f>
        <v>0</v>
      </c>
      <c r="E802" s="17">
        <f>SUM([3]ctas!E802+'[4]estapu y ente'!E802)</f>
        <v>0</v>
      </c>
      <c r="F802" s="30">
        <f t="shared" si="120"/>
        <v>0</v>
      </c>
      <c r="G802" s="31">
        <f t="shared" si="115"/>
        <v>0</v>
      </c>
      <c r="H802" s="17"/>
      <c r="I802" s="32">
        <f t="shared" si="121"/>
        <v>0</v>
      </c>
      <c r="J802" s="17">
        <f>SUM([3]ctas!J802+'[4]estapu y ente'!J802)</f>
        <v>0</v>
      </c>
      <c r="K802" s="31">
        <f t="shared" si="116"/>
        <v>0</v>
      </c>
      <c r="L802" s="30">
        <f t="shared" ref="L802" si="124">SUM(N802-J802)</f>
        <v>0</v>
      </c>
      <c r="M802" s="31">
        <f t="shared" si="117"/>
        <v>0</v>
      </c>
      <c r="N802" s="17">
        <f>SUM([3]ctas!N802+'[4]estapu y ente'!N802)</f>
        <v>0</v>
      </c>
      <c r="O802" s="31">
        <f t="shared" si="118"/>
        <v>0</v>
      </c>
      <c r="P802" s="32">
        <f t="shared" ref="P802" si="125">SUM(F802-N802)</f>
        <v>0</v>
      </c>
      <c r="R802" s="17">
        <f>SUM('[1]estapu y ente'!D800+[2]ctas!D800)</f>
        <v>0</v>
      </c>
      <c r="S802" s="18">
        <f t="shared" si="119"/>
        <v>0</v>
      </c>
    </row>
    <row r="803" spans="1:19" ht="26.25" x14ac:dyDescent="0.25">
      <c r="A803" s="26">
        <v>3311402190339</v>
      </c>
      <c r="B803" s="27" t="s">
        <v>537</v>
      </c>
      <c r="C803" s="28"/>
      <c r="D803" s="29">
        <f>SUM(D804:D809)</f>
        <v>10645000000</v>
      </c>
      <c r="E803" s="29">
        <f>SUM(E804:E809)</f>
        <v>3470070152</v>
      </c>
      <c r="F803" s="30">
        <f t="shared" si="120"/>
        <v>14115070152</v>
      </c>
      <c r="G803" s="31">
        <f t="shared" si="115"/>
        <v>0</v>
      </c>
      <c r="H803" s="29">
        <f>SUM(H804:H809)</f>
        <v>0</v>
      </c>
      <c r="I803" s="32">
        <f t="shared" si="121"/>
        <v>14115070152</v>
      </c>
      <c r="J803" s="29">
        <f>SUM(J804:J809)</f>
        <v>1042606120</v>
      </c>
      <c r="K803" s="31">
        <f t="shared" si="116"/>
        <v>7.3864749432525523</v>
      </c>
      <c r="L803" s="30">
        <f t="shared" si="123"/>
        <v>7082664519</v>
      </c>
      <c r="M803" s="31">
        <f t="shared" si="117"/>
        <v>50.178032717722196</v>
      </c>
      <c r="N803" s="29">
        <f>SUM(N804:N809)</f>
        <v>8125270639</v>
      </c>
      <c r="O803" s="31">
        <f t="shared" si="118"/>
        <v>57.564507660974748</v>
      </c>
      <c r="P803" s="32">
        <f t="shared" si="122"/>
        <v>5989799513</v>
      </c>
      <c r="R803" s="17">
        <f>SUM('[1]estapu y ente'!D801+[2]ctas!D801)</f>
        <v>10645000000</v>
      </c>
      <c r="S803" s="18">
        <f t="shared" si="119"/>
        <v>0</v>
      </c>
    </row>
    <row r="804" spans="1:19" ht="26.25" x14ac:dyDescent="0.25">
      <c r="A804" s="26">
        <v>3311402190339180</v>
      </c>
      <c r="B804" s="27" t="s">
        <v>537</v>
      </c>
      <c r="C804" s="28"/>
      <c r="D804" s="17">
        <f>SUM([3]ctas!D804+'[4]estapu y ente'!D804)</f>
        <v>5180000000</v>
      </c>
      <c r="E804" s="17">
        <f>SUM([3]ctas!E804+'[4]estapu y ente'!E804)</f>
        <v>-3933237212</v>
      </c>
      <c r="F804" s="30">
        <f t="shared" si="120"/>
        <v>1246762788</v>
      </c>
      <c r="G804" s="31">
        <f t="shared" ref="G804:G887" si="126">IF(OR(F804=0,F$5=0),0,F804/F$5)*100</f>
        <v>0</v>
      </c>
      <c r="H804" s="17"/>
      <c r="I804" s="32">
        <f t="shared" si="121"/>
        <v>1246762788</v>
      </c>
      <c r="J804" s="17">
        <f>SUM([3]ctas!J804+'[4]estapu y ente'!J804)</f>
        <v>109255287</v>
      </c>
      <c r="K804" s="31">
        <f t="shared" si="116"/>
        <v>8.7631174150828119</v>
      </c>
      <c r="L804" s="30">
        <f t="shared" si="123"/>
        <v>1039053322</v>
      </c>
      <c r="M804" s="31">
        <f t="shared" si="117"/>
        <v>83.340097410735353</v>
      </c>
      <c r="N804" s="17">
        <f>SUM([3]ctas!N804+'[4]estapu y ente'!N804)</f>
        <v>1148308609</v>
      </c>
      <c r="O804" s="31">
        <f t="shared" si="118"/>
        <v>92.103214825818171</v>
      </c>
      <c r="P804" s="32">
        <f t="shared" si="122"/>
        <v>98454179</v>
      </c>
      <c r="R804" s="17">
        <f>SUM('[1]estapu y ente'!D802+[2]ctas!D802)</f>
        <v>5180000000</v>
      </c>
      <c r="S804" s="18">
        <f t="shared" si="119"/>
        <v>0</v>
      </c>
    </row>
    <row r="805" spans="1:19" ht="26.25" x14ac:dyDescent="0.25">
      <c r="A805" s="26">
        <v>3311402190339180</v>
      </c>
      <c r="B805" s="27" t="s">
        <v>537</v>
      </c>
      <c r="C805" s="28"/>
      <c r="D805" s="17">
        <f>SUM([3]ctas!D805+'[4]estapu y ente'!D805)</f>
        <v>3772326000</v>
      </c>
      <c r="E805" s="17">
        <f>SUM([3]ctas!E805+'[4]estapu y ente'!E805)</f>
        <v>2945057798</v>
      </c>
      <c r="F805" s="30">
        <f t="shared" si="120"/>
        <v>6717383798</v>
      </c>
      <c r="G805" s="31">
        <f t="shared" si="126"/>
        <v>0</v>
      </c>
      <c r="H805" s="17"/>
      <c r="I805" s="32">
        <f t="shared" si="121"/>
        <v>6717383798</v>
      </c>
      <c r="J805" s="17">
        <f>SUM([3]ctas!J805+'[4]estapu y ente'!J805)</f>
        <v>885544512</v>
      </c>
      <c r="K805" s="31">
        <f t="shared" si="116"/>
        <v>13.1828780166418</v>
      </c>
      <c r="L805" s="30">
        <f t="shared" si="123"/>
        <v>1869893159</v>
      </c>
      <c r="M805" s="31">
        <f t="shared" si="117"/>
        <v>27.836628295032543</v>
      </c>
      <c r="N805" s="17">
        <f>SUM([3]ctas!N805+'[4]estapu y ente'!N805)</f>
        <v>2755437671</v>
      </c>
      <c r="O805" s="31">
        <f t="shared" si="118"/>
        <v>41.019506311674348</v>
      </c>
      <c r="P805" s="32">
        <f t="shared" si="122"/>
        <v>3961946127</v>
      </c>
      <c r="R805" s="17">
        <f>SUM('[1]estapu y ente'!D803+[2]ctas!D803)</f>
        <v>3772326000</v>
      </c>
      <c r="S805" s="18">
        <f t="shared" si="119"/>
        <v>0</v>
      </c>
    </row>
    <row r="806" spans="1:19" ht="26.25" x14ac:dyDescent="0.25">
      <c r="A806" s="26">
        <v>3311402190339190</v>
      </c>
      <c r="B806" s="27" t="s">
        <v>537</v>
      </c>
      <c r="C806" s="28"/>
      <c r="D806" s="17">
        <f>SUM([3]ctas!D806+'[4]estapu y ente'!D806)</f>
        <v>500000000</v>
      </c>
      <c r="E806" s="17">
        <f>SUM([3]ctas!E806+'[4]estapu y ente'!E806)</f>
        <v>205776465</v>
      </c>
      <c r="F806" s="30">
        <f t="shared" si="120"/>
        <v>705776465</v>
      </c>
      <c r="G806" s="31">
        <f t="shared" si="126"/>
        <v>0</v>
      </c>
      <c r="H806" s="17"/>
      <c r="I806" s="32">
        <f t="shared" si="121"/>
        <v>705776465</v>
      </c>
      <c r="J806" s="17">
        <f>SUM([3]ctas!J806+'[4]estapu y ente'!J806)</f>
        <v>9268746</v>
      </c>
      <c r="K806" s="31">
        <f t="shared" si="116"/>
        <v>1.3132693507993356</v>
      </c>
      <c r="L806" s="30">
        <f t="shared" si="123"/>
        <v>183276854</v>
      </c>
      <c r="M806" s="31">
        <f t="shared" si="117"/>
        <v>25.968116406375213</v>
      </c>
      <c r="N806" s="17">
        <f>SUM([3]ctas!N806+'[4]estapu y ente'!N806)</f>
        <v>192545600</v>
      </c>
      <c r="O806" s="31">
        <f t="shared" si="118"/>
        <v>27.281385757174547</v>
      </c>
      <c r="P806" s="32">
        <f t="shared" si="122"/>
        <v>513230865</v>
      </c>
      <c r="R806" s="17">
        <f>SUM('[1]estapu y ente'!D804+[2]ctas!D804)</f>
        <v>500000000</v>
      </c>
      <c r="S806" s="18">
        <f t="shared" si="119"/>
        <v>0</v>
      </c>
    </row>
    <row r="807" spans="1:19" ht="26.25" x14ac:dyDescent="0.25">
      <c r="A807" s="26">
        <v>3311402190339190</v>
      </c>
      <c r="B807" s="27" t="s">
        <v>537</v>
      </c>
      <c r="C807" s="28"/>
      <c r="D807" s="17">
        <f>SUM([3]ctas!D807+'[4]estapu y ente'!D807)</f>
        <v>467674000</v>
      </c>
      <c r="E807" s="17">
        <f>SUM([3]ctas!E807+'[4]estapu y ente'!E807)</f>
        <v>-38822031</v>
      </c>
      <c r="F807" s="30">
        <f t="shared" si="120"/>
        <v>428851969</v>
      </c>
      <c r="G807" s="31">
        <f t="shared" si="126"/>
        <v>0</v>
      </c>
      <c r="H807" s="17"/>
      <c r="I807" s="32">
        <f t="shared" si="121"/>
        <v>428851969</v>
      </c>
      <c r="J807" s="17">
        <f>SUM([3]ctas!J807+'[4]estapu y ente'!J807)</f>
        <v>8760845</v>
      </c>
      <c r="K807" s="31">
        <f t="shared" si="116"/>
        <v>2.0428599221378416</v>
      </c>
      <c r="L807" s="30">
        <f t="shared" si="123"/>
        <v>0</v>
      </c>
      <c r="M807" s="31">
        <f t="shared" si="117"/>
        <v>0</v>
      </c>
      <c r="N807" s="17">
        <f>SUM([3]ctas!N807+'[4]estapu y ente'!N807)</f>
        <v>8760845</v>
      </c>
      <c r="O807" s="31">
        <f t="shared" si="118"/>
        <v>2.0428599221378416</v>
      </c>
      <c r="P807" s="32">
        <f t="shared" si="122"/>
        <v>420091124</v>
      </c>
      <c r="R807" s="17">
        <f>SUM('[1]estapu y ente'!D805+[2]ctas!D805)</f>
        <v>467674000</v>
      </c>
      <c r="S807" s="18">
        <f t="shared" si="119"/>
        <v>0</v>
      </c>
    </row>
    <row r="808" spans="1:19" ht="26.25" x14ac:dyDescent="0.25">
      <c r="A808" s="26">
        <v>3311402190339190</v>
      </c>
      <c r="B808" s="27" t="s">
        <v>537</v>
      </c>
      <c r="C808" s="28"/>
      <c r="D808" s="17">
        <f>SUM([3]ctas!D808+'[4]estapu y ente'!D808)</f>
        <v>725000000</v>
      </c>
      <c r="E808" s="17">
        <f>SUM([3]ctas!E808+'[4]estapu y ente'!E808)</f>
        <v>4291295132</v>
      </c>
      <c r="F808" s="30">
        <f t="shared" si="120"/>
        <v>5016295132</v>
      </c>
      <c r="G808" s="31">
        <f t="shared" si="126"/>
        <v>0</v>
      </c>
      <c r="H808" s="17"/>
      <c r="I808" s="32">
        <f t="shared" si="121"/>
        <v>5016295132</v>
      </c>
      <c r="J808" s="17">
        <f>SUM([3]ctas!J808+'[4]estapu y ente'!J808)</f>
        <v>29776730</v>
      </c>
      <c r="K808" s="31">
        <f t="shared" si="116"/>
        <v>0.59360004179275627</v>
      </c>
      <c r="L808" s="30">
        <f t="shared" si="123"/>
        <v>3990441184</v>
      </c>
      <c r="M808" s="31">
        <f t="shared" si="117"/>
        <v>79.54956953278402</v>
      </c>
      <c r="N808" s="17">
        <f>SUM([3]ctas!N808+'[4]estapu y ente'!N808)</f>
        <v>4020217914</v>
      </c>
      <c r="O808" s="31">
        <f t="shared" si="118"/>
        <v>80.143169574576774</v>
      </c>
      <c r="P808" s="32">
        <f t="shared" si="122"/>
        <v>996077218</v>
      </c>
      <c r="R808" s="17">
        <f>SUM('[1]estapu y ente'!D806+[2]ctas!D806)</f>
        <v>725000000</v>
      </c>
      <c r="S808" s="18">
        <f t="shared" si="119"/>
        <v>0</v>
      </c>
    </row>
    <row r="809" spans="1:19" ht="26.25" x14ac:dyDescent="0.25">
      <c r="A809" s="26">
        <v>3311402190339190</v>
      </c>
      <c r="B809" s="27" t="s">
        <v>537</v>
      </c>
      <c r="C809" s="28"/>
      <c r="D809" s="17">
        <f>SUM([3]ctas!D809+'[4]estapu y ente'!D809)</f>
        <v>0</v>
      </c>
      <c r="E809" s="17">
        <f>SUM([3]ctas!E809+'[4]estapu y ente'!E809)</f>
        <v>0</v>
      </c>
      <c r="F809" s="30">
        <f t="shared" si="120"/>
        <v>0</v>
      </c>
      <c r="G809" s="31">
        <f t="shared" si="126"/>
        <v>0</v>
      </c>
      <c r="H809" s="17"/>
      <c r="I809" s="32">
        <f t="shared" si="121"/>
        <v>0</v>
      </c>
      <c r="J809" s="17">
        <f>SUM([3]ctas!J809+'[4]estapu y ente'!J809)</f>
        <v>0</v>
      </c>
      <c r="K809" s="31">
        <f t="shared" si="116"/>
        <v>0</v>
      </c>
      <c r="L809" s="30">
        <f t="shared" si="123"/>
        <v>0</v>
      </c>
      <c r="M809" s="31">
        <f t="shared" si="117"/>
        <v>0</v>
      </c>
      <c r="N809" s="17">
        <f>SUM([3]ctas!N809+'[4]estapu y ente'!N809)</f>
        <v>0</v>
      </c>
      <c r="O809" s="31">
        <f t="shared" si="118"/>
        <v>0</v>
      </c>
      <c r="P809" s="32">
        <f t="shared" si="122"/>
        <v>0</v>
      </c>
      <c r="R809" s="17">
        <f>SUM('[1]estapu y ente'!D807+[2]ctas!D807)</f>
        <v>0</v>
      </c>
      <c r="S809" s="18">
        <f t="shared" si="119"/>
        <v>0</v>
      </c>
    </row>
    <row r="810" spans="1:19" x14ac:dyDescent="0.25">
      <c r="A810" s="26">
        <v>3311402190348</v>
      </c>
      <c r="B810" s="27" t="s">
        <v>538</v>
      </c>
      <c r="C810" s="28"/>
      <c r="D810" s="29">
        <f>SUM(D811)</f>
        <v>4400000000</v>
      </c>
      <c r="E810" s="29">
        <f>SUM(E811)</f>
        <v>430233876</v>
      </c>
      <c r="F810" s="30">
        <f t="shared" si="120"/>
        <v>4830233876</v>
      </c>
      <c r="G810" s="31">
        <f t="shared" si="126"/>
        <v>0</v>
      </c>
      <c r="H810" s="29">
        <f>SUM(H811)</f>
        <v>0</v>
      </c>
      <c r="I810" s="32">
        <f t="shared" si="121"/>
        <v>4830233876</v>
      </c>
      <c r="J810" s="29">
        <f>SUM(J811)</f>
        <v>512647644</v>
      </c>
      <c r="K810" s="31">
        <f t="shared" si="116"/>
        <v>10.61330894446321</v>
      </c>
      <c r="L810" s="30">
        <f t="shared" si="123"/>
        <v>765489643</v>
      </c>
      <c r="M810" s="31">
        <f t="shared" si="117"/>
        <v>15.847879474397525</v>
      </c>
      <c r="N810" s="29">
        <f>SUM(N811)</f>
        <v>1278137287</v>
      </c>
      <c r="O810" s="31">
        <f t="shared" si="118"/>
        <v>26.461188418860736</v>
      </c>
      <c r="P810" s="32">
        <f t="shared" si="122"/>
        <v>3552096589</v>
      </c>
      <c r="R810" s="17">
        <f>SUM('[1]estapu y ente'!D808+[2]ctas!D808)</f>
        <v>4400000000</v>
      </c>
      <c r="S810" s="18">
        <f t="shared" si="119"/>
        <v>0</v>
      </c>
    </row>
    <row r="811" spans="1:19" x14ac:dyDescent="0.25">
      <c r="A811" s="26">
        <v>3311402190348190</v>
      </c>
      <c r="B811" s="27" t="s">
        <v>538</v>
      </c>
      <c r="C811" s="28"/>
      <c r="D811" s="17">
        <f>SUM([3]ctas!D811+'[4]estapu y ente'!D811)</f>
        <v>4400000000</v>
      </c>
      <c r="E811" s="17">
        <f>SUM([3]ctas!E811+'[4]estapu y ente'!E811)</f>
        <v>430233876</v>
      </c>
      <c r="F811" s="30">
        <f t="shared" si="120"/>
        <v>4830233876</v>
      </c>
      <c r="G811" s="31">
        <f t="shared" si="126"/>
        <v>0</v>
      </c>
      <c r="H811" s="17"/>
      <c r="I811" s="32">
        <f t="shared" si="121"/>
        <v>4830233876</v>
      </c>
      <c r="J811" s="17">
        <f>SUM([3]ctas!J811+'[4]estapu y ente'!J811)</f>
        <v>512647644</v>
      </c>
      <c r="K811" s="31">
        <f t="shared" si="116"/>
        <v>10.61330894446321</v>
      </c>
      <c r="L811" s="30">
        <f t="shared" si="123"/>
        <v>765489643</v>
      </c>
      <c r="M811" s="31">
        <f t="shared" si="117"/>
        <v>15.847879474397525</v>
      </c>
      <c r="N811" s="17">
        <f>SUM([3]ctas!N811+'[4]estapu y ente'!N811)</f>
        <v>1278137287</v>
      </c>
      <c r="O811" s="31">
        <f t="shared" si="118"/>
        <v>26.461188418860736</v>
      </c>
      <c r="P811" s="32">
        <f t="shared" si="122"/>
        <v>3552096589</v>
      </c>
      <c r="R811" s="17">
        <f>SUM('[1]estapu y ente'!D809+[2]ctas!D809)</f>
        <v>4400000000</v>
      </c>
      <c r="S811" s="18">
        <f t="shared" si="119"/>
        <v>0</v>
      </c>
    </row>
    <row r="812" spans="1:19" ht="26.25" x14ac:dyDescent="0.25">
      <c r="A812" s="60">
        <v>3311402190408</v>
      </c>
      <c r="B812" s="27" t="s">
        <v>539</v>
      </c>
      <c r="C812" s="28"/>
      <c r="D812" s="29">
        <f>SUM(D813)</f>
        <v>127597743000</v>
      </c>
      <c r="E812" s="29">
        <f>SUM(E813)</f>
        <v>-3182529796</v>
      </c>
      <c r="F812" s="30">
        <f t="shared" si="120"/>
        <v>124415213204</v>
      </c>
      <c r="G812" s="31">
        <f t="shared" si="126"/>
        <v>0</v>
      </c>
      <c r="H812" s="29">
        <f>SUM(H813)</f>
        <v>0</v>
      </c>
      <c r="I812" s="32">
        <f t="shared" si="121"/>
        <v>124415213204</v>
      </c>
      <c r="J812" s="29">
        <f>SUM(J813)</f>
        <v>6131086083</v>
      </c>
      <c r="K812" s="31">
        <f t="shared" si="116"/>
        <v>4.9279231414787166</v>
      </c>
      <c r="L812" s="30">
        <f t="shared" si="123"/>
        <v>38274510544</v>
      </c>
      <c r="M812" s="31">
        <f t="shared" si="117"/>
        <v>30.763529280974989</v>
      </c>
      <c r="N812" s="29">
        <f>SUM(N813)</f>
        <v>44405596627</v>
      </c>
      <c r="O812" s="31">
        <f t="shared" si="118"/>
        <v>35.691452422453708</v>
      </c>
      <c r="P812" s="32">
        <f t="shared" si="122"/>
        <v>80009616577</v>
      </c>
      <c r="R812" s="17">
        <f>SUM('[1]estapu y ente'!D810+[2]ctas!D810)</f>
        <v>127597743000</v>
      </c>
      <c r="S812" s="18">
        <f t="shared" si="119"/>
        <v>0</v>
      </c>
    </row>
    <row r="813" spans="1:19" ht="26.25" x14ac:dyDescent="0.25">
      <c r="A813" s="60">
        <v>3311402190408190</v>
      </c>
      <c r="B813" s="27" t="s">
        <v>539</v>
      </c>
      <c r="C813" s="28"/>
      <c r="D813" s="17">
        <f>SUM([3]ctas!D813+'[4]estapu y ente'!D813)</f>
        <v>127597743000</v>
      </c>
      <c r="E813" s="17">
        <f>SUM([3]ctas!E813+'[4]estapu y ente'!E813)</f>
        <v>-3182529796</v>
      </c>
      <c r="F813" s="30">
        <f t="shared" si="120"/>
        <v>124415213204</v>
      </c>
      <c r="G813" s="31">
        <f t="shared" si="126"/>
        <v>0</v>
      </c>
      <c r="H813" s="17"/>
      <c r="I813" s="32">
        <f t="shared" si="121"/>
        <v>124415213204</v>
      </c>
      <c r="J813" s="17">
        <f>SUM([3]ctas!J813+'[4]estapu y ente'!J813)</f>
        <v>6131086083</v>
      </c>
      <c r="K813" s="31">
        <f t="shared" si="116"/>
        <v>4.9279231414787166</v>
      </c>
      <c r="L813" s="30">
        <f t="shared" si="123"/>
        <v>38274510544</v>
      </c>
      <c r="M813" s="31">
        <f t="shared" si="117"/>
        <v>30.763529280974989</v>
      </c>
      <c r="N813" s="17">
        <f>SUM([3]ctas!N813+'[4]estapu y ente'!N813)</f>
        <v>44405596627</v>
      </c>
      <c r="O813" s="31">
        <f t="shared" si="118"/>
        <v>35.691452422453708</v>
      </c>
      <c r="P813" s="32">
        <f t="shared" si="122"/>
        <v>80009616577</v>
      </c>
      <c r="R813" s="17">
        <f>SUM('[1]estapu y ente'!D811+[2]ctas!D811)</f>
        <v>127597743000</v>
      </c>
      <c r="S813" s="18">
        <f t="shared" si="119"/>
        <v>0</v>
      </c>
    </row>
    <row r="814" spans="1:19" ht="26.25" x14ac:dyDescent="0.25">
      <c r="A814" s="60">
        <v>3311402190543</v>
      </c>
      <c r="B814" s="27" t="s">
        <v>540</v>
      </c>
      <c r="C814" s="28"/>
      <c r="D814" s="29">
        <f>SUM(D815:D818)</f>
        <v>57230000000</v>
      </c>
      <c r="E814" s="29">
        <f>SUM(E815:E818)</f>
        <v>-7157433530</v>
      </c>
      <c r="F814" s="30">
        <f t="shared" si="120"/>
        <v>50072566470</v>
      </c>
      <c r="G814" s="31">
        <f t="shared" si="126"/>
        <v>0</v>
      </c>
      <c r="H814" s="29">
        <f>SUM(H815:H818)</f>
        <v>0</v>
      </c>
      <c r="I814" s="32">
        <f t="shared" si="121"/>
        <v>50072566470</v>
      </c>
      <c r="J814" s="29">
        <f>SUM(J815:J818)</f>
        <v>384335002</v>
      </c>
      <c r="K814" s="31">
        <f t="shared" si="116"/>
        <v>0.76755602737132878</v>
      </c>
      <c r="L814" s="30">
        <f t="shared" si="123"/>
        <v>16363548331</v>
      </c>
      <c r="M814" s="31">
        <f t="shared" si="117"/>
        <v>32.679667699485506</v>
      </c>
      <c r="N814" s="29">
        <f>SUM(N815:N818)</f>
        <v>16747883333</v>
      </c>
      <c r="O814" s="31">
        <f t="shared" si="118"/>
        <v>33.447223726856834</v>
      </c>
      <c r="P814" s="32">
        <f t="shared" si="122"/>
        <v>33324683137</v>
      </c>
      <c r="R814" s="17">
        <f>SUM('[1]estapu y ente'!D812+[2]ctas!D812)</f>
        <v>57230000000</v>
      </c>
      <c r="S814" s="18">
        <f t="shared" si="119"/>
        <v>0</v>
      </c>
    </row>
    <row r="815" spans="1:19" ht="26.25" x14ac:dyDescent="0.25">
      <c r="A815" s="60">
        <v>3311402190543180</v>
      </c>
      <c r="B815" s="27" t="s">
        <v>540</v>
      </c>
      <c r="C815" s="28"/>
      <c r="D815" s="17">
        <f>SUM([3]ctas!D815+'[4]estapu y ente'!D815)</f>
        <v>34530000000</v>
      </c>
      <c r="E815" s="17">
        <f>SUM([3]ctas!E815+'[4]estapu y ente'!E815)</f>
        <v>-3657433530</v>
      </c>
      <c r="F815" s="30">
        <f t="shared" si="120"/>
        <v>30872566470</v>
      </c>
      <c r="G815" s="31">
        <f t="shared" si="126"/>
        <v>0</v>
      </c>
      <c r="H815" s="17"/>
      <c r="I815" s="32">
        <f t="shared" si="121"/>
        <v>30872566470</v>
      </c>
      <c r="J815" s="17">
        <f>SUM([3]ctas!J815+'[4]estapu y ente'!J815)</f>
        <v>384335002</v>
      </c>
      <c r="K815" s="31">
        <f t="shared" si="116"/>
        <v>1.2449078452012481</v>
      </c>
      <c r="L815" s="30">
        <f t="shared" si="123"/>
        <v>12863548331</v>
      </c>
      <c r="M815" s="31">
        <f t="shared" si="117"/>
        <v>41.666598543078628</v>
      </c>
      <c r="N815" s="17">
        <f>SUM([3]ctas!N815+'[4]estapu y ente'!N815)</f>
        <v>13247883333</v>
      </c>
      <c r="O815" s="31">
        <f t="shared" si="118"/>
        <v>42.911506388279875</v>
      </c>
      <c r="P815" s="32">
        <f t="shared" si="122"/>
        <v>17624683137</v>
      </c>
      <c r="R815" s="17">
        <f>SUM('[1]estapu y ente'!D813+[2]ctas!D813)</f>
        <v>34530000000</v>
      </c>
      <c r="S815" s="18">
        <f t="shared" si="119"/>
        <v>0</v>
      </c>
    </row>
    <row r="816" spans="1:19" ht="26.25" x14ac:dyDescent="0.25">
      <c r="A816" s="60">
        <v>3311402190543180</v>
      </c>
      <c r="B816" s="27" t="s">
        <v>540</v>
      </c>
      <c r="C816" s="28"/>
      <c r="D816" s="17">
        <f>SUM([3]ctas!D816+'[4]estapu y ente'!D816)</f>
        <v>22700000000</v>
      </c>
      <c r="E816" s="17">
        <f>SUM([3]ctas!E816+'[4]estapu y ente'!E816)</f>
        <v>-3500000000</v>
      </c>
      <c r="F816" s="30">
        <f t="shared" si="120"/>
        <v>19200000000</v>
      </c>
      <c r="G816" s="31">
        <f t="shared" si="126"/>
        <v>0</v>
      </c>
      <c r="H816" s="17"/>
      <c r="I816" s="32">
        <f t="shared" si="121"/>
        <v>19200000000</v>
      </c>
      <c r="J816" s="17">
        <f>SUM([3]ctas!J816+'[4]estapu y ente'!J816)</f>
        <v>0</v>
      </c>
      <c r="K816" s="31">
        <f t="shared" si="116"/>
        <v>0</v>
      </c>
      <c r="L816" s="30">
        <f t="shared" si="123"/>
        <v>3500000000</v>
      </c>
      <c r="M816" s="31">
        <f t="shared" si="117"/>
        <v>18.229166666666664</v>
      </c>
      <c r="N816" s="17">
        <f>SUM([3]ctas!N816+'[4]estapu y ente'!N816)</f>
        <v>3500000000</v>
      </c>
      <c r="O816" s="31">
        <f t="shared" si="118"/>
        <v>18.229166666666664</v>
      </c>
      <c r="P816" s="32">
        <f t="shared" si="122"/>
        <v>15700000000</v>
      </c>
      <c r="R816" s="17">
        <f>SUM('[1]estapu y ente'!D814+[2]ctas!D814)</f>
        <v>22700000000</v>
      </c>
      <c r="S816" s="18">
        <f t="shared" si="119"/>
        <v>0</v>
      </c>
    </row>
    <row r="817" spans="1:19" ht="26.25" x14ac:dyDescent="0.25">
      <c r="A817" s="60">
        <v>3311402190543180</v>
      </c>
      <c r="B817" s="27" t="s">
        <v>540</v>
      </c>
      <c r="C817" s="28"/>
      <c r="D817" s="17">
        <f>SUM([3]ctas!D817+'[4]estapu y ente'!D817)</f>
        <v>0</v>
      </c>
      <c r="E817" s="17">
        <f>SUM([3]ctas!E817+'[4]estapu y ente'!E817)</f>
        <v>0</v>
      </c>
      <c r="F817" s="30">
        <f t="shared" si="120"/>
        <v>0</v>
      </c>
      <c r="G817" s="31">
        <f t="shared" si="126"/>
        <v>0</v>
      </c>
      <c r="H817" s="17"/>
      <c r="I817" s="32">
        <f t="shared" si="121"/>
        <v>0</v>
      </c>
      <c r="J817" s="17">
        <f>SUM([3]ctas!J817+'[4]estapu y ente'!J817)</f>
        <v>0</v>
      </c>
      <c r="K817" s="31">
        <f t="shared" si="116"/>
        <v>0</v>
      </c>
      <c r="L817" s="30">
        <f t="shared" si="123"/>
        <v>0</v>
      </c>
      <c r="M817" s="31">
        <f t="shared" si="117"/>
        <v>0</v>
      </c>
      <c r="N817" s="17">
        <f>SUM([3]ctas!N817+'[4]estapu y ente'!N817)</f>
        <v>0</v>
      </c>
      <c r="O817" s="31">
        <f t="shared" si="118"/>
        <v>0</v>
      </c>
      <c r="P817" s="32">
        <f t="shared" si="122"/>
        <v>0</v>
      </c>
      <c r="R817" s="17">
        <f>SUM('[1]estapu y ente'!D815+[2]ctas!D815)</f>
        <v>0</v>
      </c>
      <c r="S817" s="18">
        <f t="shared" si="119"/>
        <v>0</v>
      </c>
    </row>
    <row r="818" spans="1:19" ht="26.25" x14ac:dyDescent="0.25">
      <c r="A818" s="60">
        <v>3311402190543190</v>
      </c>
      <c r="B818" s="27" t="s">
        <v>540</v>
      </c>
      <c r="C818" s="28"/>
      <c r="D818" s="17">
        <f>SUM([3]ctas!D818+'[4]estapu y ente'!D818)</f>
        <v>0</v>
      </c>
      <c r="E818" s="17">
        <f>SUM([3]ctas!E818+'[4]estapu y ente'!E818)</f>
        <v>0</v>
      </c>
      <c r="F818" s="30">
        <f t="shared" si="120"/>
        <v>0</v>
      </c>
      <c r="G818" s="31">
        <f t="shared" si="126"/>
        <v>0</v>
      </c>
      <c r="H818" s="17"/>
      <c r="I818" s="32">
        <f t="shared" si="121"/>
        <v>0</v>
      </c>
      <c r="J818" s="17">
        <f>SUM([3]ctas!J818+'[4]estapu y ente'!J818)</f>
        <v>0</v>
      </c>
      <c r="K818" s="31">
        <f t="shared" si="116"/>
        <v>0</v>
      </c>
      <c r="L818" s="30">
        <f t="shared" si="123"/>
        <v>0</v>
      </c>
      <c r="M818" s="31">
        <f t="shared" si="117"/>
        <v>0</v>
      </c>
      <c r="N818" s="17">
        <f>SUM([3]ctas!N818+'[4]estapu y ente'!N818)</f>
        <v>0</v>
      </c>
      <c r="O818" s="31">
        <f t="shared" si="118"/>
        <v>0</v>
      </c>
      <c r="P818" s="32">
        <f t="shared" si="122"/>
        <v>0</v>
      </c>
      <c r="R818" s="17">
        <f>SUM('[1]estapu y ente'!D816+[2]ctas!D816)</f>
        <v>0</v>
      </c>
      <c r="S818" s="18">
        <f t="shared" si="119"/>
        <v>0</v>
      </c>
    </row>
    <row r="819" spans="1:19" x14ac:dyDescent="0.25">
      <c r="A819" s="26">
        <v>3311402190585</v>
      </c>
      <c r="B819" s="27" t="s">
        <v>541</v>
      </c>
      <c r="C819" s="28"/>
      <c r="D819" s="29">
        <f>SUM(D820)</f>
        <v>3000000000</v>
      </c>
      <c r="E819" s="29">
        <f>SUM(E820)</f>
        <v>0</v>
      </c>
      <c r="F819" s="30">
        <f t="shared" si="120"/>
        <v>3000000000</v>
      </c>
      <c r="G819" s="31">
        <f t="shared" si="126"/>
        <v>0</v>
      </c>
      <c r="H819" s="29">
        <f>SUM(H820)</f>
        <v>0</v>
      </c>
      <c r="I819" s="32">
        <f t="shared" si="121"/>
        <v>3000000000</v>
      </c>
      <c r="J819" s="29">
        <f>SUM(J820)</f>
        <v>154550128</v>
      </c>
      <c r="K819" s="31">
        <f t="shared" si="116"/>
        <v>5.1516709333333335</v>
      </c>
      <c r="L819" s="30">
        <f t="shared" si="123"/>
        <v>2643010900</v>
      </c>
      <c r="M819" s="31">
        <f t="shared" si="117"/>
        <v>88.100363333333334</v>
      </c>
      <c r="N819" s="29">
        <f>SUM(N820)</f>
        <v>2797561028</v>
      </c>
      <c r="O819" s="31">
        <f t="shared" si="118"/>
        <v>93.252034266666655</v>
      </c>
      <c r="P819" s="32">
        <f t="shared" si="122"/>
        <v>202438972</v>
      </c>
      <c r="R819" s="17">
        <f>SUM('[1]estapu y ente'!D817+[2]ctas!D817)</f>
        <v>3000000000</v>
      </c>
      <c r="S819" s="18">
        <f t="shared" si="119"/>
        <v>0</v>
      </c>
    </row>
    <row r="820" spans="1:19" x14ac:dyDescent="0.25">
      <c r="A820" s="26">
        <v>3311402190585190</v>
      </c>
      <c r="B820" s="27" t="s">
        <v>541</v>
      </c>
      <c r="C820" s="28"/>
      <c r="D820" s="17">
        <f>SUM([3]ctas!D820+'[4]estapu y ente'!D820)</f>
        <v>3000000000</v>
      </c>
      <c r="E820" s="17">
        <f>SUM([3]ctas!E820+'[4]estapu y ente'!E820)</f>
        <v>0</v>
      </c>
      <c r="F820" s="30">
        <f t="shared" si="120"/>
        <v>3000000000</v>
      </c>
      <c r="G820" s="31">
        <f t="shared" si="126"/>
        <v>0</v>
      </c>
      <c r="H820" s="17"/>
      <c r="I820" s="32">
        <f t="shared" si="121"/>
        <v>3000000000</v>
      </c>
      <c r="J820" s="17">
        <f>SUM([3]ctas!J820+'[4]estapu y ente'!J820)</f>
        <v>154550128</v>
      </c>
      <c r="K820" s="31">
        <f t="shared" si="116"/>
        <v>5.1516709333333335</v>
      </c>
      <c r="L820" s="30">
        <f t="shared" si="123"/>
        <v>2643010900</v>
      </c>
      <c r="M820" s="31">
        <f t="shared" si="117"/>
        <v>88.100363333333334</v>
      </c>
      <c r="N820" s="17">
        <f>SUM([3]ctas!N820+'[4]estapu y ente'!N820)</f>
        <v>2797561028</v>
      </c>
      <c r="O820" s="31">
        <f t="shared" si="118"/>
        <v>93.252034266666655</v>
      </c>
      <c r="P820" s="32">
        <f t="shared" si="122"/>
        <v>202438972</v>
      </c>
      <c r="R820" s="17">
        <f>SUM('[1]estapu y ente'!D818+[2]ctas!D818)</f>
        <v>3000000000</v>
      </c>
      <c r="S820" s="18">
        <f t="shared" si="119"/>
        <v>0</v>
      </c>
    </row>
    <row r="821" spans="1:19" ht="26.25" x14ac:dyDescent="0.25">
      <c r="A821" s="26">
        <v>3311402190809</v>
      </c>
      <c r="B821" s="38" t="s">
        <v>542</v>
      </c>
      <c r="C821" s="28"/>
      <c r="D821" s="29">
        <f>SUM(D822)</f>
        <v>443011698000</v>
      </c>
      <c r="E821" s="29">
        <f>SUM(E822)</f>
        <v>2225780676</v>
      </c>
      <c r="F821" s="30">
        <f t="shared" si="120"/>
        <v>445237478676</v>
      </c>
      <c r="G821" s="31">
        <f t="shared" si="126"/>
        <v>0</v>
      </c>
      <c r="H821" s="29">
        <f>SUM(H822)</f>
        <v>0</v>
      </c>
      <c r="I821" s="32">
        <f t="shared" si="121"/>
        <v>445237478676</v>
      </c>
      <c r="J821" s="29">
        <f>SUM(J822)</f>
        <v>29113385296</v>
      </c>
      <c r="K821" s="31">
        <f t="shared" si="116"/>
        <v>6.5388442551094981</v>
      </c>
      <c r="L821" s="30">
        <f t="shared" si="123"/>
        <v>80658559008</v>
      </c>
      <c r="M821" s="31">
        <f t="shared" si="117"/>
        <v>18.11585117404174</v>
      </c>
      <c r="N821" s="29">
        <f>SUM(N822)</f>
        <v>109771944304</v>
      </c>
      <c r="O821" s="31">
        <f t="shared" si="118"/>
        <v>24.654695429151239</v>
      </c>
      <c r="P821" s="32">
        <f t="shared" si="122"/>
        <v>335465534372</v>
      </c>
      <c r="R821" s="17">
        <f>SUM('[1]estapu y ente'!D819+[2]ctas!D819)</f>
        <v>443011698000</v>
      </c>
      <c r="S821" s="18">
        <f t="shared" si="119"/>
        <v>0</v>
      </c>
    </row>
    <row r="822" spans="1:19" ht="26.25" x14ac:dyDescent="0.25">
      <c r="A822" s="26">
        <v>3311402190809190</v>
      </c>
      <c r="B822" s="38" t="s">
        <v>543</v>
      </c>
      <c r="C822" s="28"/>
      <c r="D822" s="17">
        <f>SUM([3]ctas!D822+'[4]estapu y ente'!D822)</f>
        <v>443011698000</v>
      </c>
      <c r="E822" s="17">
        <f>SUM([3]ctas!E822+'[4]estapu y ente'!E822)</f>
        <v>2225780676</v>
      </c>
      <c r="F822" s="30">
        <f t="shared" si="120"/>
        <v>445237478676</v>
      </c>
      <c r="G822" s="31">
        <f t="shared" si="126"/>
        <v>0</v>
      </c>
      <c r="H822" s="17"/>
      <c r="I822" s="32">
        <f t="shared" si="121"/>
        <v>445237478676</v>
      </c>
      <c r="J822" s="17">
        <f>SUM([3]ctas!J822+'[4]estapu y ente'!J822)</f>
        <v>29113385296</v>
      </c>
      <c r="K822" s="31">
        <f t="shared" si="116"/>
        <v>6.5388442551094981</v>
      </c>
      <c r="L822" s="30">
        <f t="shared" si="123"/>
        <v>80658559008</v>
      </c>
      <c r="M822" s="31">
        <f t="shared" si="117"/>
        <v>18.11585117404174</v>
      </c>
      <c r="N822" s="17">
        <f>SUM([3]ctas!N822+'[4]estapu y ente'!N822)</f>
        <v>109771944304</v>
      </c>
      <c r="O822" s="31">
        <f t="shared" si="118"/>
        <v>24.654695429151239</v>
      </c>
      <c r="P822" s="32">
        <f t="shared" si="122"/>
        <v>335465534372</v>
      </c>
      <c r="R822" s="17">
        <f>SUM('[1]estapu y ente'!D820+[2]ctas!D820)</f>
        <v>443011698000</v>
      </c>
      <c r="S822" s="18">
        <f t="shared" si="119"/>
        <v>0</v>
      </c>
    </row>
    <row r="823" spans="1:19" ht="26.25" x14ac:dyDescent="0.25">
      <c r="A823" s="26">
        <v>3311402190810</v>
      </c>
      <c r="B823" s="38" t="s">
        <v>544</v>
      </c>
      <c r="C823" s="28"/>
      <c r="D823" s="29">
        <f>SUM(D824+D825)</f>
        <v>138787969000</v>
      </c>
      <c r="E823" s="29">
        <f>SUM(E824+E825)</f>
        <v>-44426093146</v>
      </c>
      <c r="F823" s="30">
        <f t="shared" si="120"/>
        <v>94361875854</v>
      </c>
      <c r="G823" s="31">
        <f t="shared" si="126"/>
        <v>0</v>
      </c>
      <c r="H823" s="29">
        <f>SUM(H824+H825)</f>
        <v>0</v>
      </c>
      <c r="I823" s="32">
        <f t="shared" si="121"/>
        <v>94361875854</v>
      </c>
      <c r="J823" s="29">
        <f>SUM(J824+J825)</f>
        <v>571144266</v>
      </c>
      <c r="K823" s="31">
        <f t="shared" si="116"/>
        <v>0.60527014838460225</v>
      </c>
      <c r="L823" s="30">
        <f t="shared" si="123"/>
        <v>51541175434</v>
      </c>
      <c r="M823" s="31">
        <f t="shared" si="117"/>
        <v>54.620761793402991</v>
      </c>
      <c r="N823" s="29">
        <f>SUM(N824+N825)</f>
        <v>52112319700</v>
      </c>
      <c r="O823" s="31">
        <f t="shared" si="118"/>
        <v>55.226031941787603</v>
      </c>
      <c r="P823" s="32">
        <f t="shared" si="122"/>
        <v>42249556154</v>
      </c>
      <c r="R823" s="17">
        <f>SUM('[1]estapu y ente'!D821+[2]ctas!D821)</f>
        <v>138787969000</v>
      </c>
      <c r="S823" s="18">
        <f t="shared" si="119"/>
        <v>0</v>
      </c>
    </row>
    <row r="824" spans="1:19" ht="26.25" x14ac:dyDescent="0.25">
      <c r="A824" s="26">
        <v>3311402190810190</v>
      </c>
      <c r="B824" s="38" t="s">
        <v>545</v>
      </c>
      <c r="C824" s="28"/>
      <c r="D824" s="17">
        <f>SUM([3]ctas!D824+'[4]estapu y ente'!D824)</f>
        <v>56687591000</v>
      </c>
      <c r="E824" s="17">
        <f>SUM([3]ctas!E824+'[4]estapu y ente'!E824)</f>
        <v>-38309424000</v>
      </c>
      <c r="F824" s="30">
        <f t="shared" si="120"/>
        <v>18378167000</v>
      </c>
      <c r="G824" s="31">
        <f t="shared" si="126"/>
        <v>0</v>
      </c>
      <c r="H824" s="17"/>
      <c r="I824" s="32">
        <f t="shared" si="121"/>
        <v>18378167000</v>
      </c>
      <c r="J824" s="17">
        <f>SUM([3]ctas!J824+'[4]estapu y ente'!J824)</f>
        <v>258899433</v>
      </c>
      <c r="K824" s="31">
        <f t="shared" si="116"/>
        <v>1.4087337055975169</v>
      </c>
      <c r="L824" s="30">
        <f t="shared" si="123"/>
        <v>806833567</v>
      </c>
      <c r="M824" s="31">
        <f t="shared" si="117"/>
        <v>4.3901743139019249</v>
      </c>
      <c r="N824" s="17">
        <f>SUM([3]ctas!N824+'[4]estapu y ente'!N824)</f>
        <v>1065733000</v>
      </c>
      <c r="O824" s="31">
        <f t="shared" si="118"/>
        <v>5.798908019499442</v>
      </c>
      <c r="P824" s="32">
        <f t="shared" si="122"/>
        <v>17312434000</v>
      </c>
      <c r="R824" s="17">
        <f>SUM('[1]estapu y ente'!D822+[2]ctas!D822)</f>
        <v>56687591000</v>
      </c>
      <c r="S824" s="18">
        <f t="shared" si="119"/>
        <v>0</v>
      </c>
    </row>
    <row r="825" spans="1:19" ht="26.25" x14ac:dyDescent="0.25">
      <c r="A825" s="26">
        <v>3311402190810190</v>
      </c>
      <c r="B825" s="38" t="s">
        <v>546</v>
      </c>
      <c r="C825" s="28"/>
      <c r="D825" s="17">
        <f>SUM([3]ctas!D825+'[4]estapu y ente'!D825)</f>
        <v>82100378000</v>
      </c>
      <c r="E825" s="17">
        <f>SUM([3]ctas!E825+'[4]estapu y ente'!E825)</f>
        <v>-6116669146</v>
      </c>
      <c r="F825" s="30">
        <f t="shared" si="120"/>
        <v>75983708854</v>
      </c>
      <c r="G825" s="31">
        <f t="shared" si="126"/>
        <v>0</v>
      </c>
      <c r="H825" s="17"/>
      <c r="I825" s="32">
        <f t="shared" si="121"/>
        <v>75983708854</v>
      </c>
      <c r="J825" s="17">
        <f>SUM([3]ctas!J825+'[4]estapu y ente'!J825)</f>
        <v>312244833</v>
      </c>
      <c r="K825" s="31">
        <f t="shared" si="116"/>
        <v>0.41093655167579057</v>
      </c>
      <c r="L825" s="30">
        <f t="shared" si="123"/>
        <v>50734341867</v>
      </c>
      <c r="M825" s="31">
        <f t="shared" si="117"/>
        <v>66.770025617575783</v>
      </c>
      <c r="N825" s="17">
        <f>SUM([3]ctas!N825+'[4]estapu y ente'!N825)</f>
        <v>51046586700</v>
      </c>
      <c r="O825" s="31">
        <f t="shared" si="118"/>
        <v>67.180962169251586</v>
      </c>
      <c r="P825" s="32">
        <f t="shared" si="122"/>
        <v>24937122154</v>
      </c>
      <c r="R825" s="17">
        <f>SUM('[1]estapu y ente'!D823+[2]ctas!D823)</f>
        <v>82100378000</v>
      </c>
      <c r="S825" s="18">
        <f t="shared" si="119"/>
        <v>0</v>
      </c>
    </row>
    <row r="826" spans="1:19" x14ac:dyDescent="0.25">
      <c r="A826" s="26">
        <v>3311402190845</v>
      </c>
      <c r="B826" s="38" t="s">
        <v>547</v>
      </c>
      <c r="C826" s="28"/>
      <c r="D826" s="29">
        <f>SUM(D827)</f>
        <v>4310000000</v>
      </c>
      <c r="E826" s="29">
        <f>SUM(E827)</f>
        <v>-2400000000</v>
      </c>
      <c r="F826" s="30">
        <f t="shared" si="120"/>
        <v>1910000000</v>
      </c>
      <c r="G826" s="31">
        <f t="shared" si="126"/>
        <v>0</v>
      </c>
      <c r="H826" s="29">
        <f>SUM(H827)</f>
        <v>0</v>
      </c>
      <c r="I826" s="32">
        <f t="shared" si="121"/>
        <v>1910000000</v>
      </c>
      <c r="J826" s="29">
        <f>SUM(J827)</f>
        <v>383860348</v>
      </c>
      <c r="K826" s="31">
        <f t="shared" si="116"/>
        <v>20.097400418848167</v>
      </c>
      <c r="L826" s="30">
        <f t="shared" si="123"/>
        <v>549422151</v>
      </c>
      <c r="M826" s="31">
        <f t="shared" si="117"/>
        <v>28.765557643979058</v>
      </c>
      <c r="N826" s="29">
        <f>SUM(N827)</f>
        <v>933282499</v>
      </c>
      <c r="O826" s="31">
        <f t="shared" si="118"/>
        <v>48.862958062827225</v>
      </c>
      <c r="P826" s="32">
        <f t="shared" si="122"/>
        <v>976717501</v>
      </c>
      <c r="R826" s="17">
        <f>SUM('[1]estapu y ente'!D824+[2]ctas!D824)</f>
        <v>4310000000</v>
      </c>
      <c r="S826" s="18">
        <f t="shared" si="119"/>
        <v>0</v>
      </c>
    </row>
    <row r="827" spans="1:19" x14ac:dyDescent="0.25">
      <c r="A827" s="26">
        <v>3311402190845190</v>
      </c>
      <c r="B827" s="38" t="s">
        <v>548</v>
      </c>
      <c r="C827" s="28"/>
      <c r="D827" s="17">
        <f>SUM([3]ctas!D827+'[4]estapu y ente'!D827)</f>
        <v>4310000000</v>
      </c>
      <c r="E827" s="17">
        <f>SUM([3]ctas!E827+'[4]estapu y ente'!E827)</f>
        <v>-2400000000</v>
      </c>
      <c r="F827" s="30">
        <f t="shared" si="120"/>
        <v>1910000000</v>
      </c>
      <c r="G827" s="31">
        <f t="shared" si="126"/>
        <v>0</v>
      </c>
      <c r="H827" s="17"/>
      <c r="I827" s="32">
        <f t="shared" si="121"/>
        <v>1910000000</v>
      </c>
      <c r="J827" s="17">
        <f>SUM([3]ctas!J827+'[4]estapu y ente'!J827)</f>
        <v>383860348</v>
      </c>
      <c r="K827" s="31">
        <f t="shared" si="116"/>
        <v>20.097400418848167</v>
      </c>
      <c r="L827" s="30">
        <f t="shared" si="123"/>
        <v>549422151</v>
      </c>
      <c r="M827" s="31">
        <f t="shared" si="117"/>
        <v>28.765557643979058</v>
      </c>
      <c r="N827" s="17">
        <f>SUM([3]ctas!N827+'[4]estapu y ente'!N827)</f>
        <v>933282499</v>
      </c>
      <c r="O827" s="31">
        <f t="shared" si="118"/>
        <v>48.862958062827225</v>
      </c>
      <c r="P827" s="32">
        <f t="shared" si="122"/>
        <v>976717501</v>
      </c>
      <c r="R827" s="17">
        <f>SUM('[1]estapu y ente'!D825+[2]ctas!D825)</f>
        <v>4310000000</v>
      </c>
      <c r="S827" s="18">
        <f t="shared" si="119"/>
        <v>0</v>
      </c>
    </row>
    <row r="828" spans="1:19" ht="26.25" x14ac:dyDescent="0.25">
      <c r="A828" s="26">
        <v>3311402190967</v>
      </c>
      <c r="B828" s="38" t="s">
        <v>549</v>
      </c>
      <c r="C828" s="28"/>
      <c r="D828" s="29">
        <f>SUM(D829)</f>
        <v>4807000000</v>
      </c>
      <c r="E828" s="29">
        <f>SUM(E829)</f>
        <v>660431876</v>
      </c>
      <c r="F828" s="30">
        <f t="shared" si="120"/>
        <v>5467431876</v>
      </c>
      <c r="G828" s="31">
        <f t="shared" si="126"/>
        <v>0</v>
      </c>
      <c r="H828" s="29">
        <f>SUM(H829)</f>
        <v>0</v>
      </c>
      <c r="I828" s="32">
        <f t="shared" si="121"/>
        <v>5467431876</v>
      </c>
      <c r="J828" s="29">
        <f>SUM(J829)</f>
        <v>177611670</v>
      </c>
      <c r="K828" s="31">
        <f t="shared" si="116"/>
        <v>3.2485392416071872</v>
      </c>
      <c r="L828" s="30">
        <f t="shared" si="123"/>
        <v>587976352</v>
      </c>
      <c r="M828" s="31">
        <f t="shared" si="117"/>
        <v>10.754159637196365</v>
      </c>
      <c r="N828" s="29">
        <f>SUM(N829)</f>
        <v>765588022</v>
      </c>
      <c r="O828" s="31">
        <f t="shared" si="118"/>
        <v>14.002698878803551</v>
      </c>
      <c r="P828" s="32">
        <f t="shared" si="122"/>
        <v>4701843854</v>
      </c>
      <c r="R828" s="17">
        <f>SUM('[1]estapu y ente'!D826+[2]ctas!D826)</f>
        <v>4807000000</v>
      </c>
      <c r="S828" s="18">
        <f t="shared" si="119"/>
        <v>0</v>
      </c>
    </row>
    <row r="829" spans="1:19" ht="26.25" x14ac:dyDescent="0.25">
      <c r="A829" s="26">
        <v>3311402190967190</v>
      </c>
      <c r="B829" s="38" t="s">
        <v>550</v>
      </c>
      <c r="C829" s="28"/>
      <c r="D829" s="17">
        <f>SUM([3]ctas!D829+'[4]estapu y ente'!D829)</f>
        <v>4807000000</v>
      </c>
      <c r="E829" s="17">
        <f>SUM([3]ctas!E829+'[4]estapu y ente'!E829)</f>
        <v>660431876</v>
      </c>
      <c r="F829" s="30">
        <f t="shared" si="120"/>
        <v>5467431876</v>
      </c>
      <c r="G829" s="31">
        <f t="shared" si="126"/>
        <v>0</v>
      </c>
      <c r="H829" s="17"/>
      <c r="I829" s="32">
        <f t="shared" si="121"/>
        <v>5467431876</v>
      </c>
      <c r="J829" s="17">
        <f>SUM([3]ctas!J829+'[4]estapu y ente'!J829)</f>
        <v>177611670</v>
      </c>
      <c r="K829" s="31">
        <f t="shared" si="116"/>
        <v>3.2485392416071872</v>
      </c>
      <c r="L829" s="30">
        <f t="shared" si="123"/>
        <v>587976352</v>
      </c>
      <c r="M829" s="31">
        <f t="shared" si="117"/>
        <v>10.754159637196365</v>
      </c>
      <c r="N829" s="17">
        <f>SUM([3]ctas!N829+'[4]estapu y ente'!N829)</f>
        <v>765588022</v>
      </c>
      <c r="O829" s="31">
        <f t="shared" si="118"/>
        <v>14.002698878803551</v>
      </c>
      <c r="P829" s="32">
        <f t="shared" si="122"/>
        <v>4701843854</v>
      </c>
      <c r="R829" s="17">
        <f>SUM('[1]estapu y ente'!D827+[2]ctas!D827)</f>
        <v>4807000000</v>
      </c>
      <c r="S829" s="18">
        <f t="shared" si="119"/>
        <v>0</v>
      </c>
    </row>
    <row r="830" spans="1:19" ht="26.25" x14ac:dyDescent="0.25">
      <c r="A830" s="26">
        <v>3311402191165</v>
      </c>
      <c r="B830" s="38" t="s">
        <v>551</v>
      </c>
      <c r="C830" s="28"/>
      <c r="D830" s="29">
        <f>SUM(D831)</f>
        <v>8380000000</v>
      </c>
      <c r="E830" s="29">
        <f>SUM(E831)</f>
        <v>4835193570</v>
      </c>
      <c r="F830" s="30">
        <f t="shared" si="120"/>
        <v>13215193570</v>
      </c>
      <c r="G830" s="31">
        <f t="shared" si="126"/>
        <v>0</v>
      </c>
      <c r="H830" s="29">
        <f>SUM(H831)</f>
        <v>0</v>
      </c>
      <c r="I830" s="32">
        <f t="shared" si="121"/>
        <v>13215193570</v>
      </c>
      <c r="J830" s="29">
        <f>SUM(J831)</f>
        <v>1080759748</v>
      </c>
      <c r="K830" s="31">
        <f t="shared" si="116"/>
        <v>8.1781605564480575</v>
      </c>
      <c r="L830" s="30">
        <f t="shared" si="123"/>
        <v>4743063988</v>
      </c>
      <c r="M830" s="31">
        <f t="shared" si="117"/>
        <v>35.890991402254578</v>
      </c>
      <c r="N830" s="29">
        <f>SUM(N831)</f>
        <v>5823823736</v>
      </c>
      <c r="O830" s="31">
        <f t="shared" si="118"/>
        <v>44.069151958702633</v>
      </c>
      <c r="P830" s="32">
        <f t="shared" si="122"/>
        <v>7391369834</v>
      </c>
      <c r="R830" s="17">
        <f>SUM('[1]estapu y ente'!D828+[2]ctas!D828)</f>
        <v>8380000000</v>
      </c>
      <c r="S830" s="18">
        <f t="shared" si="119"/>
        <v>0</v>
      </c>
    </row>
    <row r="831" spans="1:19" ht="26.25" x14ac:dyDescent="0.25">
      <c r="A831" s="26">
        <v>3311402191165190</v>
      </c>
      <c r="B831" s="38" t="s">
        <v>552</v>
      </c>
      <c r="C831" s="28"/>
      <c r="D831" s="17">
        <f>SUM([3]ctas!D831+'[4]estapu y ente'!D831)</f>
        <v>8380000000</v>
      </c>
      <c r="E831" s="17">
        <f>SUM([3]ctas!E831+'[4]estapu y ente'!E831)</f>
        <v>4835193570</v>
      </c>
      <c r="F831" s="30">
        <f t="shared" si="120"/>
        <v>13215193570</v>
      </c>
      <c r="G831" s="31">
        <f t="shared" si="126"/>
        <v>0</v>
      </c>
      <c r="H831" s="17"/>
      <c r="I831" s="32">
        <f t="shared" si="121"/>
        <v>13215193570</v>
      </c>
      <c r="J831" s="17">
        <f>SUM([3]ctas!J831+'[4]estapu y ente'!J831)</f>
        <v>1080759748</v>
      </c>
      <c r="K831" s="31">
        <f t="shared" si="116"/>
        <v>8.1781605564480575</v>
      </c>
      <c r="L831" s="30">
        <f t="shared" si="123"/>
        <v>4743063988</v>
      </c>
      <c r="M831" s="31">
        <f t="shared" si="117"/>
        <v>35.890991402254578</v>
      </c>
      <c r="N831" s="17">
        <f>SUM([3]ctas!N831+'[4]estapu y ente'!N831)</f>
        <v>5823823736</v>
      </c>
      <c r="O831" s="31">
        <f t="shared" si="118"/>
        <v>44.069151958702633</v>
      </c>
      <c r="P831" s="32">
        <f t="shared" si="122"/>
        <v>7391369834</v>
      </c>
      <c r="R831" s="17">
        <f>SUM('[1]estapu y ente'!D829+[2]ctas!D829)</f>
        <v>8380000000</v>
      </c>
      <c r="S831" s="18">
        <f t="shared" si="119"/>
        <v>0</v>
      </c>
    </row>
    <row r="832" spans="1:19" ht="26.25" x14ac:dyDescent="0.25">
      <c r="A832" s="26">
        <v>3311402196219</v>
      </c>
      <c r="B832" s="38" t="s">
        <v>553</v>
      </c>
      <c r="C832" s="28"/>
      <c r="D832" s="29">
        <f>SUM(D833)</f>
        <v>10000000000</v>
      </c>
      <c r="E832" s="29">
        <f>SUM(E833)</f>
        <v>4000000000</v>
      </c>
      <c r="F832" s="30">
        <f t="shared" si="120"/>
        <v>14000000000</v>
      </c>
      <c r="G832" s="31">
        <f t="shared" si="126"/>
        <v>0</v>
      </c>
      <c r="H832" s="29">
        <f>SUM(H833)</f>
        <v>0</v>
      </c>
      <c r="I832" s="32">
        <f t="shared" si="121"/>
        <v>14000000000</v>
      </c>
      <c r="J832" s="29">
        <f>SUM(J833)</f>
        <v>8575996644</v>
      </c>
      <c r="K832" s="31">
        <f t="shared" si="116"/>
        <v>61.257118885714291</v>
      </c>
      <c r="L832" s="30">
        <f t="shared" si="123"/>
        <v>1875530340</v>
      </c>
      <c r="M832" s="31">
        <f t="shared" si="117"/>
        <v>13.396645285714287</v>
      </c>
      <c r="N832" s="29">
        <f>SUM(N833)</f>
        <v>10451526984</v>
      </c>
      <c r="O832" s="31">
        <f t="shared" si="118"/>
        <v>74.653764171428577</v>
      </c>
      <c r="P832" s="32">
        <f t="shared" si="122"/>
        <v>3548473016</v>
      </c>
      <c r="R832" s="17">
        <f>SUM('[1]estapu y ente'!D830+[2]ctas!D830)</f>
        <v>10000000000</v>
      </c>
      <c r="S832" s="18">
        <f t="shared" si="119"/>
        <v>0</v>
      </c>
    </row>
    <row r="833" spans="1:19" ht="26.25" x14ac:dyDescent="0.25">
      <c r="A833" s="26">
        <v>3311402196219190</v>
      </c>
      <c r="B833" s="38" t="s">
        <v>554</v>
      </c>
      <c r="C833" s="28"/>
      <c r="D833" s="17">
        <f>SUM([3]ctas!D833+'[4]estapu y ente'!D833)</f>
        <v>10000000000</v>
      </c>
      <c r="E833" s="17">
        <f>SUM([3]ctas!E833+'[4]estapu y ente'!E833)</f>
        <v>4000000000</v>
      </c>
      <c r="F833" s="30">
        <f t="shared" si="120"/>
        <v>14000000000</v>
      </c>
      <c r="G833" s="31">
        <f t="shared" si="126"/>
        <v>0</v>
      </c>
      <c r="H833" s="17"/>
      <c r="I833" s="32">
        <f t="shared" si="121"/>
        <v>14000000000</v>
      </c>
      <c r="J833" s="17">
        <f>SUM([3]ctas!J833+'[4]estapu y ente'!J833)</f>
        <v>8575996644</v>
      </c>
      <c r="K833" s="31">
        <f t="shared" si="116"/>
        <v>61.257118885714291</v>
      </c>
      <c r="L833" s="30">
        <f t="shared" si="123"/>
        <v>1875530340</v>
      </c>
      <c r="M833" s="31">
        <f t="shared" si="117"/>
        <v>13.396645285714287</v>
      </c>
      <c r="N833" s="17">
        <f>SUM([3]ctas!N833+'[4]estapu y ente'!N833)</f>
        <v>10451526984</v>
      </c>
      <c r="O833" s="31">
        <f t="shared" si="118"/>
        <v>74.653764171428577</v>
      </c>
      <c r="P833" s="32">
        <f t="shared" si="122"/>
        <v>3548473016</v>
      </c>
      <c r="R833" s="17">
        <f>SUM('[1]estapu y ente'!D831+[2]ctas!D831)</f>
        <v>10000000000</v>
      </c>
      <c r="S833" s="18">
        <f t="shared" si="119"/>
        <v>0</v>
      </c>
    </row>
    <row r="834" spans="1:19" ht="26.25" x14ac:dyDescent="0.25">
      <c r="A834" s="26">
        <v>3311402197132</v>
      </c>
      <c r="B834" s="38" t="s">
        <v>555</v>
      </c>
      <c r="C834" s="28"/>
      <c r="D834" s="29">
        <f>SUM(D835)</f>
        <v>18988342000</v>
      </c>
      <c r="E834" s="29">
        <f>SUM(E835)</f>
        <v>12367328916</v>
      </c>
      <c r="F834" s="30">
        <f t="shared" si="120"/>
        <v>31355670916</v>
      </c>
      <c r="G834" s="31">
        <f t="shared" si="126"/>
        <v>0</v>
      </c>
      <c r="H834" s="29">
        <f>SUM(H835)</f>
        <v>0</v>
      </c>
      <c r="I834" s="32">
        <f t="shared" si="121"/>
        <v>31355670916</v>
      </c>
      <c r="J834" s="29">
        <f>SUM(J835)</f>
        <v>3931842764</v>
      </c>
      <c r="K834" s="31">
        <f t="shared" si="116"/>
        <v>12.53949492751463</v>
      </c>
      <c r="L834" s="30">
        <f t="shared" si="123"/>
        <v>5370634315</v>
      </c>
      <c r="M834" s="31">
        <f t="shared" si="117"/>
        <v>17.128111624170359</v>
      </c>
      <c r="N834" s="29">
        <f>SUM(N835)</f>
        <v>9302477079</v>
      </c>
      <c r="O834" s="31">
        <f t="shared" si="118"/>
        <v>29.66760655168499</v>
      </c>
      <c r="P834" s="32">
        <f t="shared" si="122"/>
        <v>22053193837</v>
      </c>
      <c r="R834" s="17">
        <f>SUM('[1]estapu y ente'!D832+[2]ctas!D832)</f>
        <v>18988342000</v>
      </c>
      <c r="S834" s="18">
        <f t="shared" si="119"/>
        <v>0</v>
      </c>
    </row>
    <row r="835" spans="1:19" ht="26.25" x14ac:dyDescent="0.25">
      <c r="A835" s="26">
        <v>3311402197132190</v>
      </c>
      <c r="B835" s="38" t="s">
        <v>556</v>
      </c>
      <c r="C835" s="28"/>
      <c r="D835" s="17">
        <f>SUM([3]ctas!D835+'[4]estapu y ente'!D835)</f>
        <v>18988342000</v>
      </c>
      <c r="E835" s="17">
        <f>SUM([3]ctas!E835+'[4]estapu y ente'!E835)</f>
        <v>12367328916</v>
      </c>
      <c r="F835" s="30">
        <f t="shared" si="120"/>
        <v>31355670916</v>
      </c>
      <c r="G835" s="31">
        <f t="shared" si="126"/>
        <v>0</v>
      </c>
      <c r="H835" s="17"/>
      <c r="I835" s="32">
        <f t="shared" si="121"/>
        <v>31355670916</v>
      </c>
      <c r="J835" s="17">
        <f>SUM([3]ctas!J835+'[4]estapu y ente'!J835)</f>
        <v>3931842764</v>
      </c>
      <c r="K835" s="31">
        <f t="shared" si="116"/>
        <v>12.53949492751463</v>
      </c>
      <c r="L835" s="30">
        <f t="shared" si="123"/>
        <v>5370634315</v>
      </c>
      <c r="M835" s="31">
        <f t="shared" si="117"/>
        <v>17.128111624170359</v>
      </c>
      <c r="N835" s="17">
        <f>SUM([3]ctas!N835+'[4]estapu y ente'!N835)</f>
        <v>9302477079</v>
      </c>
      <c r="O835" s="31">
        <f t="shared" si="118"/>
        <v>29.66760655168499</v>
      </c>
      <c r="P835" s="32">
        <f t="shared" si="122"/>
        <v>22053193837</v>
      </c>
      <c r="R835" s="17">
        <f>SUM('[1]estapu y ente'!D833+[2]ctas!D833)</f>
        <v>18988342000</v>
      </c>
      <c r="S835" s="18">
        <f t="shared" si="119"/>
        <v>0</v>
      </c>
    </row>
    <row r="836" spans="1:19" ht="39" x14ac:dyDescent="0.25">
      <c r="A836" s="26">
        <v>3311402197253</v>
      </c>
      <c r="B836" s="38" t="s">
        <v>557</v>
      </c>
      <c r="C836" s="28"/>
      <c r="D836" s="29">
        <f>SUM(D837)</f>
        <v>10000000000</v>
      </c>
      <c r="E836" s="29">
        <f>SUM(E837)</f>
        <v>7359350263</v>
      </c>
      <c r="F836" s="30">
        <f t="shared" si="120"/>
        <v>17359350263</v>
      </c>
      <c r="G836" s="31">
        <f t="shared" si="126"/>
        <v>0</v>
      </c>
      <c r="H836" s="29">
        <f>SUM(H837)</f>
        <v>0</v>
      </c>
      <c r="I836" s="32">
        <f t="shared" si="121"/>
        <v>17359350263</v>
      </c>
      <c r="J836" s="29">
        <f>SUM(J837)</f>
        <v>2657945612</v>
      </c>
      <c r="K836" s="31">
        <f t="shared" si="116"/>
        <v>15.311319673439556</v>
      </c>
      <c r="L836" s="30">
        <f t="shared" si="123"/>
        <v>6251375726</v>
      </c>
      <c r="M836" s="31">
        <f t="shared" si="117"/>
        <v>36.011576650563256</v>
      </c>
      <c r="N836" s="29">
        <f>SUM(N837)</f>
        <v>8909321338</v>
      </c>
      <c r="O836" s="31">
        <f t="shared" si="118"/>
        <v>51.322896324002819</v>
      </c>
      <c r="P836" s="32">
        <f t="shared" si="122"/>
        <v>8450028925</v>
      </c>
      <c r="R836" s="17">
        <f>SUM('[1]estapu y ente'!D834+[2]ctas!D834)</f>
        <v>10000000000</v>
      </c>
      <c r="S836" s="18">
        <f t="shared" si="119"/>
        <v>0</v>
      </c>
    </row>
    <row r="837" spans="1:19" ht="39" x14ac:dyDescent="0.25">
      <c r="A837" s="26">
        <v>3311402197253190</v>
      </c>
      <c r="B837" s="38" t="s">
        <v>558</v>
      </c>
      <c r="C837" s="28"/>
      <c r="D837" s="17">
        <f>SUM([3]ctas!D837+'[4]estapu y ente'!D837)</f>
        <v>10000000000</v>
      </c>
      <c r="E837" s="17">
        <f>SUM([3]ctas!E837+'[4]estapu y ente'!E837)</f>
        <v>7359350263</v>
      </c>
      <c r="F837" s="30">
        <f t="shared" si="120"/>
        <v>17359350263</v>
      </c>
      <c r="G837" s="31">
        <f t="shared" si="126"/>
        <v>0</v>
      </c>
      <c r="H837" s="17"/>
      <c r="I837" s="32">
        <f t="shared" si="121"/>
        <v>17359350263</v>
      </c>
      <c r="J837" s="17">
        <f>SUM([3]ctas!J837+'[4]estapu y ente'!J837)</f>
        <v>2657945612</v>
      </c>
      <c r="K837" s="31">
        <f t="shared" si="116"/>
        <v>15.311319673439556</v>
      </c>
      <c r="L837" s="30">
        <f t="shared" si="123"/>
        <v>6251375726</v>
      </c>
      <c r="M837" s="31">
        <f t="shared" si="117"/>
        <v>36.011576650563256</v>
      </c>
      <c r="N837" s="17">
        <f>SUM([3]ctas!N837+'[4]estapu y ente'!N837)</f>
        <v>8909321338</v>
      </c>
      <c r="O837" s="31">
        <f t="shared" si="118"/>
        <v>51.322896324002819</v>
      </c>
      <c r="P837" s="32">
        <f t="shared" si="122"/>
        <v>8450028925</v>
      </c>
      <c r="R837" s="17">
        <f>SUM('[1]estapu y ente'!D835+[2]ctas!D835)</f>
        <v>10000000000</v>
      </c>
      <c r="S837" s="18">
        <f t="shared" si="119"/>
        <v>0</v>
      </c>
    </row>
    <row r="838" spans="1:19" ht="26.25" x14ac:dyDescent="0.25">
      <c r="A838" s="26">
        <v>3311402197254</v>
      </c>
      <c r="B838" s="38" t="s">
        <v>559</v>
      </c>
      <c r="C838" s="28"/>
      <c r="D838" s="29">
        <f>SUM(D839)</f>
        <v>90803000000</v>
      </c>
      <c r="E838" s="29">
        <f>SUM(E839)</f>
        <v>1895366638</v>
      </c>
      <c r="F838" s="30">
        <f t="shared" si="120"/>
        <v>92698366638</v>
      </c>
      <c r="G838" s="31">
        <f t="shared" si="126"/>
        <v>0</v>
      </c>
      <c r="H838" s="29">
        <f>SUM(H839)</f>
        <v>0</v>
      </c>
      <c r="I838" s="32">
        <f t="shared" si="121"/>
        <v>92698366638</v>
      </c>
      <c r="J838" s="29">
        <f>SUM(J839)</f>
        <v>4741698587</v>
      </c>
      <c r="K838" s="31">
        <f t="shared" si="116"/>
        <v>5.1151910858548266</v>
      </c>
      <c r="L838" s="30">
        <f t="shared" si="123"/>
        <v>30633490066</v>
      </c>
      <c r="M838" s="31">
        <f t="shared" si="117"/>
        <v>33.046418375016287</v>
      </c>
      <c r="N838" s="29">
        <f>SUM(N839)</f>
        <v>35375188653</v>
      </c>
      <c r="O838" s="31">
        <f t="shared" si="118"/>
        <v>38.161609460871112</v>
      </c>
      <c r="P838" s="32">
        <f t="shared" si="122"/>
        <v>57323177985</v>
      </c>
      <c r="R838" s="17">
        <f>SUM('[1]estapu y ente'!D836+[2]ctas!D836)</f>
        <v>90803000000</v>
      </c>
      <c r="S838" s="18">
        <f t="shared" si="119"/>
        <v>0</v>
      </c>
    </row>
    <row r="839" spans="1:19" ht="26.25" x14ac:dyDescent="0.25">
      <c r="A839" s="26">
        <v>3311402197254190</v>
      </c>
      <c r="B839" s="38" t="s">
        <v>560</v>
      </c>
      <c r="C839" s="28"/>
      <c r="D839" s="17">
        <f>SUM([3]ctas!D839+'[4]estapu y ente'!D839)</f>
        <v>90803000000</v>
      </c>
      <c r="E839" s="17">
        <f>SUM([3]ctas!E839+'[4]estapu y ente'!E839)</f>
        <v>1895366638</v>
      </c>
      <c r="F839" s="30">
        <f t="shared" si="120"/>
        <v>92698366638</v>
      </c>
      <c r="G839" s="31">
        <f t="shared" si="126"/>
        <v>0</v>
      </c>
      <c r="H839" s="17"/>
      <c r="I839" s="32">
        <f t="shared" si="121"/>
        <v>92698366638</v>
      </c>
      <c r="J839" s="17">
        <f>SUM([3]ctas!J839+'[4]estapu y ente'!J839)</f>
        <v>4741698587</v>
      </c>
      <c r="K839" s="31">
        <f t="shared" si="116"/>
        <v>5.1151910858548266</v>
      </c>
      <c r="L839" s="30">
        <f t="shared" si="123"/>
        <v>30633490066</v>
      </c>
      <c r="M839" s="31">
        <f t="shared" si="117"/>
        <v>33.046418375016287</v>
      </c>
      <c r="N839" s="17">
        <f>SUM([3]ctas!N839+'[4]estapu y ente'!N839)</f>
        <v>35375188653</v>
      </c>
      <c r="O839" s="31">
        <f t="shared" si="118"/>
        <v>38.161609460871112</v>
      </c>
      <c r="P839" s="32">
        <f t="shared" si="122"/>
        <v>57323177985</v>
      </c>
      <c r="R839" s="17">
        <f>SUM('[1]estapu y ente'!D837+[2]ctas!D837)</f>
        <v>90803000000</v>
      </c>
      <c r="S839" s="18">
        <f t="shared" si="119"/>
        <v>0</v>
      </c>
    </row>
    <row r="840" spans="1:19" ht="26.25" x14ac:dyDescent="0.25">
      <c r="A840" s="26">
        <v>3311402197223</v>
      </c>
      <c r="B840" s="27" t="s">
        <v>561</v>
      </c>
      <c r="C840" s="28"/>
      <c r="D840" s="17">
        <f>SUM([3]ctas!D840+'[4]estapu y ente'!D840)</f>
        <v>0</v>
      </c>
      <c r="E840" s="17">
        <f>SUM([3]ctas!E840+'[4]estapu y ente'!E840)</f>
        <v>0</v>
      </c>
      <c r="F840" s="30">
        <f t="shared" si="120"/>
        <v>0</v>
      </c>
      <c r="G840" s="31">
        <f t="shared" si="126"/>
        <v>0</v>
      </c>
      <c r="H840" s="17"/>
      <c r="I840" s="32">
        <f t="shared" si="121"/>
        <v>0</v>
      </c>
      <c r="J840" s="17">
        <f>SUM([3]ctas!J840+'[4]estapu y ente'!J840)</f>
        <v>0</v>
      </c>
      <c r="K840" s="31">
        <f t="shared" si="116"/>
        <v>0</v>
      </c>
      <c r="L840" s="30">
        <f t="shared" si="123"/>
        <v>0</v>
      </c>
      <c r="M840" s="31">
        <f t="shared" si="117"/>
        <v>0</v>
      </c>
      <c r="N840" s="17">
        <f>SUM([3]ctas!N840+'[4]estapu y ente'!N840)</f>
        <v>0</v>
      </c>
      <c r="O840" s="31">
        <f t="shared" si="118"/>
        <v>0</v>
      </c>
      <c r="P840" s="32">
        <f t="shared" si="122"/>
        <v>0</v>
      </c>
      <c r="R840" s="17">
        <f>SUM('[1]estapu y ente'!D838+[2]ctas!D838)</f>
        <v>0</v>
      </c>
      <c r="S840" s="18">
        <f t="shared" si="119"/>
        <v>0</v>
      </c>
    </row>
    <row r="841" spans="1:19" x14ac:dyDescent="0.25">
      <c r="A841" s="26">
        <v>3311402197251</v>
      </c>
      <c r="B841" s="27" t="s">
        <v>562</v>
      </c>
      <c r="C841" s="28"/>
      <c r="D841" s="29">
        <f>SUM(D842:D850)</f>
        <v>0</v>
      </c>
      <c r="E841" s="29">
        <f>SUM(E842:E850)</f>
        <v>0</v>
      </c>
      <c r="F841" s="30">
        <f t="shared" si="120"/>
        <v>0</v>
      </c>
      <c r="G841" s="31">
        <f t="shared" si="126"/>
        <v>0</v>
      </c>
      <c r="H841" s="29">
        <f>SUM(H842:H850)</f>
        <v>0</v>
      </c>
      <c r="I841" s="32">
        <f t="shared" si="121"/>
        <v>0</v>
      </c>
      <c r="J841" s="29">
        <f>SUM(J842:J850)</f>
        <v>0</v>
      </c>
      <c r="K841" s="31">
        <f t="shared" ref="K841:K906" si="127">IF(OR(J841=0,F841=0),0,J841/F841)*100</f>
        <v>0</v>
      </c>
      <c r="L841" s="30">
        <f t="shared" si="123"/>
        <v>0</v>
      </c>
      <c r="M841" s="31">
        <f t="shared" ref="M841:M906" si="128">IF(OR(L841=0,F841=0),0,L841/F841)*100</f>
        <v>0</v>
      </c>
      <c r="N841" s="29">
        <f>SUM(N842:N850)</f>
        <v>0</v>
      </c>
      <c r="O841" s="31">
        <f t="shared" ref="O841:O906" si="129">IF(OR(N841=0,F841=0),0,N841/F841)*100</f>
        <v>0</v>
      </c>
      <c r="P841" s="32">
        <f t="shared" si="122"/>
        <v>0</v>
      </c>
      <c r="R841" s="17">
        <f>SUM('[1]estapu y ente'!D839+[2]ctas!D839)</f>
        <v>0</v>
      </c>
      <c r="S841" s="18">
        <f t="shared" si="119"/>
        <v>0</v>
      </c>
    </row>
    <row r="842" spans="1:19" ht="26.25" x14ac:dyDescent="0.25">
      <c r="A842" s="26">
        <v>331140219725101</v>
      </c>
      <c r="B842" s="27" t="s">
        <v>563</v>
      </c>
      <c r="C842" s="28"/>
      <c r="D842" s="17">
        <f>SUM([3]ctas!D842+'[4]estapu y ente'!D842)</f>
        <v>0</v>
      </c>
      <c r="E842" s="17">
        <f>SUM([3]ctas!E842+'[4]estapu y ente'!E842)</f>
        <v>0</v>
      </c>
      <c r="F842" s="30">
        <f t="shared" si="120"/>
        <v>0</v>
      </c>
      <c r="G842" s="31">
        <f t="shared" si="126"/>
        <v>0</v>
      </c>
      <c r="H842" s="17"/>
      <c r="I842" s="32">
        <f t="shared" si="121"/>
        <v>0</v>
      </c>
      <c r="J842" s="17">
        <f>SUM([3]ctas!J842+'[4]estapu y ente'!J842)</f>
        <v>0</v>
      </c>
      <c r="K842" s="31">
        <f t="shared" si="127"/>
        <v>0</v>
      </c>
      <c r="L842" s="30">
        <f t="shared" si="123"/>
        <v>0</v>
      </c>
      <c r="M842" s="31">
        <f t="shared" si="128"/>
        <v>0</v>
      </c>
      <c r="N842" s="17">
        <f>SUM([3]ctas!N842+'[4]estapu y ente'!N842)</f>
        <v>0</v>
      </c>
      <c r="O842" s="31">
        <f t="shared" si="129"/>
        <v>0</v>
      </c>
      <c r="P842" s="32">
        <f t="shared" si="122"/>
        <v>0</v>
      </c>
      <c r="R842" s="17">
        <f>SUM('[1]estapu y ente'!D840+[2]ctas!D840)</f>
        <v>0</v>
      </c>
      <c r="S842" s="18">
        <f t="shared" ref="S842:S905" si="130">+D842-R842</f>
        <v>0</v>
      </c>
    </row>
    <row r="843" spans="1:19" ht="26.25" x14ac:dyDescent="0.25">
      <c r="A843" s="26">
        <v>331140219725102</v>
      </c>
      <c r="B843" s="27" t="s">
        <v>564</v>
      </c>
      <c r="C843" s="28"/>
      <c r="D843" s="17">
        <f>SUM([3]ctas!D843+'[4]estapu y ente'!D843)</f>
        <v>0</v>
      </c>
      <c r="E843" s="17">
        <f>SUM([3]ctas!E843+'[4]estapu y ente'!E843)</f>
        <v>0</v>
      </c>
      <c r="F843" s="30">
        <f t="shared" si="120"/>
        <v>0</v>
      </c>
      <c r="G843" s="31">
        <f t="shared" si="126"/>
        <v>0</v>
      </c>
      <c r="H843" s="17"/>
      <c r="I843" s="32">
        <f t="shared" si="121"/>
        <v>0</v>
      </c>
      <c r="J843" s="17">
        <f>SUM([3]ctas!J843+'[4]estapu y ente'!J843)</f>
        <v>0</v>
      </c>
      <c r="K843" s="31">
        <f t="shared" si="127"/>
        <v>0</v>
      </c>
      <c r="L843" s="30">
        <f t="shared" si="123"/>
        <v>0</v>
      </c>
      <c r="M843" s="31">
        <f t="shared" si="128"/>
        <v>0</v>
      </c>
      <c r="N843" s="17">
        <f>SUM([3]ctas!N843+'[4]estapu y ente'!N843)</f>
        <v>0</v>
      </c>
      <c r="O843" s="31">
        <f t="shared" si="129"/>
        <v>0</v>
      </c>
      <c r="P843" s="32">
        <f t="shared" si="122"/>
        <v>0</v>
      </c>
      <c r="R843" s="17">
        <f>SUM('[1]estapu y ente'!D841+[2]ctas!D841)</f>
        <v>0</v>
      </c>
      <c r="S843" s="18">
        <f t="shared" si="130"/>
        <v>0</v>
      </c>
    </row>
    <row r="844" spans="1:19" ht="26.25" x14ac:dyDescent="0.25">
      <c r="A844" s="26">
        <v>331140219725103</v>
      </c>
      <c r="B844" s="27" t="s">
        <v>565</v>
      </c>
      <c r="C844" s="28"/>
      <c r="D844" s="17">
        <f>SUM([3]ctas!D844+'[4]estapu y ente'!D844)</f>
        <v>0</v>
      </c>
      <c r="E844" s="17">
        <f>SUM([3]ctas!E844+'[4]estapu y ente'!E844)</f>
        <v>0</v>
      </c>
      <c r="F844" s="30">
        <f t="shared" si="120"/>
        <v>0</v>
      </c>
      <c r="G844" s="31">
        <f t="shared" si="126"/>
        <v>0</v>
      </c>
      <c r="H844" s="17"/>
      <c r="I844" s="32">
        <f t="shared" si="121"/>
        <v>0</v>
      </c>
      <c r="J844" s="17">
        <f>SUM([3]ctas!J844+'[4]estapu y ente'!J844)</f>
        <v>0</v>
      </c>
      <c r="K844" s="31">
        <f t="shared" si="127"/>
        <v>0</v>
      </c>
      <c r="L844" s="30">
        <f t="shared" si="123"/>
        <v>0</v>
      </c>
      <c r="M844" s="31">
        <f t="shared" si="128"/>
        <v>0</v>
      </c>
      <c r="N844" s="17">
        <f>SUM([3]ctas!N844+'[4]estapu y ente'!N844)</f>
        <v>0</v>
      </c>
      <c r="O844" s="31">
        <f t="shared" si="129"/>
        <v>0</v>
      </c>
      <c r="P844" s="32">
        <f t="shared" si="122"/>
        <v>0</v>
      </c>
      <c r="R844" s="17">
        <f>SUM('[1]estapu y ente'!D842+[2]ctas!D842)</f>
        <v>0</v>
      </c>
      <c r="S844" s="18">
        <f t="shared" si="130"/>
        <v>0</v>
      </c>
    </row>
    <row r="845" spans="1:19" ht="26.25" x14ac:dyDescent="0.25">
      <c r="A845" s="26">
        <v>331140219725104</v>
      </c>
      <c r="B845" s="27" t="s">
        <v>566</v>
      </c>
      <c r="C845" s="28"/>
      <c r="D845" s="17">
        <f>SUM([3]ctas!D845+'[4]estapu y ente'!D845)</f>
        <v>0</v>
      </c>
      <c r="E845" s="17">
        <f>SUM([3]ctas!E845+'[4]estapu y ente'!E845)</f>
        <v>0</v>
      </c>
      <c r="F845" s="30">
        <f t="shared" si="120"/>
        <v>0</v>
      </c>
      <c r="G845" s="31">
        <f t="shared" si="126"/>
        <v>0</v>
      </c>
      <c r="H845" s="17"/>
      <c r="I845" s="32">
        <f t="shared" si="121"/>
        <v>0</v>
      </c>
      <c r="J845" s="17">
        <f>SUM([3]ctas!J845+'[4]estapu y ente'!J845)</f>
        <v>0</v>
      </c>
      <c r="K845" s="31">
        <f t="shared" si="127"/>
        <v>0</v>
      </c>
      <c r="L845" s="30">
        <f t="shared" si="123"/>
        <v>0</v>
      </c>
      <c r="M845" s="31">
        <f t="shared" si="128"/>
        <v>0</v>
      </c>
      <c r="N845" s="17">
        <f>SUM([3]ctas!N845+'[4]estapu y ente'!N845)</f>
        <v>0</v>
      </c>
      <c r="O845" s="31">
        <f t="shared" si="129"/>
        <v>0</v>
      </c>
      <c r="P845" s="32">
        <f t="shared" si="122"/>
        <v>0</v>
      </c>
      <c r="R845" s="17">
        <f>SUM('[1]estapu y ente'!D843+[2]ctas!D843)</f>
        <v>0</v>
      </c>
      <c r="S845" s="18">
        <f t="shared" si="130"/>
        <v>0</v>
      </c>
    </row>
    <row r="846" spans="1:19" ht="26.25" x14ac:dyDescent="0.25">
      <c r="A846" s="26">
        <v>331140219725105</v>
      </c>
      <c r="B846" s="27" t="s">
        <v>567</v>
      </c>
      <c r="C846" s="28"/>
      <c r="D846" s="17">
        <f>SUM([3]ctas!D846+'[4]estapu y ente'!D846)</f>
        <v>0</v>
      </c>
      <c r="E846" s="17">
        <f>SUM([3]ctas!E846+'[4]estapu y ente'!E846)</f>
        <v>0</v>
      </c>
      <c r="F846" s="30">
        <f t="shared" si="120"/>
        <v>0</v>
      </c>
      <c r="G846" s="31">
        <f t="shared" si="126"/>
        <v>0</v>
      </c>
      <c r="H846" s="17"/>
      <c r="I846" s="32">
        <f t="shared" si="121"/>
        <v>0</v>
      </c>
      <c r="J846" s="17">
        <f>SUM([3]ctas!J846+'[4]estapu y ente'!J846)</f>
        <v>0</v>
      </c>
      <c r="K846" s="31">
        <f t="shared" si="127"/>
        <v>0</v>
      </c>
      <c r="L846" s="30">
        <f t="shared" si="123"/>
        <v>0</v>
      </c>
      <c r="M846" s="31">
        <f t="shared" si="128"/>
        <v>0</v>
      </c>
      <c r="N846" s="17">
        <f>SUM([3]ctas!N846+'[4]estapu y ente'!N846)</f>
        <v>0</v>
      </c>
      <c r="O846" s="31">
        <f t="shared" si="129"/>
        <v>0</v>
      </c>
      <c r="P846" s="32">
        <f t="shared" si="122"/>
        <v>0</v>
      </c>
      <c r="R846" s="17">
        <f>SUM('[1]estapu y ente'!D844+[2]ctas!D844)</f>
        <v>0</v>
      </c>
      <c r="S846" s="18">
        <f t="shared" si="130"/>
        <v>0</v>
      </c>
    </row>
    <row r="847" spans="1:19" ht="26.25" x14ac:dyDescent="0.25">
      <c r="A847" s="26">
        <v>331140219725106</v>
      </c>
      <c r="B847" s="27" t="s">
        <v>568</v>
      </c>
      <c r="C847" s="28"/>
      <c r="D847" s="17">
        <f>SUM([3]ctas!D847+'[4]estapu y ente'!D847)</f>
        <v>0</v>
      </c>
      <c r="E847" s="17">
        <f>SUM([3]ctas!E847+'[4]estapu y ente'!E847)</f>
        <v>0</v>
      </c>
      <c r="F847" s="30">
        <f t="shared" si="120"/>
        <v>0</v>
      </c>
      <c r="G847" s="31">
        <f t="shared" si="126"/>
        <v>0</v>
      </c>
      <c r="H847" s="17"/>
      <c r="I847" s="32">
        <f t="shared" si="121"/>
        <v>0</v>
      </c>
      <c r="J847" s="17">
        <f>SUM([3]ctas!J847+'[4]estapu y ente'!J847)</f>
        <v>0</v>
      </c>
      <c r="K847" s="31">
        <f t="shared" si="127"/>
        <v>0</v>
      </c>
      <c r="L847" s="30">
        <f t="shared" si="123"/>
        <v>0</v>
      </c>
      <c r="M847" s="31">
        <f t="shared" si="128"/>
        <v>0</v>
      </c>
      <c r="N847" s="17">
        <f>SUM([3]ctas!N847+'[4]estapu y ente'!N847)</f>
        <v>0</v>
      </c>
      <c r="O847" s="31">
        <f t="shared" si="129"/>
        <v>0</v>
      </c>
      <c r="P847" s="32">
        <f t="shared" si="122"/>
        <v>0</v>
      </c>
      <c r="R847" s="17">
        <f>SUM('[1]estapu y ente'!D845+[2]ctas!D845)</f>
        <v>0</v>
      </c>
      <c r="S847" s="18">
        <f t="shared" si="130"/>
        <v>0</v>
      </c>
    </row>
    <row r="848" spans="1:19" ht="26.25" x14ac:dyDescent="0.25">
      <c r="A848" s="26">
        <v>331140219725107</v>
      </c>
      <c r="B848" s="27" t="s">
        <v>569</v>
      </c>
      <c r="C848" s="28"/>
      <c r="D848" s="17">
        <f>SUM([3]ctas!D848+'[4]estapu y ente'!D848)</f>
        <v>0</v>
      </c>
      <c r="E848" s="17">
        <f>SUM([3]ctas!E848+'[4]estapu y ente'!E848)</f>
        <v>0</v>
      </c>
      <c r="F848" s="30">
        <f t="shared" si="120"/>
        <v>0</v>
      </c>
      <c r="G848" s="31">
        <f t="shared" si="126"/>
        <v>0</v>
      </c>
      <c r="H848" s="17"/>
      <c r="I848" s="32">
        <f t="shared" si="121"/>
        <v>0</v>
      </c>
      <c r="J848" s="17">
        <f>SUM([3]ctas!J848+'[4]estapu y ente'!J848)</f>
        <v>0</v>
      </c>
      <c r="K848" s="31">
        <f t="shared" si="127"/>
        <v>0</v>
      </c>
      <c r="L848" s="30">
        <f t="shared" si="123"/>
        <v>0</v>
      </c>
      <c r="M848" s="31">
        <f t="shared" si="128"/>
        <v>0</v>
      </c>
      <c r="N848" s="17">
        <f>SUM([3]ctas!N848+'[4]estapu y ente'!N848)</f>
        <v>0</v>
      </c>
      <c r="O848" s="31">
        <f t="shared" si="129"/>
        <v>0</v>
      </c>
      <c r="P848" s="32">
        <f t="shared" si="122"/>
        <v>0</v>
      </c>
      <c r="R848" s="17">
        <f>SUM('[1]estapu y ente'!D846+[2]ctas!D846)</f>
        <v>0</v>
      </c>
      <c r="S848" s="18">
        <f t="shared" si="130"/>
        <v>0</v>
      </c>
    </row>
    <row r="849" spans="1:19" ht="26.25" x14ac:dyDescent="0.25">
      <c r="A849" s="26">
        <v>331140219725108</v>
      </c>
      <c r="B849" s="27" t="s">
        <v>570</v>
      </c>
      <c r="C849" s="28"/>
      <c r="D849" s="17">
        <f>SUM([3]ctas!D849+'[4]estapu y ente'!D849)</f>
        <v>0</v>
      </c>
      <c r="E849" s="17">
        <f>SUM([3]ctas!E849+'[4]estapu y ente'!E849)</f>
        <v>0</v>
      </c>
      <c r="F849" s="30">
        <f t="shared" si="120"/>
        <v>0</v>
      </c>
      <c r="G849" s="31">
        <f t="shared" si="126"/>
        <v>0</v>
      </c>
      <c r="H849" s="17"/>
      <c r="I849" s="32">
        <f t="shared" si="121"/>
        <v>0</v>
      </c>
      <c r="J849" s="17">
        <f>SUM([3]ctas!J849+'[4]estapu y ente'!J849)</f>
        <v>0</v>
      </c>
      <c r="K849" s="31">
        <f t="shared" si="127"/>
        <v>0</v>
      </c>
      <c r="L849" s="30">
        <f t="shared" si="123"/>
        <v>0</v>
      </c>
      <c r="M849" s="31">
        <f t="shared" si="128"/>
        <v>0</v>
      </c>
      <c r="N849" s="17">
        <f>SUM([3]ctas!N849+'[4]estapu y ente'!N849)</f>
        <v>0</v>
      </c>
      <c r="O849" s="31">
        <f t="shared" si="129"/>
        <v>0</v>
      </c>
      <c r="P849" s="32">
        <f t="shared" si="122"/>
        <v>0</v>
      </c>
      <c r="R849" s="17">
        <f>SUM('[1]estapu y ente'!D847+[2]ctas!D847)</f>
        <v>0</v>
      </c>
      <c r="S849" s="18">
        <f t="shared" si="130"/>
        <v>0</v>
      </c>
    </row>
    <row r="850" spans="1:19" ht="26.25" x14ac:dyDescent="0.25">
      <c r="A850" s="26">
        <v>331140219725109</v>
      </c>
      <c r="B850" s="27" t="s">
        <v>1332</v>
      </c>
      <c r="C850" s="28"/>
      <c r="D850" s="17">
        <f>SUM([3]ctas!D850+'[4]estapu y ente'!D850)</f>
        <v>0</v>
      </c>
      <c r="E850" s="17">
        <f>SUM([3]ctas!E850+'[4]estapu y ente'!E850)</f>
        <v>0</v>
      </c>
      <c r="F850" s="30">
        <f t="shared" si="120"/>
        <v>0</v>
      </c>
      <c r="G850" s="31">
        <f t="shared" si="126"/>
        <v>0</v>
      </c>
      <c r="H850" s="17"/>
      <c r="I850" s="32">
        <f t="shared" si="121"/>
        <v>0</v>
      </c>
      <c r="J850" s="17">
        <f>SUM([3]ctas!J850+'[4]estapu y ente'!J850)</f>
        <v>0</v>
      </c>
      <c r="K850" s="31">
        <f t="shared" si="127"/>
        <v>0</v>
      </c>
      <c r="L850" s="30">
        <f t="shared" ref="L850" si="131">SUM(N850-J850)</f>
        <v>0</v>
      </c>
      <c r="M850" s="31">
        <f t="shared" si="128"/>
        <v>0</v>
      </c>
      <c r="N850" s="17">
        <f>SUM([3]ctas!N850+'[4]estapu y ente'!N850)</f>
        <v>0</v>
      </c>
      <c r="O850" s="31">
        <f t="shared" si="129"/>
        <v>0</v>
      </c>
      <c r="P850" s="32">
        <f t="shared" ref="P850" si="132">SUM(F850-N850)</f>
        <v>0</v>
      </c>
      <c r="R850" s="17">
        <f>SUM('[1]estapu y ente'!D848+[2]ctas!D848)</f>
        <v>0</v>
      </c>
      <c r="S850" s="18">
        <f t="shared" si="130"/>
        <v>0</v>
      </c>
    </row>
    <row r="851" spans="1:19" ht="26.25" x14ac:dyDescent="0.25">
      <c r="A851" s="60">
        <v>3311402190809</v>
      </c>
      <c r="B851" s="27" t="s">
        <v>542</v>
      </c>
      <c r="C851" s="28"/>
      <c r="D851" s="29">
        <f>SUM(D852)</f>
        <v>0</v>
      </c>
      <c r="E851" s="29">
        <f>SUM(E852)</f>
        <v>0</v>
      </c>
      <c r="F851" s="30">
        <f t="shared" si="120"/>
        <v>0</v>
      </c>
      <c r="G851" s="31">
        <f t="shared" si="126"/>
        <v>0</v>
      </c>
      <c r="H851" s="29">
        <f>SUM(H852)</f>
        <v>0</v>
      </c>
      <c r="I851" s="32">
        <f t="shared" si="121"/>
        <v>0</v>
      </c>
      <c r="J851" s="29">
        <f>SUM(J852)</f>
        <v>0</v>
      </c>
      <c r="K851" s="31">
        <f t="shared" si="127"/>
        <v>0</v>
      </c>
      <c r="L851" s="30">
        <f t="shared" si="123"/>
        <v>0</v>
      </c>
      <c r="M851" s="31">
        <f t="shared" si="128"/>
        <v>0</v>
      </c>
      <c r="N851" s="29">
        <f>SUM(N852)</f>
        <v>0</v>
      </c>
      <c r="O851" s="31">
        <f t="shared" si="129"/>
        <v>0</v>
      </c>
      <c r="P851" s="32">
        <f t="shared" si="122"/>
        <v>0</v>
      </c>
      <c r="R851" s="17">
        <f>SUM('[1]estapu y ente'!D849+[2]ctas!D849)</f>
        <v>0</v>
      </c>
      <c r="S851" s="18">
        <f t="shared" si="130"/>
        <v>0</v>
      </c>
    </row>
    <row r="852" spans="1:19" ht="26.25" x14ac:dyDescent="0.25">
      <c r="A852" s="60">
        <v>3311402190809190</v>
      </c>
      <c r="B852" s="27" t="s">
        <v>542</v>
      </c>
      <c r="C852" s="28"/>
      <c r="D852" s="17">
        <f>SUM([3]ctas!D852+'[4]estapu y ente'!D852)</f>
        <v>0</v>
      </c>
      <c r="E852" s="17">
        <f>SUM([3]ctas!E852+'[4]estapu y ente'!E852)</f>
        <v>0</v>
      </c>
      <c r="F852" s="30">
        <f t="shared" si="120"/>
        <v>0</v>
      </c>
      <c r="G852" s="31">
        <f t="shared" si="126"/>
        <v>0</v>
      </c>
      <c r="H852" s="17"/>
      <c r="I852" s="32">
        <f t="shared" si="121"/>
        <v>0</v>
      </c>
      <c r="J852" s="17">
        <f>SUM([3]ctas!J852+'[4]estapu y ente'!J852)</f>
        <v>0</v>
      </c>
      <c r="K852" s="31">
        <f t="shared" si="127"/>
        <v>0</v>
      </c>
      <c r="L852" s="30">
        <f t="shared" si="123"/>
        <v>0</v>
      </c>
      <c r="M852" s="31">
        <f t="shared" si="128"/>
        <v>0</v>
      </c>
      <c r="N852" s="17">
        <f>SUM([3]ctas!N852+'[4]estapu y ente'!N852)</f>
        <v>0</v>
      </c>
      <c r="O852" s="31">
        <f t="shared" si="129"/>
        <v>0</v>
      </c>
      <c r="P852" s="32">
        <f t="shared" si="122"/>
        <v>0</v>
      </c>
      <c r="R852" s="17">
        <f>SUM('[1]estapu y ente'!D850+[2]ctas!D850)</f>
        <v>0</v>
      </c>
      <c r="S852" s="18">
        <f t="shared" si="130"/>
        <v>0</v>
      </c>
    </row>
    <row r="853" spans="1:19" ht="26.25" x14ac:dyDescent="0.25">
      <c r="A853" s="60">
        <v>3311402190810</v>
      </c>
      <c r="B853" s="27" t="s">
        <v>571</v>
      </c>
      <c r="C853" s="28"/>
      <c r="D853" s="29">
        <f>SUM(D854:D855)</f>
        <v>0</v>
      </c>
      <c r="E853" s="29">
        <f>SUM(E854:E855)</f>
        <v>0</v>
      </c>
      <c r="F853" s="30">
        <f t="shared" si="120"/>
        <v>0</v>
      </c>
      <c r="G853" s="31">
        <f t="shared" si="126"/>
        <v>0</v>
      </c>
      <c r="H853" s="29">
        <f>SUM(H854:H855)</f>
        <v>0</v>
      </c>
      <c r="I853" s="32">
        <f t="shared" si="121"/>
        <v>0</v>
      </c>
      <c r="J853" s="29">
        <f>SUM(J854:J855)</f>
        <v>0</v>
      </c>
      <c r="K853" s="31">
        <f t="shared" si="127"/>
        <v>0</v>
      </c>
      <c r="L853" s="30">
        <f t="shared" si="123"/>
        <v>0</v>
      </c>
      <c r="M853" s="31">
        <f t="shared" si="128"/>
        <v>0</v>
      </c>
      <c r="N853" s="29">
        <f>SUM(N854:N855)</f>
        <v>0</v>
      </c>
      <c r="O853" s="31">
        <f t="shared" si="129"/>
        <v>0</v>
      </c>
      <c r="P853" s="32">
        <f t="shared" si="122"/>
        <v>0</v>
      </c>
      <c r="R853" s="17">
        <f>SUM('[1]estapu y ente'!D851+[2]ctas!D851)</f>
        <v>0</v>
      </c>
      <c r="S853" s="18">
        <f t="shared" si="130"/>
        <v>0</v>
      </c>
    </row>
    <row r="854" spans="1:19" ht="26.25" x14ac:dyDescent="0.25">
      <c r="A854" s="60">
        <v>3311402190810190</v>
      </c>
      <c r="B854" s="27" t="s">
        <v>571</v>
      </c>
      <c r="C854" s="28"/>
      <c r="D854" s="17">
        <f>SUM([3]ctas!D854+'[4]estapu y ente'!D854)</f>
        <v>0</v>
      </c>
      <c r="E854" s="17">
        <f>SUM([3]ctas!E854+'[4]estapu y ente'!E854)</f>
        <v>0</v>
      </c>
      <c r="F854" s="30">
        <f t="shared" si="120"/>
        <v>0</v>
      </c>
      <c r="G854" s="31">
        <f t="shared" si="126"/>
        <v>0</v>
      </c>
      <c r="H854" s="17"/>
      <c r="I854" s="32">
        <f t="shared" si="121"/>
        <v>0</v>
      </c>
      <c r="J854" s="17">
        <f>SUM([3]ctas!J854+'[4]estapu y ente'!J854)</f>
        <v>0</v>
      </c>
      <c r="K854" s="31">
        <f t="shared" si="127"/>
        <v>0</v>
      </c>
      <c r="L854" s="30">
        <f t="shared" si="123"/>
        <v>0</v>
      </c>
      <c r="M854" s="31">
        <f t="shared" si="128"/>
        <v>0</v>
      </c>
      <c r="N854" s="17">
        <f>SUM([3]ctas!N854+'[4]estapu y ente'!N854)</f>
        <v>0</v>
      </c>
      <c r="O854" s="31">
        <f t="shared" si="129"/>
        <v>0</v>
      </c>
      <c r="P854" s="32">
        <f t="shared" si="122"/>
        <v>0</v>
      </c>
      <c r="R854" s="17">
        <f>SUM('[1]estapu y ente'!D852+[2]ctas!D852)</f>
        <v>0</v>
      </c>
      <c r="S854" s="18">
        <f t="shared" si="130"/>
        <v>0</v>
      </c>
    </row>
    <row r="855" spans="1:19" ht="26.25" x14ac:dyDescent="0.25">
      <c r="A855" s="60">
        <v>3311402190810190</v>
      </c>
      <c r="B855" s="27" t="s">
        <v>571</v>
      </c>
      <c r="C855" s="28"/>
      <c r="D855" s="17">
        <f>SUM([3]ctas!D855+'[4]estapu y ente'!D855)</f>
        <v>0</v>
      </c>
      <c r="E855" s="17">
        <f>SUM([3]ctas!E855+'[4]estapu y ente'!E855)</f>
        <v>0</v>
      </c>
      <c r="F855" s="30">
        <f t="shared" ref="F855:F918" si="133">SUM(D855+E855)</f>
        <v>0</v>
      </c>
      <c r="G855" s="31">
        <f t="shared" si="126"/>
        <v>0</v>
      </c>
      <c r="H855" s="17"/>
      <c r="I855" s="32">
        <f t="shared" si="121"/>
        <v>0</v>
      </c>
      <c r="J855" s="17">
        <f>SUM([3]ctas!J855+'[4]estapu y ente'!J855)</f>
        <v>0</v>
      </c>
      <c r="K855" s="31">
        <f t="shared" si="127"/>
        <v>0</v>
      </c>
      <c r="L855" s="30">
        <f t="shared" si="123"/>
        <v>0</v>
      </c>
      <c r="M855" s="31">
        <f t="shared" si="128"/>
        <v>0</v>
      </c>
      <c r="N855" s="17">
        <f>SUM([3]ctas!N855+'[4]estapu y ente'!N855)</f>
        <v>0</v>
      </c>
      <c r="O855" s="31">
        <f t="shared" si="129"/>
        <v>0</v>
      </c>
      <c r="P855" s="32">
        <f t="shared" si="122"/>
        <v>0</v>
      </c>
      <c r="R855" s="17">
        <f>SUM('[1]estapu y ente'!D853+[2]ctas!D853)</f>
        <v>0</v>
      </c>
      <c r="S855" s="18">
        <f t="shared" si="130"/>
        <v>0</v>
      </c>
    </row>
    <row r="856" spans="1:19" x14ac:dyDescent="0.25">
      <c r="A856" s="60">
        <v>3311402190845</v>
      </c>
      <c r="B856" s="27" t="s">
        <v>572</v>
      </c>
      <c r="C856" s="28"/>
      <c r="D856" s="29">
        <f>SUM(D857)</f>
        <v>0</v>
      </c>
      <c r="E856" s="29">
        <f>SUM(E857)</f>
        <v>0</v>
      </c>
      <c r="F856" s="30">
        <f t="shared" si="133"/>
        <v>0</v>
      </c>
      <c r="G856" s="31">
        <f t="shared" si="126"/>
        <v>0</v>
      </c>
      <c r="H856" s="29">
        <f>SUM(H857)</f>
        <v>0</v>
      </c>
      <c r="I856" s="32">
        <f t="shared" ref="I856:I919" si="134">SUM(F856-H856)</f>
        <v>0</v>
      </c>
      <c r="J856" s="29">
        <f>SUM(J857)</f>
        <v>0</v>
      </c>
      <c r="K856" s="31">
        <f t="shared" si="127"/>
        <v>0</v>
      </c>
      <c r="L856" s="30">
        <f t="shared" si="123"/>
        <v>0</v>
      </c>
      <c r="M856" s="31">
        <f t="shared" si="128"/>
        <v>0</v>
      </c>
      <c r="N856" s="29">
        <f>SUM(N857)</f>
        <v>0</v>
      </c>
      <c r="O856" s="31">
        <f t="shared" si="129"/>
        <v>0</v>
      </c>
      <c r="P856" s="32">
        <f t="shared" si="122"/>
        <v>0</v>
      </c>
      <c r="R856" s="17">
        <f>SUM('[1]estapu y ente'!D854+[2]ctas!D854)</f>
        <v>0</v>
      </c>
      <c r="S856" s="18">
        <f t="shared" si="130"/>
        <v>0</v>
      </c>
    </row>
    <row r="857" spans="1:19" x14ac:dyDescent="0.25">
      <c r="A857" s="60">
        <v>3311402190845190</v>
      </c>
      <c r="B857" s="27" t="s">
        <v>572</v>
      </c>
      <c r="C857" s="28"/>
      <c r="D857" s="17">
        <f>SUM([3]ctas!D857+'[4]estapu y ente'!D857)</f>
        <v>0</v>
      </c>
      <c r="E857" s="17">
        <f>SUM([3]ctas!E857+'[4]estapu y ente'!E857)</f>
        <v>0</v>
      </c>
      <c r="F857" s="30">
        <f t="shared" si="133"/>
        <v>0</v>
      </c>
      <c r="G857" s="31">
        <f t="shared" si="126"/>
        <v>0</v>
      </c>
      <c r="H857" s="17"/>
      <c r="I857" s="32">
        <f t="shared" si="134"/>
        <v>0</v>
      </c>
      <c r="J857" s="17">
        <f>SUM([3]ctas!J857+'[4]estapu y ente'!J857)</f>
        <v>0</v>
      </c>
      <c r="K857" s="31">
        <f t="shared" si="127"/>
        <v>0</v>
      </c>
      <c r="L857" s="30">
        <f t="shared" si="123"/>
        <v>0</v>
      </c>
      <c r="M857" s="31">
        <f t="shared" si="128"/>
        <v>0</v>
      </c>
      <c r="N857" s="17">
        <f>SUM([3]ctas!N857+'[4]estapu y ente'!N857)</f>
        <v>0</v>
      </c>
      <c r="O857" s="31">
        <f t="shared" si="129"/>
        <v>0</v>
      </c>
      <c r="P857" s="32">
        <f t="shared" si="122"/>
        <v>0</v>
      </c>
      <c r="R857" s="17">
        <f>SUM('[1]estapu y ente'!D855+[2]ctas!D855)</f>
        <v>0</v>
      </c>
      <c r="S857" s="18">
        <f t="shared" si="130"/>
        <v>0</v>
      </c>
    </row>
    <row r="858" spans="1:19" ht="26.25" x14ac:dyDescent="0.25">
      <c r="A858" s="26">
        <v>3311402191165</v>
      </c>
      <c r="B858" s="27" t="s">
        <v>573</v>
      </c>
      <c r="C858" s="28"/>
      <c r="D858" s="29">
        <f>SUM(D859)</f>
        <v>0</v>
      </c>
      <c r="E858" s="29">
        <f>SUM(E859)</f>
        <v>0</v>
      </c>
      <c r="F858" s="30">
        <f t="shared" si="133"/>
        <v>0</v>
      </c>
      <c r="G858" s="31">
        <f t="shared" si="126"/>
        <v>0</v>
      </c>
      <c r="H858" s="29">
        <f>SUM(H859)</f>
        <v>0</v>
      </c>
      <c r="I858" s="32">
        <f t="shared" si="134"/>
        <v>0</v>
      </c>
      <c r="J858" s="29">
        <f>SUM(J859)</f>
        <v>0</v>
      </c>
      <c r="K858" s="31">
        <f t="shared" si="127"/>
        <v>0</v>
      </c>
      <c r="L858" s="30">
        <f t="shared" si="123"/>
        <v>0</v>
      </c>
      <c r="M858" s="31">
        <f t="shared" si="128"/>
        <v>0</v>
      </c>
      <c r="N858" s="29">
        <f>SUM(N859)</f>
        <v>0</v>
      </c>
      <c r="O858" s="31">
        <f t="shared" si="129"/>
        <v>0</v>
      </c>
      <c r="P858" s="32">
        <f t="shared" si="122"/>
        <v>0</v>
      </c>
      <c r="R858" s="17">
        <f>SUM('[1]estapu y ente'!D856+[2]ctas!D856)</f>
        <v>0</v>
      </c>
      <c r="S858" s="18">
        <f t="shared" si="130"/>
        <v>0</v>
      </c>
    </row>
    <row r="859" spans="1:19" ht="26.25" x14ac:dyDescent="0.25">
      <c r="A859" s="26">
        <v>3311402191165190</v>
      </c>
      <c r="B859" s="27" t="s">
        <v>573</v>
      </c>
      <c r="C859" s="28"/>
      <c r="D859" s="17">
        <f>SUM([3]ctas!D859+'[4]estapu y ente'!D859)</f>
        <v>0</v>
      </c>
      <c r="E859" s="17">
        <f>SUM([3]ctas!E859+'[4]estapu y ente'!E859)</f>
        <v>0</v>
      </c>
      <c r="F859" s="30">
        <f t="shared" si="133"/>
        <v>0</v>
      </c>
      <c r="G859" s="31">
        <f t="shared" si="126"/>
        <v>0</v>
      </c>
      <c r="H859" s="17"/>
      <c r="I859" s="32">
        <f t="shared" si="134"/>
        <v>0</v>
      </c>
      <c r="J859" s="17">
        <f>SUM([3]ctas!J859+'[4]estapu y ente'!J859)</f>
        <v>0</v>
      </c>
      <c r="K859" s="31">
        <f t="shared" si="127"/>
        <v>0</v>
      </c>
      <c r="L859" s="30">
        <f t="shared" si="123"/>
        <v>0</v>
      </c>
      <c r="M859" s="31">
        <f t="shared" si="128"/>
        <v>0</v>
      </c>
      <c r="N859" s="17">
        <f>SUM([3]ctas!N859+'[4]estapu y ente'!N859)</f>
        <v>0</v>
      </c>
      <c r="O859" s="31">
        <f t="shared" si="129"/>
        <v>0</v>
      </c>
      <c r="P859" s="32">
        <f t="shared" si="122"/>
        <v>0</v>
      </c>
      <c r="R859" s="17">
        <f>SUM('[1]estapu y ente'!D857+[2]ctas!D857)</f>
        <v>0</v>
      </c>
      <c r="S859" s="18">
        <f t="shared" si="130"/>
        <v>0</v>
      </c>
    </row>
    <row r="860" spans="1:19" ht="26.25" x14ac:dyDescent="0.25">
      <c r="A860" s="26">
        <v>3311402196219</v>
      </c>
      <c r="B860" s="27" t="s">
        <v>553</v>
      </c>
      <c r="C860" s="28"/>
      <c r="D860" s="29">
        <f>SUM(D861)</f>
        <v>0</v>
      </c>
      <c r="E860" s="29">
        <f>SUM(E861)</f>
        <v>0</v>
      </c>
      <c r="F860" s="30">
        <f t="shared" si="133"/>
        <v>0</v>
      </c>
      <c r="G860" s="31">
        <f t="shared" si="126"/>
        <v>0</v>
      </c>
      <c r="H860" s="29">
        <f>SUM(H861)</f>
        <v>0</v>
      </c>
      <c r="I860" s="32">
        <f t="shared" si="134"/>
        <v>0</v>
      </c>
      <c r="J860" s="29">
        <f>SUM(J861)</f>
        <v>0</v>
      </c>
      <c r="K860" s="31">
        <f t="shared" si="127"/>
        <v>0</v>
      </c>
      <c r="L860" s="30">
        <f t="shared" si="123"/>
        <v>0</v>
      </c>
      <c r="M860" s="31">
        <f t="shared" si="128"/>
        <v>0</v>
      </c>
      <c r="N860" s="29">
        <f>SUM(N861)</f>
        <v>0</v>
      </c>
      <c r="O860" s="31">
        <f t="shared" si="129"/>
        <v>0</v>
      </c>
      <c r="P860" s="32">
        <f t="shared" si="122"/>
        <v>0</v>
      </c>
      <c r="R860" s="17">
        <f>SUM('[1]estapu y ente'!D858+[2]ctas!D858)</f>
        <v>0</v>
      </c>
      <c r="S860" s="18">
        <f t="shared" si="130"/>
        <v>0</v>
      </c>
    </row>
    <row r="861" spans="1:19" ht="26.25" x14ac:dyDescent="0.25">
      <c r="A861" s="26">
        <v>3311402196219190</v>
      </c>
      <c r="B861" s="27" t="s">
        <v>553</v>
      </c>
      <c r="C861" s="28"/>
      <c r="D861" s="17">
        <f>SUM([3]ctas!D861+'[4]estapu y ente'!D861)</f>
        <v>0</v>
      </c>
      <c r="E861" s="17">
        <f>SUM([3]ctas!E861+'[4]estapu y ente'!E861)</f>
        <v>0</v>
      </c>
      <c r="F861" s="30">
        <f t="shared" si="133"/>
        <v>0</v>
      </c>
      <c r="G861" s="31">
        <f t="shared" si="126"/>
        <v>0</v>
      </c>
      <c r="H861" s="17"/>
      <c r="I861" s="32">
        <f t="shared" si="134"/>
        <v>0</v>
      </c>
      <c r="J861" s="17">
        <f>SUM([3]ctas!J861+'[4]estapu y ente'!J861)</f>
        <v>0</v>
      </c>
      <c r="K861" s="31">
        <f t="shared" si="127"/>
        <v>0</v>
      </c>
      <c r="L861" s="30">
        <f t="shared" si="123"/>
        <v>0</v>
      </c>
      <c r="M861" s="31">
        <f t="shared" si="128"/>
        <v>0</v>
      </c>
      <c r="N861" s="17">
        <f>SUM([3]ctas!N861+'[4]estapu y ente'!N861)</f>
        <v>0</v>
      </c>
      <c r="O861" s="31">
        <f t="shared" si="129"/>
        <v>0</v>
      </c>
      <c r="P861" s="32">
        <f t="shared" si="122"/>
        <v>0</v>
      </c>
      <c r="R861" s="17">
        <f>SUM('[1]estapu y ente'!D859+[2]ctas!D859)</f>
        <v>0</v>
      </c>
      <c r="S861" s="18">
        <f t="shared" si="130"/>
        <v>0</v>
      </c>
    </row>
    <row r="862" spans="1:19" ht="26.25" x14ac:dyDescent="0.25">
      <c r="A862" s="26">
        <v>3311402197132</v>
      </c>
      <c r="B862" s="27" t="s">
        <v>555</v>
      </c>
      <c r="C862" s="28"/>
      <c r="D862" s="29">
        <f>SUM(D863)</f>
        <v>0</v>
      </c>
      <c r="E862" s="29">
        <f>SUM(E863)</f>
        <v>0</v>
      </c>
      <c r="F862" s="30">
        <f t="shared" si="133"/>
        <v>0</v>
      </c>
      <c r="G862" s="31">
        <f t="shared" si="126"/>
        <v>0</v>
      </c>
      <c r="H862" s="29">
        <f>SUM(H863)</f>
        <v>0</v>
      </c>
      <c r="I862" s="32">
        <f t="shared" si="134"/>
        <v>0</v>
      </c>
      <c r="J862" s="29">
        <f>SUM(J863)</f>
        <v>0</v>
      </c>
      <c r="K862" s="31">
        <f t="shared" si="127"/>
        <v>0</v>
      </c>
      <c r="L862" s="30">
        <f t="shared" si="123"/>
        <v>0</v>
      </c>
      <c r="M862" s="31">
        <f t="shared" si="128"/>
        <v>0</v>
      </c>
      <c r="N862" s="29">
        <f>SUM(N863)</f>
        <v>0</v>
      </c>
      <c r="O862" s="31">
        <f t="shared" si="129"/>
        <v>0</v>
      </c>
      <c r="P862" s="32">
        <f t="shared" ref="P862:P925" si="135">SUM(F862-N862)</f>
        <v>0</v>
      </c>
      <c r="R862" s="17">
        <f>SUM('[1]estapu y ente'!D860+[2]ctas!D860)</f>
        <v>0</v>
      </c>
      <c r="S862" s="18">
        <f t="shared" si="130"/>
        <v>0</v>
      </c>
    </row>
    <row r="863" spans="1:19" ht="26.25" x14ac:dyDescent="0.25">
      <c r="A863" s="26">
        <v>3311402197132190</v>
      </c>
      <c r="B863" s="27" t="s">
        <v>555</v>
      </c>
      <c r="C863" s="28"/>
      <c r="D863" s="17">
        <f>SUM([3]ctas!D863+'[4]estapu y ente'!D863)</f>
        <v>0</v>
      </c>
      <c r="E863" s="17">
        <f>SUM([3]ctas!E863+'[4]estapu y ente'!E863)</f>
        <v>0</v>
      </c>
      <c r="F863" s="30">
        <f t="shared" si="133"/>
        <v>0</v>
      </c>
      <c r="G863" s="31">
        <f t="shared" si="126"/>
        <v>0</v>
      </c>
      <c r="H863" s="17"/>
      <c r="I863" s="32">
        <f t="shared" si="134"/>
        <v>0</v>
      </c>
      <c r="J863" s="17">
        <f>SUM([3]ctas!J863+'[4]estapu y ente'!J863)</f>
        <v>0</v>
      </c>
      <c r="K863" s="31">
        <f t="shared" si="127"/>
        <v>0</v>
      </c>
      <c r="L863" s="30">
        <f t="shared" ref="L863:L926" si="136">SUM(N863-J863)</f>
        <v>0</v>
      </c>
      <c r="M863" s="31">
        <f t="shared" si="128"/>
        <v>0</v>
      </c>
      <c r="N863" s="17">
        <f>SUM([3]ctas!N863+'[4]estapu y ente'!N863)</f>
        <v>0</v>
      </c>
      <c r="O863" s="31">
        <f t="shared" si="129"/>
        <v>0</v>
      </c>
      <c r="P863" s="32">
        <f t="shared" si="135"/>
        <v>0</v>
      </c>
      <c r="R863" s="17">
        <f>SUM('[1]estapu y ente'!D861+[2]ctas!D861)</f>
        <v>0</v>
      </c>
      <c r="S863" s="18">
        <f t="shared" si="130"/>
        <v>0</v>
      </c>
    </row>
    <row r="864" spans="1:19" ht="39" x14ac:dyDescent="0.25">
      <c r="A864" s="26">
        <v>3311402197253</v>
      </c>
      <c r="B864" s="27" t="s">
        <v>574</v>
      </c>
      <c r="C864" s="28"/>
      <c r="D864" s="29">
        <f>SUM(D865)</f>
        <v>0</v>
      </c>
      <c r="E864" s="29">
        <f>SUM(E865)</f>
        <v>0</v>
      </c>
      <c r="F864" s="30">
        <f t="shared" si="133"/>
        <v>0</v>
      </c>
      <c r="G864" s="31">
        <f t="shared" si="126"/>
        <v>0</v>
      </c>
      <c r="H864" s="29">
        <f>SUM(H865)</f>
        <v>0</v>
      </c>
      <c r="I864" s="32">
        <f t="shared" si="134"/>
        <v>0</v>
      </c>
      <c r="J864" s="29">
        <f>SUM(J865)</f>
        <v>0</v>
      </c>
      <c r="K864" s="31">
        <f t="shared" si="127"/>
        <v>0</v>
      </c>
      <c r="L864" s="30">
        <f t="shared" si="136"/>
        <v>0</v>
      </c>
      <c r="M864" s="31">
        <f t="shared" si="128"/>
        <v>0</v>
      </c>
      <c r="N864" s="29">
        <f>SUM(N865)</f>
        <v>0</v>
      </c>
      <c r="O864" s="31">
        <f t="shared" si="129"/>
        <v>0</v>
      </c>
      <c r="P864" s="32">
        <f t="shared" si="135"/>
        <v>0</v>
      </c>
      <c r="R864" s="17">
        <f>SUM('[1]estapu y ente'!D862+[2]ctas!D862)</f>
        <v>0</v>
      </c>
      <c r="S864" s="18">
        <f t="shared" si="130"/>
        <v>0</v>
      </c>
    </row>
    <row r="865" spans="1:19" ht="39" x14ac:dyDescent="0.25">
      <c r="A865" s="26">
        <v>3311402197253190</v>
      </c>
      <c r="B865" s="27" t="s">
        <v>574</v>
      </c>
      <c r="C865" s="28"/>
      <c r="D865" s="17">
        <f>SUM([3]ctas!D865+'[4]estapu y ente'!D865)</f>
        <v>0</v>
      </c>
      <c r="E865" s="17">
        <f>SUM([3]ctas!E865+'[4]estapu y ente'!E865)</f>
        <v>0</v>
      </c>
      <c r="F865" s="30">
        <f t="shared" si="133"/>
        <v>0</v>
      </c>
      <c r="G865" s="31">
        <f t="shared" si="126"/>
        <v>0</v>
      </c>
      <c r="H865" s="17"/>
      <c r="I865" s="32">
        <f t="shared" si="134"/>
        <v>0</v>
      </c>
      <c r="J865" s="17">
        <f>SUM([3]ctas!J865+'[4]estapu y ente'!J865)</f>
        <v>0</v>
      </c>
      <c r="K865" s="31">
        <f t="shared" si="127"/>
        <v>0</v>
      </c>
      <c r="L865" s="30">
        <f t="shared" si="136"/>
        <v>0</v>
      </c>
      <c r="M865" s="31">
        <f t="shared" si="128"/>
        <v>0</v>
      </c>
      <c r="N865" s="17">
        <f>SUM([3]ctas!N865+'[4]estapu y ente'!N865)</f>
        <v>0</v>
      </c>
      <c r="O865" s="31">
        <f t="shared" si="129"/>
        <v>0</v>
      </c>
      <c r="P865" s="32">
        <f t="shared" si="135"/>
        <v>0</v>
      </c>
      <c r="R865" s="17">
        <f>SUM('[1]estapu y ente'!D863+[2]ctas!D863)</f>
        <v>0</v>
      </c>
      <c r="S865" s="18">
        <f t="shared" si="130"/>
        <v>0</v>
      </c>
    </row>
    <row r="866" spans="1:19" ht="26.25" x14ac:dyDescent="0.25">
      <c r="A866" s="26">
        <v>3311402197254</v>
      </c>
      <c r="B866" s="27" t="s">
        <v>559</v>
      </c>
      <c r="C866" s="28"/>
      <c r="D866" s="29">
        <f>SUM(D867)</f>
        <v>0</v>
      </c>
      <c r="E866" s="29">
        <f>SUM(E867)</f>
        <v>0</v>
      </c>
      <c r="F866" s="30">
        <f t="shared" si="133"/>
        <v>0</v>
      </c>
      <c r="G866" s="31">
        <f t="shared" si="126"/>
        <v>0</v>
      </c>
      <c r="H866" s="29">
        <f>SUM(H867)</f>
        <v>0</v>
      </c>
      <c r="I866" s="32">
        <f t="shared" si="134"/>
        <v>0</v>
      </c>
      <c r="J866" s="29">
        <f>SUM(J867)</f>
        <v>0</v>
      </c>
      <c r="K866" s="31">
        <f t="shared" si="127"/>
        <v>0</v>
      </c>
      <c r="L866" s="30">
        <f t="shared" si="136"/>
        <v>0</v>
      </c>
      <c r="M866" s="31">
        <f t="shared" si="128"/>
        <v>0</v>
      </c>
      <c r="N866" s="29">
        <f>SUM(N867)</f>
        <v>0</v>
      </c>
      <c r="O866" s="31">
        <f t="shared" si="129"/>
        <v>0</v>
      </c>
      <c r="P866" s="32">
        <f t="shared" si="135"/>
        <v>0</v>
      </c>
      <c r="R866" s="17">
        <f>SUM('[1]estapu y ente'!D864+[2]ctas!D864)</f>
        <v>0</v>
      </c>
      <c r="S866" s="18">
        <f t="shared" si="130"/>
        <v>0</v>
      </c>
    </row>
    <row r="867" spans="1:19" ht="26.25" x14ac:dyDescent="0.25">
      <c r="A867" s="26">
        <v>3311402197254190</v>
      </c>
      <c r="B867" s="27" t="s">
        <v>559</v>
      </c>
      <c r="C867" s="28"/>
      <c r="D867" s="17">
        <f>SUM([3]ctas!D867+'[4]estapu y ente'!D867)</f>
        <v>0</v>
      </c>
      <c r="E867" s="17">
        <f>SUM([3]ctas!E867+'[4]estapu y ente'!E867)</f>
        <v>0</v>
      </c>
      <c r="F867" s="30">
        <f t="shared" si="133"/>
        <v>0</v>
      </c>
      <c r="G867" s="31">
        <f t="shared" si="126"/>
        <v>0</v>
      </c>
      <c r="H867" s="17"/>
      <c r="I867" s="32">
        <f t="shared" si="134"/>
        <v>0</v>
      </c>
      <c r="J867" s="17">
        <f>SUM([3]ctas!J867+'[4]estapu y ente'!J867)</f>
        <v>0</v>
      </c>
      <c r="K867" s="31">
        <f t="shared" si="127"/>
        <v>0</v>
      </c>
      <c r="L867" s="30">
        <f t="shared" si="136"/>
        <v>0</v>
      </c>
      <c r="M867" s="31">
        <f t="shared" si="128"/>
        <v>0</v>
      </c>
      <c r="N867" s="17">
        <f>SUM([3]ctas!N867+'[4]estapu y ente'!N867)</f>
        <v>0</v>
      </c>
      <c r="O867" s="31">
        <f t="shared" si="129"/>
        <v>0</v>
      </c>
      <c r="P867" s="32">
        <f t="shared" si="135"/>
        <v>0</v>
      </c>
      <c r="R867" s="17">
        <f>SUM('[1]estapu y ente'!D865+[2]ctas!D865)</f>
        <v>0</v>
      </c>
      <c r="S867" s="18">
        <f t="shared" si="130"/>
        <v>0</v>
      </c>
    </row>
    <row r="868" spans="1:19" x14ac:dyDescent="0.25">
      <c r="A868" s="60">
        <v>331140220</v>
      </c>
      <c r="B868" s="27" t="s">
        <v>575</v>
      </c>
      <c r="C868" s="28"/>
      <c r="D868" s="29">
        <f>SUM(D869+D871+D873+D875+D877+D879+D882+D885+D887+D889+D891+D893+D895+D897+D899+D901+D903)</f>
        <v>89611166000</v>
      </c>
      <c r="E868" s="29">
        <f>SUM(E869+E871+E873+E875+E877+E879+E882+E885+E887+E889+E891+E893+E895+E897+E899+E901+E903)</f>
        <v>5102218458</v>
      </c>
      <c r="F868" s="30">
        <f t="shared" si="133"/>
        <v>94713384458</v>
      </c>
      <c r="G868" s="31">
        <f t="shared" si="126"/>
        <v>0</v>
      </c>
      <c r="H868" s="29">
        <f>SUM(H869+H871+H873+H875+H877+H879+H882+H885+H887+H889+H891+H893+H895+H897+H899+H901+H903)</f>
        <v>0</v>
      </c>
      <c r="I868" s="32">
        <f t="shared" si="134"/>
        <v>94713384458</v>
      </c>
      <c r="J868" s="29">
        <f>SUM(J869+J871+J873+J875+J877+J879+J882+J885+J887+J889+J891+J893+J895+J897+J899+J901+J903)</f>
        <v>16066182330</v>
      </c>
      <c r="K868" s="31">
        <f t="shared" si="127"/>
        <v>16.962948185136852</v>
      </c>
      <c r="L868" s="30">
        <f t="shared" si="136"/>
        <v>22306137660</v>
      </c>
      <c r="M868" s="31">
        <f t="shared" si="128"/>
        <v>23.551199007033166</v>
      </c>
      <c r="N868" s="29">
        <f>SUM(N869+N871+N873+N875+N877+N879+N882+N885+N887+N889+N891+N893+N895+N897+N899+N901+N903)</f>
        <v>38372319990</v>
      </c>
      <c r="O868" s="31">
        <f t="shared" si="129"/>
        <v>40.514147192170022</v>
      </c>
      <c r="P868" s="32">
        <f t="shared" si="135"/>
        <v>56341064468</v>
      </c>
      <c r="R868" s="17">
        <f>SUM('[1]estapu y ente'!D866+[2]ctas!D866)</f>
        <v>89611166000</v>
      </c>
      <c r="S868" s="18">
        <f t="shared" si="130"/>
        <v>0</v>
      </c>
    </row>
    <row r="869" spans="1:19" ht="26.25" x14ac:dyDescent="0.25">
      <c r="A869" s="60">
        <v>3311402200067</v>
      </c>
      <c r="B869" s="27" t="s">
        <v>576</v>
      </c>
      <c r="C869" s="28"/>
      <c r="D869" s="29">
        <f>SUM(D870)</f>
        <v>0</v>
      </c>
      <c r="E869" s="29">
        <f>SUM(E870)</f>
        <v>0</v>
      </c>
      <c r="F869" s="30">
        <f t="shared" si="133"/>
        <v>0</v>
      </c>
      <c r="G869" s="31">
        <f t="shared" si="126"/>
        <v>0</v>
      </c>
      <c r="H869" s="29">
        <f>SUM(H870)</f>
        <v>0</v>
      </c>
      <c r="I869" s="32">
        <f t="shared" si="134"/>
        <v>0</v>
      </c>
      <c r="J869" s="29">
        <f>SUM(J870)</f>
        <v>0</v>
      </c>
      <c r="K869" s="31">
        <f t="shared" si="127"/>
        <v>0</v>
      </c>
      <c r="L869" s="30">
        <f t="shared" si="136"/>
        <v>0</v>
      </c>
      <c r="M869" s="31">
        <f t="shared" si="128"/>
        <v>0</v>
      </c>
      <c r="N869" s="29">
        <f>SUM(N870)</f>
        <v>0</v>
      </c>
      <c r="O869" s="31">
        <f t="shared" si="129"/>
        <v>0</v>
      </c>
      <c r="P869" s="32">
        <f t="shared" si="135"/>
        <v>0</v>
      </c>
      <c r="R869" s="17">
        <f>SUM('[1]estapu y ente'!D867+[2]ctas!D867)</f>
        <v>0</v>
      </c>
      <c r="S869" s="18">
        <f t="shared" si="130"/>
        <v>0</v>
      </c>
    </row>
    <row r="870" spans="1:19" ht="26.25" x14ac:dyDescent="0.25">
      <c r="A870" s="60">
        <v>3311402200067</v>
      </c>
      <c r="B870" s="27" t="s">
        <v>577</v>
      </c>
      <c r="C870" s="28"/>
      <c r="D870" s="17">
        <f>SUM([3]ctas!D870+'[4]estapu y ente'!D870)</f>
        <v>0</v>
      </c>
      <c r="E870" s="17">
        <f>SUM([3]ctas!E870+'[4]estapu y ente'!E870)</f>
        <v>0</v>
      </c>
      <c r="F870" s="30">
        <f t="shared" si="133"/>
        <v>0</v>
      </c>
      <c r="G870" s="31">
        <f t="shared" si="126"/>
        <v>0</v>
      </c>
      <c r="H870" s="17"/>
      <c r="I870" s="32">
        <f t="shared" si="134"/>
        <v>0</v>
      </c>
      <c r="J870" s="17">
        <f>SUM([3]ctas!J870+'[4]estapu y ente'!J870)</f>
        <v>0</v>
      </c>
      <c r="K870" s="31">
        <f t="shared" si="127"/>
        <v>0</v>
      </c>
      <c r="L870" s="30">
        <f t="shared" si="136"/>
        <v>0</v>
      </c>
      <c r="M870" s="31">
        <f t="shared" si="128"/>
        <v>0</v>
      </c>
      <c r="N870" s="17">
        <f>SUM([3]ctas!N870+'[4]estapu y ente'!N870)</f>
        <v>0</v>
      </c>
      <c r="O870" s="31">
        <f t="shared" si="129"/>
        <v>0</v>
      </c>
      <c r="P870" s="32">
        <f t="shared" si="135"/>
        <v>0</v>
      </c>
      <c r="R870" s="17">
        <f>SUM('[1]estapu y ente'!D868+[2]ctas!D868)</f>
        <v>0</v>
      </c>
      <c r="S870" s="18">
        <f t="shared" si="130"/>
        <v>0</v>
      </c>
    </row>
    <row r="871" spans="1:19" ht="26.25" x14ac:dyDescent="0.25">
      <c r="A871" s="60">
        <v>3311402203075</v>
      </c>
      <c r="B871" s="61" t="s">
        <v>578</v>
      </c>
      <c r="C871" s="28"/>
      <c r="D871" s="29">
        <f>SUM(D872)</f>
        <v>0</v>
      </c>
      <c r="E871" s="29">
        <f>SUM(E872)</f>
        <v>0</v>
      </c>
      <c r="F871" s="30">
        <f t="shared" si="133"/>
        <v>0</v>
      </c>
      <c r="G871" s="31">
        <f t="shared" si="126"/>
        <v>0</v>
      </c>
      <c r="H871" s="29">
        <f>SUM(H872)</f>
        <v>0</v>
      </c>
      <c r="I871" s="32">
        <f t="shared" si="134"/>
        <v>0</v>
      </c>
      <c r="J871" s="29">
        <f>SUM(J872)</f>
        <v>0</v>
      </c>
      <c r="K871" s="31">
        <f t="shared" si="127"/>
        <v>0</v>
      </c>
      <c r="L871" s="30">
        <f t="shared" si="136"/>
        <v>0</v>
      </c>
      <c r="M871" s="31">
        <f t="shared" si="128"/>
        <v>0</v>
      </c>
      <c r="N871" s="29">
        <f>SUM(N872)</f>
        <v>0</v>
      </c>
      <c r="O871" s="31">
        <f t="shared" si="129"/>
        <v>0</v>
      </c>
      <c r="P871" s="32">
        <f t="shared" si="135"/>
        <v>0</v>
      </c>
      <c r="R871" s="17">
        <f>SUM('[1]estapu y ente'!D869+[2]ctas!D869)</f>
        <v>0</v>
      </c>
      <c r="S871" s="18">
        <f t="shared" si="130"/>
        <v>0</v>
      </c>
    </row>
    <row r="872" spans="1:19" ht="26.25" x14ac:dyDescent="0.25">
      <c r="A872" s="60">
        <v>3311402203075200</v>
      </c>
      <c r="B872" s="61" t="s">
        <v>579</v>
      </c>
      <c r="C872" s="28"/>
      <c r="D872" s="17">
        <f>SUM([3]ctas!D872+'[4]estapu y ente'!D872)</f>
        <v>0</v>
      </c>
      <c r="E872" s="17">
        <f>SUM([3]ctas!E872+'[4]estapu y ente'!E872)</f>
        <v>0</v>
      </c>
      <c r="F872" s="30">
        <f t="shared" si="133"/>
        <v>0</v>
      </c>
      <c r="G872" s="31">
        <f t="shared" si="126"/>
        <v>0</v>
      </c>
      <c r="H872" s="17"/>
      <c r="I872" s="32">
        <f t="shared" si="134"/>
        <v>0</v>
      </c>
      <c r="J872" s="17">
        <f>SUM([3]ctas!J872+'[4]estapu y ente'!J872)</f>
        <v>0</v>
      </c>
      <c r="K872" s="31">
        <f t="shared" si="127"/>
        <v>0</v>
      </c>
      <c r="L872" s="30">
        <f t="shared" si="136"/>
        <v>0</v>
      </c>
      <c r="M872" s="31">
        <f t="shared" si="128"/>
        <v>0</v>
      </c>
      <c r="N872" s="17">
        <f>SUM([3]ctas!N872+'[4]estapu y ente'!N872)</f>
        <v>0</v>
      </c>
      <c r="O872" s="31">
        <f t="shared" si="129"/>
        <v>0</v>
      </c>
      <c r="P872" s="32">
        <f t="shared" si="135"/>
        <v>0</v>
      </c>
      <c r="R872" s="17">
        <f>SUM('[1]estapu y ente'!D870+[2]ctas!D870)</f>
        <v>0</v>
      </c>
      <c r="S872" s="18">
        <f t="shared" si="130"/>
        <v>0</v>
      </c>
    </row>
    <row r="873" spans="1:19" x14ac:dyDescent="0.25">
      <c r="A873" s="26">
        <v>3311402200412</v>
      </c>
      <c r="B873" s="27" t="s">
        <v>580</v>
      </c>
      <c r="C873" s="28"/>
      <c r="D873" s="29">
        <f>SUM(D874)</f>
        <v>26829283000</v>
      </c>
      <c r="E873" s="29">
        <f>SUM(E874)</f>
        <v>-46010204</v>
      </c>
      <c r="F873" s="30">
        <f t="shared" si="133"/>
        <v>26783272796</v>
      </c>
      <c r="G873" s="31">
        <f t="shared" si="126"/>
        <v>0</v>
      </c>
      <c r="H873" s="29">
        <f>SUM(H874)</f>
        <v>0</v>
      </c>
      <c r="I873" s="32">
        <f t="shared" si="134"/>
        <v>26783272796</v>
      </c>
      <c r="J873" s="29">
        <f>SUM(J874)</f>
        <v>2936409737</v>
      </c>
      <c r="K873" s="31">
        <f t="shared" si="127"/>
        <v>10.963595671693056</v>
      </c>
      <c r="L873" s="30">
        <f t="shared" si="136"/>
        <v>11105205425</v>
      </c>
      <c r="M873" s="31">
        <f t="shared" si="128"/>
        <v>41.463212914959854</v>
      </c>
      <c r="N873" s="29">
        <f>SUM(N874)</f>
        <v>14041615162</v>
      </c>
      <c r="O873" s="31">
        <f t="shared" si="129"/>
        <v>52.426808586652903</v>
      </c>
      <c r="P873" s="32">
        <f t="shared" si="135"/>
        <v>12741657634</v>
      </c>
      <c r="R873" s="17">
        <f>SUM('[1]estapu y ente'!D871+[2]ctas!D871)</f>
        <v>26829283000</v>
      </c>
      <c r="S873" s="18">
        <f t="shared" si="130"/>
        <v>0</v>
      </c>
    </row>
    <row r="874" spans="1:19" x14ac:dyDescent="0.25">
      <c r="A874" s="26">
        <v>3311402200412200</v>
      </c>
      <c r="B874" s="27" t="s">
        <v>581</v>
      </c>
      <c r="C874" s="28"/>
      <c r="D874" s="17">
        <f>SUM([3]ctas!D874+'[4]estapu y ente'!D874)</f>
        <v>26829283000</v>
      </c>
      <c r="E874" s="17">
        <f>SUM([3]ctas!E874+'[4]estapu y ente'!E874)</f>
        <v>-46010204</v>
      </c>
      <c r="F874" s="30">
        <f t="shared" si="133"/>
        <v>26783272796</v>
      </c>
      <c r="G874" s="31">
        <f t="shared" si="126"/>
        <v>0</v>
      </c>
      <c r="H874" s="17"/>
      <c r="I874" s="32">
        <f t="shared" si="134"/>
        <v>26783272796</v>
      </c>
      <c r="J874" s="17">
        <f>SUM([3]ctas!J874+'[4]estapu y ente'!J874)</f>
        <v>2936409737</v>
      </c>
      <c r="K874" s="31">
        <f t="shared" si="127"/>
        <v>10.963595671693056</v>
      </c>
      <c r="L874" s="30">
        <f t="shared" si="136"/>
        <v>11105205425</v>
      </c>
      <c r="M874" s="31">
        <f t="shared" si="128"/>
        <v>41.463212914959854</v>
      </c>
      <c r="N874" s="17">
        <f>SUM([3]ctas!N874+'[4]estapu y ente'!N874)</f>
        <v>14041615162</v>
      </c>
      <c r="O874" s="31">
        <f t="shared" si="129"/>
        <v>52.426808586652903</v>
      </c>
      <c r="P874" s="32">
        <f t="shared" si="135"/>
        <v>12741657634</v>
      </c>
      <c r="R874" s="17">
        <f>SUM('[1]estapu y ente'!D872+[2]ctas!D872)</f>
        <v>26829283000</v>
      </c>
      <c r="S874" s="18">
        <f t="shared" si="130"/>
        <v>0</v>
      </c>
    </row>
    <row r="875" spans="1:19" x14ac:dyDescent="0.25">
      <c r="A875" s="60">
        <v>3311402200680</v>
      </c>
      <c r="B875" s="61" t="s">
        <v>582</v>
      </c>
      <c r="C875" s="28"/>
      <c r="D875" s="29">
        <f>SUM(D876)</f>
        <v>5030576000</v>
      </c>
      <c r="E875" s="29">
        <f>SUM(E876)</f>
        <v>0</v>
      </c>
      <c r="F875" s="30">
        <f t="shared" si="133"/>
        <v>5030576000</v>
      </c>
      <c r="G875" s="31">
        <f t="shared" si="126"/>
        <v>0</v>
      </c>
      <c r="H875" s="29">
        <f>SUM(H876)</f>
        <v>0</v>
      </c>
      <c r="I875" s="32">
        <f t="shared" si="134"/>
        <v>5030576000</v>
      </c>
      <c r="J875" s="29">
        <f>SUM(J876)</f>
        <v>162519284</v>
      </c>
      <c r="K875" s="31">
        <f t="shared" si="127"/>
        <v>3.2306297330564138</v>
      </c>
      <c r="L875" s="30">
        <f t="shared" si="136"/>
        <v>428131823</v>
      </c>
      <c r="M875" s="31">
        <f t="shared" si="128"/>
        <v>8.5105924848367263</v>
      </c>
      <c r="N875" s="29">
        <f>SUM(N876)</f>
        <v>590651107</v>
      </c>
      <c r="O875" s="31">
        <f t="shared" si="129"/>
        <v>11.741222217893139</v>
      </c>
      <c r="P875" s="32">
        <f t="shared" si="135"/>
        <v>4439924893</v>
      </c>
      <c r="R875" s="17">
        <f>SUM('[1]estapu y ente'!D873+[2]ctas!D873)</f>
        <v>5030576000</v>
      </c>
      <c r="S875" s="18">
        <f t="shared" si="130"/>
        <v>0</v>
      </c>
    </row>
    <row r="876" spans="1:19" x14ac:dyDescent="0.25">
      <c r="A876" s="60">
        <v>3311402200680190</v>
      </c>
      <c r="B876" s="61" t="s">
        <v>582</v>
      </c>
      <c r="C876" s="28"/>
      <c r="D876" s="17">
        <f>SUM([3]ctas!D876+'[4]estapu y ente'!D876)</f>
        <v>5030576000</v>
      </c>
      <c r="E876" s="17">
        <f>SUM([3]ctas!E876+'[4]estapu y ente'!E876)</f>
        <v>0</v>
      </c>
      <c r="F876" s="30">
        <f t="shared" si="133"/>
        <v>5030576000</v>
      </c>
      <c r="G876" s="31">
        <f t="shared" si="126"/>
        <v>0</v>
      </c>
      <c r="H876" s="17"/>
      <c r="I876" s="32">
        <f t="shared" si="134"/>
        <v>5030576000</v>
      </c>
      <c r="J876" s="17">
        <f>SUM([3]ctas!J876+'[4]estapu y ente'!J876)</f>
        <v>162519284</v>
      </c>
      <c r="K876" s="31">
        <f t="shared" si="127"/>
        <v>3.2306297330564138</v>
      </c>
      <c r="L876" s="30">
        <f t="shared" si="136"/>
        <v>428131823</v>
      </c>
      <c r="M876" s="31">
        <f t="shared" si="128"/>
        <v>8.5105924848367263</v>
      </c>
      <c r="N876" s="17">
        <f>SUM([3]ctas!N876+'[4]estapu y ente'!N876)</f>
        <v>590651107</v>
      </c>
      <c r="O876" s="31">
        <f t="shared" si="129"/>
        <v>11.741222217893139</v>
      </c>
      <c r="P876" s="32">
        <f t="shared" si="135"/>
        <v>4439924893</v>
      </c>
      <c r="R876" s="17">
        <f>SUM('[1]estapu y ente'!D874+[2]ctas!D874)</f>
        <v>5030576000</v>
      </c>
      <c r="S876" s="18">
        <f t="shared" si="130"/>
        <v>0</v>
      </c>
    </row>
    <row r="877" spans="1:19" ht="26.25" x14ac:dyDescent="0.25">
      <c r="A877" s="60">
        <v>3311402200729</v>
      </c>
      <c r="B877" s="27" t="s">
        <v>583</v>
      </c>
      <c r="C877" s="28"/>
      <c r="D877" s="29">
        <f>SUM(D878)</f>
        <v>710519000</v>
      </c>
      <c r="E877" s="29">
        <f>SUM(E878)</f>
        <v>0</v>
      </c>
      <c r="F877" s="30">
        <f t="shared" si="133"/>
        <v>710519000</v>
      </c>
      <c r="G877" s="31">
        <f t="shared" si="126"/>
        <v>0</v>
      </c>
      <c r="H877" s="29">
        <f>SUM(H878)</f>
        <v>0</v>
      </c>
      <c r="I877" s="32">
        <f t="shared" si="134"/>
        <v>710519000</v>
      </c>
      <c r="J877" s="29">
        <f>SUM(J878)</f>
        <v>204623333</v>
      </c>
      <c r="K877" s="31">
        <f t="shared" si="127"/>
        <v>28.799135983696424</v>
      </c>
      <c r="L877" s="30">
        <f t="shared" si="136"/>
        <v>491656667</v>
      </c>
      <c r="M877" s="31">
        <f t="shared" si="128"/>
        <v>69.196835974829668</v>
      </c>
      <c r="N877" s="29">
        <f>SUM(N878)</f>
        <v>696280000</v>
      </c>
      <c r="O877" s="31">
        <f t="shared" si="129"/>
        <v>97.995971958526098</v>
      </c>
      <c r="P877" s="32">
        <f t="shared" si="135"/>
        <v>14239000</v>
      </c>
      <c r="R877" s="17">
        <f>SUM('[1]estapu y ente'!D875+[2]ctas!D875)</f>
        <v>710519000</v>
      </c>
      <c r="S877" s="18">
        <f t="shared" si="130"/>
        <v>0</v>
      </c>
    </row>
    <row r="878" spans="1:19" ht="26.25" x14ac:dyDescent="0.25">
      <c r="A878" s="60">
        <v>3311402200729190</v>
      </c>
      <c r="B878" s="27" t="s">
        <v>583</v>
      </c>
      <c r="C878" s="28"/>
      <c r="D878" s="17">
        <f>SUM([3]ctas!D878+'[4]estapu y ente'!D878)</f>
        <v>710519000</v>
      </c>
      <c r="E878" s="17">
        <f>SUM([3]ctas!E878+'[4]estapu y ente'!E878)</f>
        <v>0</v>
      </c>
      <c r="F878" s="30">
        <f t="shared" si="133"/>
        <v>710519000</v>
      </c>
      <c r="G878" s="31">
        <f t="shared" si="126"/>
        <v>0</v>
      </c>
      <c r="H878" s="17"/>
      <c r="I878" s="32">
        <f t="shared" si="134"/>
        <v>710519000</v>
      </c>
      <c r="J878" s="17">
        <f>SUM([3]ctas!J878+'[4]estapu y ente'!J878)</f>
        <v>204623333</v>
      </c>
      <c r="K878" s="31">
        <f t="shared" si="127"/>
        <v>28.799135983696424</v>
      </c>
      <c r="L878" s="30">
        <f t="shared" si="136"/>
        <v>491656667</v>
      </c>
      <c r="M878" s="31">
        <f t="shared" si="128"/>
        <v>69.196835974829668</v>
      </c>
      <c r="N878" s="17">
        <f>SUM([3]ctas!N878+'[4]estapu y ente'!N878)</f>
        <v>696280000</v>
      </c>
      <c r="O878" s="31">
        <f t="shared" si="129"/>
        <v>97.995971958526098</v>
      </c>
      <c r="P878" s="32">
        <f t="shared" si="135"/>
        <v>14239000</v>
      </c>
      <c r="R878" s="17">
        <f>SUM('[1]estapu y ente'!D876+[2]ctas!D876)</f>
        <v>710519000</v>
      </c>
      <c r="S878" s="18">
        <f t="shared" si="130"/>
        <v>0</v>
      </c>
    </row>
    <row r="879" spans="1:19" ht="26.25" x14ac:dyDescent="0.25">
      <c r="A879" s="26">
        <v>3311402200738</v>
      </c>
      <c r="B879" s="27" t="s">
        <v>584</v>
      </c>
      <c r="C879" s="28"/>
      <c r="D879" s="29">
        <f>SUM(D880:D881)</f>
        <v>3030823000</v>
      </c>
      <c r="E879" s="29">
        <f>SUM(E880:E881)</f>
        <v>0</v>
      </c>
      <c r="F879" s="30">
        <f t="shared" si="133"/>
        <v>3030823000</v>
      </c>
      <c r="G879" s="31">
        <f t="shared" si="126"/>
        <v>0</v>
      </c>
      <c r="H879" s="29">
        <f>SUM(H880:H881)</f>
        <v>0</v>
      </c>
      <c r="I879" s="32">
        <f t="shared" si="134"/>
        <v>3030823000</v>
      </c>
      <c r="J879" s="29">
        <f>SUM(J880:J881)</f>
        <v>820775177</v>
      </c>
      <c r="K879" s="31">
        <f t="shared" si="127"/>
        <v>27.080934023530901</v>
      </c>
      <c r="L879" s="30">
        <f t="shared" si="136"/>
        <v>1872882687</v>
      </c>
      <c r="M879" s="31">
        <f t="shared" si="128"/>
        <v>61.794525348395467</v>
      </c>
      <c r="N879" s="29">
        <f>SUM(N880:N881)</f>
        <v>2693657864</v>
      </c>
      <c r="O879" s="31">
        <f t="shared" si="129"/>
        <v>88.875459371926368</v>
      </c>
      <c r="P879" s="32">
        <f t="shared" si="135"/>
        <v>337165136</v>
      </c>
      <c r="R879" s="17">
        <f>SUM('[1]estapu y ente'!D877+[2]ctas!D877)</f>
        <v>3030823000</v>
      </c>
      <c r="S879" s="18">
        <f t="shared" si="130"/>
        <v>0</v>
      </c>
    </row>
    <row r="880" spans="1:19" ht="26.25" x14ac:dyDescent="0.25">
      <c r="A880" s="26">
        <v>3311402200738200</v>
      </c>
      <c r="B880" s="27" t="s">
        <v>584</v>
      </c>
      <c r="C880" s="28"/>
      <c r="D880" s="17">
        <f>SUM([3]ctas!D880+'[4]estapu y ente'!D880)</f>
        <v>2429123000</v>
      </c>
      <c r="E880" s="17">
        <f>SUM([3]ctas!E880+'[4]estapu y ente'!E880)</f>
        <v>0</v>
      </c>
      <c r="F880" s="30">
        <f t="shared" si="133"/>
        <v>2429123000</v>
      </c>
      <c r="G880" s="31">
        <f t="shared" si="126"/>
        <v>0</v>
      </c>
      <c r="H880" s="17"/>
      <c r="I880" s="32">
        <f t="shared" si="134"/>
        <v>2429123000</v>
      </c>
      <c r="J880" s="17">
        <f>SUM([3]ctas!J880+'[4]estapu y ente'!J880)</f>
        <v>668787077</v>
      </c>
      <c r="K880" s="31">
        <f t="shared" si="127"/>
        <v>27.532038394103552</v>
      </c>
      <c r="L880" s="30">
        <f t="shared" si="136"/>
        <v>1472374787</v>
      </c>
      <c r="M880" s="31">
        <f t="shared" si="128"/>
        <v>60.613430731996687</v>
      </c>
      <c r="N880" s="17">
        <f>SUM([3]ctas!N880+'[4]estapu y ente'!N880)</f>
        <v>2141161864</v>
      </c>
      <c r="O880" s="31">
        <f t="shared" si="129"/>
        <v>88.145469126100238</v>
      </c>
      <c r="P880" s="32">
        <f t="shared" si="135"/>
        <v>287961136</v>
      </c>
      <c r="R880" s="17">
        <f>SUM('[1]estapu y ente'!D878+[2]ctas!D878)</f>
        <v>2429123000</v>
      </c>
      <c r="S880" s="18">
        <f t="shared" si="130"/>
        <v>0</v>
      </c>
    </row>
    <row r="881" spans="1:19" ht="26.25" x14ac:dyDescent="0.25">
      <c r="A881" s="26">
        <v>3311402200738200</v>
      </c>
      <c r="B881" s="27" t="s">
        <v>584</v>
      </c>
      <c r="C881" s="28"/>
      <c r="D881" s="17">
        <f>SUM([3]ctas!D881+'[4]estapu y ente'!D881)</f>
        <v>601700000</v>
      </c>
      <c r="E881" s="17">
        <f>SUM([3]ctas!E881+'[4]estapu y ente'!E881)</f>
        <v>0</v>
      </c>
      <c r="F881" s="30">
        <f t="shared" si="133"/>
        <v>601700000</v>
      </c>
      <c r="G881" s="31">
        <f t="shared" si="126"/>
        <v>0</v>
      </c>
      <c r="H881" s="17"/>
      <c r="I881" s="32">
        <f t="shared" si="134"/>
        <v>601700000</v>
      </c>
      <c r="J881" s="17">
        <f>SUM([3]ctas!J881+'[4]estapu y ente'!J881)</f>
        <v>151988100</v>
      </c>
      <c r="K881" s="31">
        <f t="shared" si="127"/>
        <v>25.259780621572215</v>
      </c>
      <c r="L881" s="30">
        <f>SUM(N881-J881)</f>
        <v>400507900</v>
      </c>
      <c r="M881" s="31">
        <f t="shared" si="128"/>
        <v>66.562722286853912</v>
      </c>
      <c r="N881" s="17">
        <f>SUM([3]ctas!N881+'[4]estapu y ente'!N881)</f>
        <v>552496000</v>
      </c>
      <c r="O881" s="31">
        <f t="shared" si="129"/>
        <v>91.822502908426131</v>
      </c>
      <c r="P881" s="32">
        <f>SUM(F881-N881)</f>
        <v>49204000</v>
      </c>
      <c r="R881" s="17">
        <f>SUM('[1]estapu y ente'!D879+[2]ctas!D879)</f>
        <v>601700000</v>
      </c>
      <c r="S881" s="18">
        <f t="shared" si="130"/>
        <v>0</v>
      </c>
    </row>
    <row r="882" spans="1:19" ht="39" x14ac:dyDescent="0.25">
      <c r="A882" s="60">
        <v>3311402200762</v>
      </c>
      <c r="B882" s="27" t="s">
        <v>585</v>
      </c>
      <c r="C882" s="28"/>
      <c r="D882" s="29">
        <f>SUM(D883:D884)</f>
        <v>8000000000</v>
      </c>
      <c r="E882" s="29">
        <f>SUM(E883:E884)</f>
        <v>-5200000000</v>
      </c>
      <c r="F882" s="30">
        <f t="shared" si="133"/>
        <v>2800000000</v>
      </c>
      <c r="G882" s="31">
        <f t="shared" si="126"/>
        <v>0</v>
      </c>
      <c r="H882" s="29">
        <f>SUM(H883:H884)</f>
        <v>0</v>
      </c>
      <c r="I882" s="32">
        <f t="shared" si="134"/>
        <v>2800000000</v>
      </c>
      <c r="J882" s="29">
        <f>SUM(J883:J884)</f>
        <v>0</v>
      </c>
      <c r="K882" s="31">
        <f t="shared" si="127"/>
        <v>0</v>
      </c>
      <c r="L882" s="30">
        <f t="shared" si="136"/>
        <v>0</v>
      </c>
      <c r="M882" s="31">
        <f t="shared" si="128"/>
        <v>0</v>
      </c>
      <c r="N882" s="29">
        <f>SUM(N883:N884)</f>
        <v>0</v>
      </c>
      <c r="O882" s="31">
        <f t="shared" si="129"/>
        <v>0</v>
      </c>
      <c r="P882" s="32">
        <f t="shared" si="135"/>
        <v>2800000000</v>
      </c>
      <c r="R882" s="17">
        <f>SUM('[1]estapu y ente'!D880+[2]ctas!D880)</f>
        <v>8000000000</v>
      </c>
      <c r="S882" s="18">
        <f t="shared" si="130"/>
        <v>0</v>
      </c>
    </row>
    <row r="883" spans="1:19" ht="39" x14ac:dyDescent="0.25">
      <c r="A883" s="60">
        <v>3311402200762190</v>
      </c>
      <c r="B883" s="27" t="s">
        <v>585</v>
      </c>
      <c r="C883" s="28"/>
      <c r="D883" s="17">
        <f>SUM([3]ctas!D883+'[4]estapu y ente'!D883)</f>
        <v>8000000000</v>
      </c>
      <c r="E883" s="17">
        <f>SUM([3]ctas!E883+'[4]estapu y ente'!E883)</f>
        <v>-5200000000</v>
      </c>
      <c r="F883" s="30">
        <f t="shared" si="133"/>
        <v>2800000000</v>
      </c>
      <c r="G883" s="31">
        <f t="shared" si="126"/>
        <v>0</v>
      </c>
      <c r="H883" s="17"/>
      <c r="I883" s="32">
        <f t="shared" si="134"/>
        <v>2800000000</v>
      </c>
      <c r="J883" s="17">
        <f>SUM([3]ctas!J883+'[4]estapu y ente'!J883)</f>
        <v>0</v>
      </c>
      <c r="K883" s="31">
        <f t="shared" si="127"/>
        <v>0</v>
      </c>
      <c r="L883" s="30">
        <f>SUM(N883-J883)</f>
        <v>0</v>
      </c>
      <c r="M883" s="31">
        <f t="shared" si="128"/>
        <v>0</v>
      </c>
      <c r="N883" s="17">
        <f>SUM([3]ctas!N883+'[4]estapu y ente'!N883)</f>
        <v>0</v>
      </c>
      <c r="O883" s="31">
        <f t="shared" si="129"/>
        <v>0</v>
      </c>
      <c r="P883" s="32">
        <f>SUM(F883-N883)</f>
        <v>2800000000</v>
      </c>
      <c r="R883" s="17">
        <f>SUM('[1]estapu y ente'!D881+[2]ctas!D881)</f>
        <v>8000000000</v>
      </c>
      <c r="S883" s="18">
        <f t="shared" si="130"/>
        <v>0</v>
      </c>
    </row>
    <row r="884" spans="1:19" ht="39" x14ac:dyDescent="0.25">
      <c r="A884" s="60">
        <v>3311402200762200</v>
      </c>
      <c r="B884" s="27" t="s">
        <v>585</v>
      </c>
      <c r="C884" s="28"/>
      <c r="D884" s="17">
        <f>SUM([3]ctas!D884+'[4]estapu y ente'!D884)</f>
        <v>0</v>
      </c>
      <c r="E884" s="17">
        <f>SUM([3]ctas!E884+'[4]estapu y ente'!E884)</f>
        <v>0</v>
      </c>
      <c r="F884" s="30">
        <f t="shared" si="133"/>
        <v>0</v>
      </c>
      <c r="G884" s="31">
        <f t="shared" si="126"/>
        <v>0</v>
      </c>
      <c r="H884" s="17"/>
      <c r="I884" s="32">
        <f t="shared" si="134"/>
        <v>0</v>
      </c>
      <c r="J884" s="17">
        <f>SUM([3]ctas!J884+'[4]estapu y ente'!J884)</f>
        <v>0</v>
      </c>
      <c r="K884" s="31">
        <f t="shared" si="127"/>
        <v>0</v>
      </c>
      <c r="L884" s="30">
        <f t="shared" si="136"/>
        <v>0</v>
      </c>
      <c r="M884" s="31">
        <f t="shared" si="128"/>
        <v>0</v>
      </c>
      <c r="N884" s="17">
        <f>SUM([3]ctas!N884+'[4]estapu y ente'!N884)</f>
        <v>0</v>
      </c>
      <c r="O884" s="31">
        <f t="shared" si="129"/>
        <v>0</v>
      </c>
      <c r="P884" s="32">
        <f t="shared" si="135"/>
        <v>0</v>
      </c>
      <c r="R884" s="17">
        <f>SUM('[1]estapu y ente'!D882+[2]ctas!D882)</f>
        <v>0</v>
      </c>
      <c r="S884" s="18">
        <f t="shared" si="130"/>
        <v>0</v>
      </c>
    </row>
    <row r="885" spans="1:19" ht="26.25" x14ac:dyDescent="0.25">
      <c r="A885" s="60">
        <v>3311402200780</v>
      </c>
      <c r="B885" s="27" t="s">
        <v>586</v>
      </c>
      <c r="C885" s="28"/>
      <c r="D885" s="29">
        <f>SUM(D886)</f>
        <v>616898000</v>
      </c>
      <c r="E885" s="29">
        <f>SUM(E886)</f>
        <v>3795000000</v>
      </c>
      <c r="F885" s="30">
        <f t="shared" si="133"/>
        <v>4411898000</v>
      </c>
      <c r="G885" s="31">
        <f t="shared" si="126"/>
        <v>0</v>
      </c>
      <c r="H885" s="29">
        <f>SUM(H886)</f>
        <v>0</v>
      </c>
      <c r="I885" s="32">
        <f t="shared" si="134"/>
        <v>4411898000</v>
      </c>
      <c r="J885" s="29">
        <f>SUM(J886)</f>
        <v>226490638</v>
      </c>
      <c r="K885" s="31">
        <f t="shared" si="127"/>
        <v>5.1336326905109777</v>
      </c>
      <c r="L885" s="30">
        <f t="shared" si="136"/>
        <v>462562715</v>
      </c>
      <c r="M885" s="31">
        <f t="shared" si="128"/>
        <v>10.484438103510099</v>
      </c>
      <c r="N885" s="29">
        <f>SUM(N886)</f>
        <v>689053353</v>
      </c>
      <c r="O885" s="31">
        <f t="shared" si="129"/>
        <v>15.618070794021078</v>
      </c>
      <c r="P885" s="32">
        <f t="shared" si="135"/>
        <v>3722844647</v>
      </c>
      <c r="R885" s="17">
        <f>SUM('[1]estapu y ente'!D883+[2]ctas!D883)</f>
        <v>616898000</v>
      </c>
      <c r="S885" s="18">
        <f t="shared" si="130"/>
        <v>0</v>
      </c>
    </row>
    <row r="886" spans="1:19" ht="26.25" x14ac:dyDescent="0.25">
      <c r="A886" s="60">
        <v>3311402200780190</v>
      </c>
      <c r="B886" s="27" t="s">
        <v>586</v>
      </c>
      <c r="C886" s="28"/>
      <c r="D886" s="17">
        <f>SUM([3]ctas!D886+'[4]estapu y ente'!D886)</f>
        <v>616898000</v>
      </c>
      <c r="E886" s="17">
        <f>SUM([3]ctas!E886+'[4]estapu y ente'!E886)</f>
        <v>3795000000</v>
      </c>
      <c r="F886" s="30">
        <f t="shared" si="133"/>
        <v>4411898000</v>
      </c>
      <c r="G886" s="31">
        <f t="shared" si="126"/>
        <v>0</v>
      </c>
      <c r="H886" s="17"/>
      <c r="I886" s="32">
        <f t="shared" si="134"/>
        <v>4411898000</v>
      </c>
      <c r="J886" s="17">
        <f>SUM([3]ctas!J886+'[4]estapu y ente'!J886)</f>
        <v>226490638</v>
      </c>
      <c r="K886" s="31">
        <f t="shared" si="127"/>
        <v>5.1336326905109777</v>
      </c>
      <c r="L886" s="30">
        <f t="shared" si="136"/>
        <v>462562715</v>
      </c>
      <c r="M886" s="31">
        <f t="shared" si="128"/>
        <v>10.484438103510099</v>
      </c>
      <c r="N886" s="17">
        <f>SUM([3]ctas!N886+'[4]estapu y ente'!N886)</f>
        <v>689053353</v>
      </c>
      <c r="O886" s="31">
        <f t="shared" si="129"/>
        <v>15.618070794021078</v>
      </c>
      <c r="P886" s="32">
        <f t="shared" si="135"/>
        <v>3722844647</v>
      </c>
      <c r="R886" s="17">
        <f>SUM('[1]estapu y ente'!D884+[2]ctas!D884)</f>
        <v>616898000</v>
      </c>
      <c r="S886" s="18">
        <f t="shared" si="130"/>
        <v>0</v>
      </c>
    </row>
    <row r="887" spans="1:19" ht="39" x14ac:dyDescent="0.25">
      <c r="A887" s="60">
        <v>3311402200785</v>
      </c>
      <c r="B887" s="27" t="s">
        <v>587</v>
      </c>
      <c r="C887" s="28"/>
      <c r="D887" s="29">
        <f>SUM(D888)</f>
        <v>840360000</v>
      </c>
      <c r="E887" s="29">
        <f>SUM(E888)</f>
        <v>0</v>
      </c>
      <c r="F887" s="30">
        <f t="shared" si="133"/>
        <v>840360000</v>
      </c>
      <c r="G887" s="31">
        <f t="shared" si="126"/>
        <v>0</v>
      </c>
      <c r="H887" s="29">
        <f>SUM(H888)</f>
        <v>0</v>
      </c>
      <c r="I887" s="32">
        <f t="shared" si="134"/>
        <v>840360000</v>
      </c>
      <c r="J887" s="29">
        <f>SUM(J888)</f>
        <v>428866667</v>
      </c>
      <c r="K887" s="31">
        <f t="shared" si="127"/>
        <v>51.03368401637394</v>
      </c>
      <c r="L887" s="30">
        <f t="shared" si="136"/>
        <v>226083333</v>
      </c>
      <c r="M887" s="31">
        <f t="shared" si="128"/>
        <v>26.903152577466798</v>
      </c>
      <c r="N887" s="29">
        <f>SUM(N888)</f>
        <v>654950000</v>
      </c>
      <c r="O887" s="31">
        <f t="shared" si="129"/>
        <v>77.936836593840724</v>
      </c>
      <c r="P887" s="32">
        <f t="shared" si="135"/>
        <v>185410000</v>
      </c>
      <c r="R887" s="17">
        <f>SUM('[1]estapu y ente'!D885+[2]ctas!D885)</f>
        <v>840360000</v>
      </c>
      <c r="S887" s="18">
        <f t="shared" si="130"/>
        <v>0</v>
      </c>
    </row>
    <row r="888" spans="1:19" ht="39" x14ac:dyDescent="0.25">
      <c r="A888" s="60">
        <v>3311402200785200</v>
      </c>
      <c r="B888" s="27" t="s">
        <v>587</v>
      </c>
      <c r="C888" s="28"/>
      <c r="D888" s="17">
        <f>SUM([3]ctas!D888+'[4]estapu y ente'!D888)</f>
        <v>840360000</v>
      </c>
      <c r="E888" s="17">
        <f>SUM([3]ctas!E888+'[4]estapu y ente'!E888)</f>
        <v>0</v>
      </c>
      <c r="F888" s="30">
        <f t="shared" si="133"/>
        <v>840360000</v>
      </c>
      <c r="G888" s="31">
        <f t="shared" ref="G888:G956" si="137">IF(OR(F888=0,F$5=0),0,F888/F$5)*100</f>
        <v>0</v>
      </c>
      <c r="H888" s="17"/>
      <c r="I888" s="32">
        <f t="shared" si="134"/>
        <v>840360000</v>
      </c>
      <c r="J888" s="17">
        <f>SUM([3]ctas!J888+'[4]estapu y ente'!J888)</f>
        <v>428866667</v>
      </c>
      <c r="K888" s="31">
        <f t="shared" si="127"/>
        <v>51.03368401637394</v>
      </c>
      <c r="L888" s="30">
        <f t="shared" si="136"/>
        <v>226083333</v>
      </c>
      <c r="M888" s="31">
        <f t="shared" si="128"/>
        <v>26.903152577466798</v>
      </c>
      <c r="N888" s="17">
        <f>SUM([3]ctas!N888+'[4]estapu y ente'!N888)</f>
        <v>654950000</v>
      </c>
      <c r="O888" s="31">
        <f t="shared" si="129"/>
        <v>77.936836593840724</v>
      </c>
      <c r="P888" s="32">
        <f t="shared" si="135"/>
        <v>185410000</v>
      </c>
      <c r="R888" s="17">
        <f>SUM('[1]estapu y ente'!D886+[2]ctas!D886)</f>
        <v>840360000</v>
      </c>
      <c r="S888" s="18">
        <f t="shared" si="130"/>
        <v>0</v>
      </c>
    </row>
    <row r="889" spans="1:19" ht="26.25" x14ac:dyDescent="0.25">
      <c r="A889" s="60">
        <v>3311402200788</v>
      </c>
      <c r="B889" s="27" t="s">
        <v>588</v>
      </c>
      <c r="C889" s="28"/>
      <c r="D889" s="29">
        <f>SUM(D890)</f>
        <v>370772000</v>
      </c>
      <c r="E889" s="29">
        <f>SUM(E890)</f>
        <v>0</v>
      </c>
      <c r="F889" s="30">
        <f t="shared" si="133"/>
        <v>370772000</v>
      </c>
      <c r="G889" s="31">
        <f t="shared" si="137"/>
        <v>0</v>
      </c>
      <c r="H889" s="29">
        <f>SUM(H890)</f>
        <v>0</v>
      </c>
      <c r="I889" s="32">
        <f t="shared" si="134"/>
        <v>370772000</v>
      </c>
      <c r="J889" s="29">
        <f>SUM(J890)</f>
        <v>228552257</v>
      </c>
      <c r="K889" s="31">
        <f t="shared" si="127"/>
        <v>61.642264518356292</v>
      </c>
      <c r="L889" s="30">
        <f t="shared" si="136"/>
        <v>93850540</v>
      </c>
      <c r="M889" s="31">
        <f t="shared" si="128"/>
        <v>25.312197253298525</v>
      </c>
      <c r="N889" s="29">
        <f>SUM(N890)</f>
        <v>322402797</v>
      </c>
      <c r="O889" s="31">
        <f t="shared" si="129"/>
        <v>86.95446177165482</v>
      </c>
      <c r="P889" s="32">
        <f t="shared" si="135"/>
        <v>48369203</v>
      </c>
      <c r="R889" s="17">
        <f>SUM('[1]estapu y ente'!D887+[2]ctas!D887)</f>
        <v>370772000</v>
      </c>
      <c r="S889" s="18">
        <f t="shared" si="130"/>
        <v>0</v>
      </c>
    </row>
    <row r="890" spans="1:19" ht="26.25" x14ac:dyDescent="0.25">
      <c r="A890" s="60">
        <v>3311402200788200</v>
      </c>
      <c r="B890" s="27" t="s">
        <v>588</v>
      </c>
      <c r="C890" s="28"/>
      <c r="D890" s="17">
        <f>SUM([3]ctas!D890+'[4]estapu y ente'!D890)</f>
        <v>370772000</v>
      </c>
      <c r="E890" s="17">
        <f>SUM([3]ctas!E890+'[4]estapu y ente'!E890)</f>
        <v>0</v>
      </c>
      <c r="F890" s="30">
        <f t="shared" si="133"/>
        <v>370772000</v>
      </c>
      <c r="G890" s="31">
        <f t="shared" si="137"/>
        <v>0</v>
      </c>
      <c r="H890" s="17"/>
      <c r="I890" s="32">
        <f t="shared" si="134"/>
        <v>370772000</v>
      </c>
      <c r="J890" s="17">
        <f>SUM([3]ctas!J890+'[4]estapu y ente'!J890)</f>
        <v>228552257</v>
      </c>
      <c r="K890" s="31">
        <f t="shared" si="127"/>
        <v>61.642264518356292</v>
      </c>
      <c r="L890" s="30">
        <f t="shared" si="136"/>
        <v>93850540</v>
      </c>
      <c r="M890" s="31">
        <f t="shared" si="128"/>
        <v>25.312197253298525</v>
      </c>
      <c r="N890" s="17">
        <f>SUM([3]ctas!N890+'[4]estapu y ente'!N890)</f>
        <v>322402797</v>
      </c>
      <c r="O890" s="31">
        <f t="shared" si="129"/>
        <v>86.95446177165482</v>
      </c>
      <c r="P890" s="32">
        <f t="shared" si="135"/>
        <v>48369203</v>
      </c>
      <c r="R890" s="17">
        <f>SUM('[1]estapu y ente'!D888+[2]ctas!D888)</f>
        <v>370772000</v>
      </c>
      <c r="S890" s="18">
        <f t="shared" si="130"/>
        <v>0</v>
      </c>
    </row>
    <row r="891" spans="1:19" ht="51.75" x14ac:dyDescent="0.25">
      <c r="A891" s="60">
        <v>3311402200789</v>
      </c>
      <c r="B891" s="27" t="s">
        <v>589</v>
      </c>
      <c r="C891" s="28"/>
      <c r="D891" s="29">
        <f>SUM(D892)</f>
        <v>981963000</v>
      </c>
      <c r="E891" s="29">
        <f>SUM(E892)</f>
        <v>0</v>
      </c>
      <c r="F891" s="30">
        <f t="shared" si="133"/>
        <v>981963000</v>
      </c>
      <c r="G891" s="31">
        <f t="shared" si="137"/>
        <v>0</v>
      </c>
      <c r="H891" s="29">
        <f>SUM(H892)</f>
        <v>0</v>
      </c>
      <c r="I891" s="32">
        <f t="shared" si="134"/>
        <v>981963000</v>
      </c>
      <c r="J891" s="29">
        <f>SUM(J892)</f>
        <v>247797182</v>
      </c>
      <c r="K891" s="31">
        <f t="shared" si="127"/>
        <v>25.234879725610842</v>
      </c>
      <c r="L891" s="30">
        <f t="shared" si="136"/>
        <v>592553958</v>
      </c>
      <c r="M891" s="31">
        <f t="shared" si="128"/>
        <v>60.343817231402809</v>
      </c>
      <c r="N891" s="29">
        <f>SUM(N892)</f>
        <v>840351140</v>
      </c>
      <c r="O891" s="31">
        <f t="shared" si="129"/>
        <v>85.578696957013662</v>
      </c>
      <c r="P891" s="32">
        <f t="shared" si="135"/>
        <v>141611860</v>
      </c>
      <c r="R891" s="17">
        <f>SUM('[1]estapu y ente'!D889+[2]ctas!D889)</f>
        <v>981963000</v>
      </c>
      <c r="S891" s="18">
        <f t="shared" si="130"/>
        <v>0</v>
      </c>
    </row>
    <row r="892" spans="1:19" ht="51.75" x14ac:dyDescent="0.25">
      <c r="A892" s="60">
        <v>3311402200789200</v>
      </c>
      <c r="B892" s="27" t="s">
        <v>589</v>
      </c>
      <c r="C892" s="28"/>
      <c r="D892" s="17">
        <f>SUM([3]ctas!D892+'[4]estapu y ente'!D892)</f>
        <v>981963000</v>
      </c>
      <c r="E892" s="17">
        <f>SUM([3]ctas!E892+'[4]estapu y ente'!E892)</f>
        <v>0</v>
      </c>
      <c r="F892" s="30">
        <f t="shared" si="133"/>
        <v>981963000</v>
      </c>
      <c r="G892" s="31">
        <f t="shared" si="137"/>
        <v>0</v>
      </c>
      <c r="H892" s="17"/>
      <c r="I892" s="32">
        <f t="shared" si="134"/>
        <v>981963000</v>
      </c>
      <c r="J892" s="17">
        <f>SUM([3]ctas!J892+'[4]estapu y ente'!J892)</f>
        <v>247797182</v>
      </c>
      <c r="K892" s="31">
        <f t="shared" si="127"/>
        <v>25.234879725610842</v>
      </c>
      <c r="L892" s="30">
        <f t="shared" si="136"/>
        <v>592553958</v>
      </c>
      <c r="M892" s="31">
        <f t="shared" si="128"/>
        <v>60.343817231402809</v>
      </c>
      <c r="N892" s="17">
        <f>SUM([3]ctas!N892+'[4]estapu y ente'!N892)</f>
        <v>840351140</v>
      </c>
      <c r="O892" s="31">
        <f t="shared" si="129"/>
        <v>85.578696957013662</v>
      </c>
      <c r="P892" s="32">
        <f t="shared" si="135"/>
        <v>141611860</v>
      </c>
      <c r="R892" s="17">
        <f>SUM('[1]estapu y ente'!D890+[2]ctas!D890)</f>
        <v>981963000</v>
      </c>
      <c r="S892" s="18">
        <f t="shared" si="130"/>
        <v>0</v>
      </c>
    </row>
    <row r="893" spans="1:19" ht="39" x14ac:dyDescent="0.25">
      <c r="A893" s="60">
        <v>3311402200790</v>
      </c>
      <c r="B893" s="27" t="s">
        <v>590</v>
      </c>
      <c r="C893" s="28"/>
      <c r="D893" s="29">
        <f>SUM(D894)</f>
        <v>1228205000</v>
      </c>
      <c r="E893" s="29">
        <f>SUM(E894)</f>
        <v>0</v>
      </c>
      <c r="F893" s="30">
        <f t="shared" si="133"/>
        <v>1228205000</v>
      </c>
      <c r="G893" s="31">
        <f t="shared" si="137"/>
        <v>0</v>
      </c>
      <c r="H893" s="29">
        <f>SUM(H894)</f>
        <v>0</v>
      </c>
      <c r="I893" s="32">
        <f t="shared" si="134"/>
        <v>1228205000</v>
      </c>
      <c r="J893" s="29">
        <f>SUM(J894)</f>
        <v>269110000</v>
      </c>
      <c r="K893" s="31">
        <f t="shared" si="127"/>
        <v>21.910837360212668</v>
      </c>
      <c r="L893" s="30">
        <f t="shared" si="136"/>
        <v>778420000</v>
      </c>
      <c r="M893" s="31">
        <f t="shared" si="128"/>
        <v>63.378670498817378</v>
      </c>
      <c r="N893" s="29">
        <f>SUM(N894)</f>
        <v>1047530000</v>
      </c>
      <c r="O893" s="31">
        <f t="shared" si="129"/>
        <v>85.289507859030039</v>
      </c>
      <c r="P893" s="32">
        <f t="shared" si="135"/>
        <v>180675000</v>
      </c>
      <c r="R893" s="17">
        <f>SUM('[1]estapu y ente'!D891+[2]ctas!D891)</f>
        <v>1228205000</v>
      </c>
      <c r="S893" s="18">
        <f t="shared" si="130"/>
        <v>0</v>
      </c>
    </row>
    <row r="894" spans="1:19" ht="39" x14ac:dyDescent="0.25">
      <c r="A894" s="60">
        <v>3311402200790200</v>
      </c>
      <c r="B894" s="27" t="s">
        <v>590</v>
      </c>
      <c r="C894" s="28"/>
      <c r="D894" s="17">
        <f>SUM([3]ctas!D894+'[4]estapu y ente'!D894)</f>
        <v>1228205000</v>
      </c>
      <c r="E894" s="17">
        <f>SUM([3]ctas!E894+'[4]estapu y ente'!E894)</f>
        <v>0</v>
      </c>
      <c r="F894" s="30">
        <f t="shared" si="133"/>
        <v>1228205000</v>
      </c>
      <c r="G894" s="31">
        <f t="shared" si="137"/>
        <v>0</v>
      </c>
      <c r="H894" s="17"/>
      <c r="I894" s="32">
        <f t="shared" si="134"/>
        <v>1228205000</v>
      </c>
      <c r="J894" s="17">
        <f>SUM([3]ctas!J894+'[4]estapu y ente'!J894)</f>
        <v>269110000</v>
      </c>
      <c r="K894" s="31">
        <f t="shared" si="127"/>
        <v>21.910837360212668</v>
      </c>
      <c r="L894" s="30">
        <f t="shared" si="136"/>
        <v>778420000</v>
      </c>
      <c r="M894" s="31">
        <f t="shared" si="128"/>
        <v>63.378670498817378</v>
      </c>
      <c r="N894" s="17">
        <f>SUM([3]ctas!N894+'[4]estapu y ente'!N894)</f>
        <v>1047530000</v>
      </c>
      <c r="O894" s="31">
        <f t="shared" si="129"/>
        <v>85.289507859030039</v>
      </c>
      <c r="P894" s="32">
        <f t="shared" si="135"/>
        <v>180675000</v>
      </c>
      <c r="R894" s="17">
        <f>SUM('[1]estapu y ente'!D892+[2]ctas!D892)</f>
        <v>1228205000</v>
      </c>
      <c r="S894" s="18">
        <f t="shared" si="130"/>
        <v>0</v>
      </c>
    </row>
    <row r="895" spans="1:19" x14ac:dyDescent="0.25">
      <c r="A895" s="60">
        <v>3311402200793</v>
      </c>
      <c r="B895" s="27" t="s">
        <v>591</v>
      </c>
      <c r="C895" s="28"/>
      <c r="D895" s="29">
        <f>SUM(D896)</f>
        <v>1000832000</v>
      </c>
      <c r="E895" s="29">
        <f>SUM(E896)</f>
        <v>0</v>
      </c>
      <c r="F895" s="30">
        <f t="shared" si="133"/>
        <v>1000832000</v>
      </c>
      <c r="G895" s="31">
        <f t="shared" si="137"/>
        <v>0</v>
      </c>
      <c r="H895" s="29">
        <f>SUM(H896)</f>
        <v>0</v>
      </c>
      <c r="I895" s="32">
        <f t="shared" si="134"/>
        <v>1000832000</v>
      </c>
      <c r="J895" s="29">
        <f>SUM(J896)</f>
        <v>226900000</v>
      </c>
      <c r="K895" s="31">
        <f t="shared" si="127"/>
        <v>22.671137613505561</v>
      </c>
      <c r="L895" s="30">
        <f t="shared" si="136"/>
        <v>559280000</v>
      </c>
      <c r="M895" s="31">
        <f t="shared" si="128"/>
        <v>55.881506586520011</v>
      </c>
      <c r="N895" s="29">
        <f>SUM(N896)</f>
        <v>786180000</v>
      </c>
      <c r="O895" s="31">
        <f t="shared" si="129"/>
        <v>78.552644200025583</v>
      </c>
      <c r="P895" s="32">
        <f t="shared" si="135"/>
        <v>214652000</v>
      </c>
      <c r="R895" s="17">
        <f>SUM('[1]estapu y ente'!D893+[2]ctas!D893)</f>
        <v>1000832000</v>
      </c>
      <c r="S895" s="18">
        <f t="shared" si="130"/>
        <v>0</v>
      </c>
    </row>
    <row r="896" spans="1:19" x14ac:dyDescent="0.25">
      <c r="A896" s="60">
        <v>3311402200793200</v>
      </c>
      <c r="B896" s="27" t="s">
        <v>591</v>
      </c>
      <c r="C896" s="28"/>
      <c r="D896" s="17">
        <f>SUM([3]ctas!D896+'[4]estapu y ente'!D896)</f>
        <v>1000832000</v>
      </c>
      <c r="E896" s="17">
        <f>SUM([3]ctas!E896+'[4]estapu y ente'!E896)</f>
        <v>0</v>
      </c>
      <c r="F896" s="30">
        <f t="shared" si="133"/>
        <v>1000832000</v>
      </c>
      <c r="G896" s="31">
        <f t="shared" si="137"/>
        <v>0</v>
      </c>
      <c r="H896" s="17"/>
      <c r="I896" s="32">
        <f t="shared" si="134"/>
        <v>1000832000</v>
      </c>
      <c r="J896" s="17">
        <f>SUM([3]ctas!J896+'[4]estapu y ente'!J896)</f>
        <v>226900000</v>
      </c>
      <c r="K896" s="31">
        <f t="shared" si="127"/>
        <v>22.671137613505561</v>
      </c>
      <c r="L896" s="30">
        <f t="shared" si="136"/>
        <v>559280000</v>
      </c>
      <c r="M896" s="31">
        <f t="shared" si="128"/>
        <v>55.881506586520011</v>
      </c>
      <c r="N896" s="17">
        <f>SUM([3]ctas!N896+'[4]estapu y ente'!N896)</f>
        <v>786180000</v>
      </c>
      <c r="O896" s="31">
        <f t="shared" si="129"/>
        <v>78.552644200025583</v>
      </c>
      <c r="P896" s="32">
        <f t="shared" si="135"/>
        <v>214652000</v>
      </c>
      <c r="R896" s="17">
        <f>SUM('[1]estapu y ente'!D894+[2]ctas!D894)</f>
        <v>1000832000</v>
      </c>
      <c r="S896" s="18">
        <f t="shared" si="130"/>
        <v>0</v>
      </c>
    </row>
    <row r="897" spans="1:19" ht="39" x14ac:dyDescent="0.25">
      <c r="A897" s="60">
        <v>3311402200812</v>
      </c>
      <c r="B897" s="27" t="s">
        <v>592</v>
      </c>
      <c r="C897" s="28"/>
      <c r="D897" s="29">
        <f>SUM(D898)</f>
        <v>0</v>
      </c>
      <c r="E897" s="29">
        <f>SUM(E898)</f>
        <v>0</v>
      </c>
      <c r="F897" s="30">
        <f t="shared" si="133"/>
        <v>0</v>
      </c>
      <c r="G897" s="31">
        <f t="shared" si="137"/>
        <v>0</v>
      </c>
      <c r="H897" s="29">
        <f>SUM(H898)</f>
        <v>0</v>
      </c>
      <c r="I897" s="32">
        <f t="shared" si="134"/>
        <v>0</v>
      </c>
      <c r="J897" s="29">
        <f>SUM(J898)</f>
        <v>0</v>
      </c>
      <c r="K897" s="31">
        <f t="shared" si="127"/>
        <v>0</v>
      </c>
      <c r="L897" s="30">
        <f t="shared" si="136"/>
        <v>0</v>
      </c>
      <c r="M897" s="31">
        <f t="shared" si="128"/>
        <v>0</v>
      </c>
      <c r="N897" s="29">
        <f>SUM(N898)</f>
        <v>0</v>
      </c>
      <c r="O897" s="31">
        <f t="shared" si="129"/>
        <v>0</v>
      </c>
      <c r="P897" s="32">
        <f t="shared" si="135"/>
        <v>0</v>
      </c>
      <c r="R897" s="17">
        <f>SUM('[1]estapu y ente'!D895+[2]ctas!D895)</f>
        <v>0</v>
      </c>
      <c r="S897" s="18">
        <f t="shared" si="130"/>
        <v>0</v>
      </c>
    </row>
    <row r="898" spans="1:19" ht="39" x14ac:dyDescent="0.25">
      <c r="A898" s="60">
        <v>3311402200812190</v>
      </c>
      <c r="B898" s="27" t="s">
        <v>592</v>
      </c>
      <c r="C898" s="28"/>
      <c r="D898" s="17">
        <f>SUM([3]ctas!D898+'[4]estapu y ente'!D898)</f>
        <v>0</v>
      </c>
      <c r="E898" s="17">
        <f>SUM([3]ctas!E898+'[4]estapu y ente'!E898)</f>
        <v>0</v>
      </c>
      <c r="F898" s="30">
        <f t="shared" si="133"/>
        <v>0</v>
      </c>
      <c r="G898" s="31">
        <f t="shared" si="137"/>
        <v>0</v>
      </c>
      <c r="H898" s="17"/>
      <c r="I898" s="32">
        <f t="shared" si="134"/>
        <v>0</v>
      </c>
      <c r="J898" s="17">
        <f>SUM([3]ctas!J898+'[4]estapu y ente'!J898)</f>
        <v>0</v>
      </c>
      <c r="K898" s="31">
        <f t="shared" si="127"/>
        <v>0</v>
      </c>
      <c r="L898" s="30">
        <f t="shared" si="136"/>
        <v>0</v>
      </c>
      <c r="M898" s="31">
        <f t="shared" si="128"/>
        <v>0</v>
      </c>
      <c r="N898" s="17">
        <f>SUM([3]ctas!N898+'[4]estapu y ente'!N898)</f>
        <v>0</v>
      </c>
      <c r="O898" s="31">
        <f t="shared" si="129"/>
        <v>0</v>
      </c>
      <c r="P898" s="32">
        <f t="shared" si="135"/>
        <v>0</v>
      </c>
      <c r="R898" s="17">
        <f>SUM('[1]estapu y ente'!D896+[2]ctas!D896)</f>
        <v>0</v>
      </c>
      <c r="S898" s="18">
        <f t="shared" si="130"/>
        <v>0</v>
      </c>
    </row>
    <row r="899" spans="1:19" x14ac:dyDescent="0.25">
      <c r="A899" s="60">
        <v>3311402200970</v>
      </c>
      <c r="B899" s="38" t="s">
        <v>593</v>
      </c>
      <c r="C899" s="28"/>
      <c r="D899" s="29">
        <f>SUM(D900)</f>
        <v>360050000</v>
      </c>
      <c r="E899" s="29">
        <f>SUM(E900)</f>
        <v>3000000000</v>
      </c>
      <c r="F899" s="30">
        <f t="shared" si="133"/>
        <v>3360050000</v>
      </c>
      <c r="G899" s="31">
        <f t="shared" si="137"/>
        <v>0</v>
      </c>
      <c r="H899" s="29">
        <f>SUM(H900)</f>
        <v>0</v>
      </c>
      <c r="I899" s="32">
        <f t="shared" si="134"/>
        <v>3360050000</v>
      </c>
      <c r="J899" s="29">
        <f>SUM(J900)</f>
        <v>118503333</v>
      </c>
      <c r="K899" s="31">
        <f t="shared" si="127"/>
        <v>3.5268324280888677</v>
      </c>
      <c r="L899" s="30">
        <f t="shared" si="136"/>
        <v>101946667</v>
      </c>
      <c r="M899" s="31">
        <f t="shared" si="128"/>
        <v>3.0340818440201782</v>
      </c>
      <c r="N899" s="29">
        <f>SUM(N900)</f>
        <v>220450000</v>
      </c>
      <c r="O899" s="31">
        <f t="shared" si="129"/>
        <v>6.5609142721090459</v>
      </c>
      <c r="P899" s="32">
        <f t="shared" si="135"/>
        <v>3139600000</v>
      </c>
      <c r="R899" s="17">
        <f>SUM('[1]estapu y ente'!D897+[2]ctas!D897)</f>
        <v>360050000</v>
      </c>
      <c r="S899" s="18">
        <f t="shared" si="130"/>
        <v>0</v>
      </c>
    </row>
    <row r="900" spans="1:19" ht="26.25" x14ac:dyDescent="0.25">
      <c r="A900" s="60">
        <v>3311402200970190</v>
      </c>
      <c r="B900" s="38" t="s">
        <v>594</v>
      </c>
      <c r="C900" s="28"/>
      <c r="D900" s="17">
        <f>SUM([3]ctas!D900+'[4]estapu y ente'!D900)</f>
        <v>360050000</v>
      </c>
      <c r="E900" s="17">
        <f>SUM([3]ctas!E900+'[4]estapu y ente'!E900)</f>
        <v>3000000000</v>
      </c>
      <c r="F900" s="30">
        <f t="shared" si="133"/>
        <v>3360050000</v>
      </c>
      <c r="G900" s="31">
        <f t="shared" si="137"/>
        <v>0</v>
      </c>
      <c r="H900" s="17"/>
      <c r="I900" s="32">
        <f t="shared" si="134"/>
        <v>3360050000</v>
      </c>
      <c r="J900" s="17">
        <f>SUM([3]ctas!J900+'[4]estapu y ente'!J900)</f>
        <v>118503333</v>
      </c>
      <c r="K900" s="31">
        <f t="shared" si="127"/>
        <v>3.5268324280888677</v>
      </c>
      <c r="L900" s="30">
        <f t="shared" si="136"/>
        <v>101946667</v>
      </c>
      <c r="M900" s="31">
        <f t="shared" si="128"/>
        <v>3.0340818440201782</v>
      </c>
      <c r="N900" s="17">
        <f>SUM([3]ctas!N900+'[4]estapu y ente'!N900)</f>
        <v>220450000</v>
      </c>
      <c r="O900" s="31">
        <f t="shared" si="129"/>
        <v>6.5609142721090459</v>
      </c>
      <c r="P900" s="32">
        <f t="shared" si="135"/>
        <v>3139600000</v>
      </c>
      <c r="R900" s="17">
        <f>SUM('[1]estapu y ente'!D898+[2]ctas!D898)</f>
        <v>360050000</v>
      </c>
      <c r="S900" s="18">
        <f t="shared" si="130"/>
        <v>0</v>
      </c>
    </row>
    <row r="901" spans="1:19" ht="26.25" x14ac:dyDescent="0.25">
      <c r="A901" s="60">
        <v>3311402203075</v>
      </c>
      <c r="B901" s="27" t="s">
        <v>578</v>
      </c>
      <c r="C901" s="28"/>
      <c r="D901" s="29">
        <f>SUM(D902)</f>
        <v>40610885000</v>
      </c>
      <c r="E901" s="29">
        <f>SUM(E902)</f>
        <v>3553228662</v>
      </c>
      <c r="F901" s="30">
        <f t="shared" si="133"/>
        <v>44164113662</v>
      </c>
      <c r="G901" s="31">
        <f t="shared" si="137"/>
        <v>0</v>
      </c>
      <c r="H901" s="29">
        <f>SUM(H902)</f>
        <v>0</v>
      </c>
      <c r="I901" s="32">
        <f t="shared" si="134"/>
        <v>44164113662</v>
      </c>
      <c r="J901" s="29">
        <f>SUM(J902)</f>
        <v>10195634722</v>
      </c>
      <c r="K901" s="31">
        <f t="shared" si="127"/>
        <v>23.085790422581493</v>
      </c>
      <c r="L901" s="30">
        <f t="shared" si="136"/>
        <v>5593563845</v>
      </c>
      <c r="M901" s="31">
        <f t="shared" si="128"/>
        <v>12.665404966143029</v>
      </c>
      <c r="N901" s="29">
        <f>SUM(N902)</f>
        <v>15789198567</v>
      </c>
      <c r="O901" s="31">
        <f t="shared" si="129"/>
        <v>35.751195388724518</v>
      </c>
      <c r="P901" s="32">
        <f t="shared" si="135"/>
        <v>28374915095</v>
      </c>
      <c r="R901" s="17">
        <f>SUM('[1]estapu y ente'!D899+[2]ctas!D899)</f>
        <v>40610885000</v>
      </c>
      <c r="S901" s="18">
        <f t="shared" si="130"/>
        <v>0</v>
      </c>
    </row>
    <row r="902" spans="1:19" ht="26.25" x14ac:dyDescent="0.25">
      <c r="A902" s="60">
        <v>3.31140220030752E+16</v>
      </c>
      <c r="B902" s="27" t="s">
        <v>578</v>
      </c>
      <c r="C902" s="28"/>
      <c r="D902" s="17">
        <f>SUM([3]ctas!D902+'[4]estapu y ente'!D902)</f>
        <v>40610885000</v>
      </c>
      <c r="E902" s="17">
        <f>SUM([3]ctas!E902+'[4]estapu y ente'!E902)</f>
        <v>3553228662</v>
      </c>
      <c r="F902" s="30">
        <f t="shared" si="133"/>
        <v>44164113662</v>
      </c>
      <c r="G902" s="31">
        <f t="shared" si="137"/>
        <v>0</v>
      </c>
      <c r="H902" s="17"/>
      <c r="I902" s="32">
        <f t="shared" si="134"/>
        <v>44164113662</v>
      </c>
      <c r="J902" s="17">
        <f>SUM([3]ctas!J902+'[4]estapu y ente'!J902)</f>
        <v>10195634722</v>
      </c>
      <c r="K902" s="31">
        <f t="shared" si="127"/>
        <v>23.085790422581493</v>
      </c>
      <c r="L902" s="30">
        <f t="shared" si="136"/>
        <v>5593563845</v>
      </c>
      <c r="M902" s="31">
        <f t="shared" si="128"/>
        <v>12.665404966143029</v>
      </c>
      <c r="N902" s="17">
        <f>SUM([3]ctas!N902+'[4]estapu y ente'!N902)</f>
        <v>15789198567</v>
      </c>
      <c r="O902" s="31">
        <f t="shared" si="129"/>
        <v>35.751195388724518</v>
      </c>
      <c r="P902" s="32">
        <f t="shared" si="135"/>
        <v>28374915095</v>
      </c>
      <c r="R902" s="17">
        <f>SUM('[1]estapu y ente'!D900+[2]ctas!D900)</f>
        <v>40610885000</v>
      </c>
      <c r="S902" s="18">
        <f t="shared" si="130"/>
        <v>0</v>
      </c>
    </row>
    <row r="903" spans="1:19" x14ac:dyDescent="0.25">
      <c r="A903" s="60">
        <v>3311402207240</v>
      </c>
      <c r="B903" s="27" t="s">
        <v>595</v>
      </c>
      <c r="C903" s="28"/>
      <c r="D903" s="29">
        <f>SUM(D904)</f>
        <v>0</v>
      </c>
      <c r="E903" s="29">
        <f>SUM(E904)</f>
        <v>0</v>
      </c>
      <c r="F903" s="30">
        <f t="shared" si="133"/>
        <v>0</v>
      </c>
      <c r="G903" s="31">
        <f t="shared" si="137"/>
        <v>0</v>
      </c>
      <c r="H903" s="29">
        <f>SUM(H904)</f>
        <v>0</v>
      </c>
      <c r="I903" s="32">
        <f t="shared" si="134"/>
        <v>0</v>
      </c>
      <c r="J903" s="29">
        <f>SUM(J904)</f>
        <v>0</v>
      </c>
      <c r="K903" s="31">
        <f t="shared" si="127"/>
        <v>0</v>
      </c>
      <c r="L903" s="30">
        <f t="shared" si="136"/>
        <v>0</v>
      </c>
      <c r="M903" s="31">
        <f t="shared" si="128"/>
        <v>0</v>
      </c>
      <c r="N903" s="29">
        <f>SUM(N904)</f>
        <v>0</v>
      </c>
      <c r="O903" s="31">
        <f t="shared" si="129"/>
        <v>0</v>
      </c>
      <c r="P903" s="32">
        <f t="shared" si="135"/>
        <v>0</v>
      </c>
      <c r="R903" s="17">
        <f>SUM('[1]estapu y ente'!D901+[2]ctas!D901)</f>
        <v>0</v>
      </c>
      <c r="S903" s="18">
        <f t="shared" si="130"/>
        <v>0</v>
      </c>
    </row>
    <row r="904" spans="1:19" x14ac:dyDescent="0.25">
      <c r="A904" s="60">
        <v>3311402207240200</v>
      </c>
      <c r="B904" s="27" t="s">
        <v>595</v>
      </c>
      <c r="C904" s="28"/>
      <c r="D904" s="17">
        <f>SUM([3]ctas!D904+'[4]estapu y ente'!D904)</f>
        <v>0</v>
      </c>
      <c r="E904" s="17">
        <f>SUM([3]ctas!E904+'[4]estapu y ente'!E904)</f>
        <v>0</v>
      </c>
      <c r="F904" s="30">
        <f t="shared" si="133"/>
        <v>0</v>
      </c>
      <c r="G904" s="31">
        <f t="shared" si="137"/>
        <v>0</v>
      </c>
      <c r="H904" s="17"/>
      <c r="I904" s="32">
        <f t="shared" si="134"/>
        <v>0</v>
      </c>
      <c r="J904" s="17">
        <f>SUM([3]ctas!J904+'[4]estapu y ente'!J904)</f>
        <v>0</v>
      </c>
      <c r="K904" s="31">
        <f t="shared" si="127"/>
        <v>0</v>
      </c>
      <c r="L904" s="30">
        <f t="shared" si="136"/>
        <v>0</v>
      </c>
      <c r="M904" s="31">
        <f t="shared" si="128"/>
        <v>0</v>
      </c>
      <c r="N904" s="17">
        <f>SUM([3]ctas!N904+'[4]estapu y ente'!N904)</f>
        <v>0</v>
      </c>
      <c r="O904" s="31">
        <f t="shared" si="129"/>
        <v>0</v>
      </c>
      <c r="P904" s="32">
        <f t="shared" si="135"/>
        <v>0</v>
      </c>
      <c r="R904" s="17">
        <f>SUM('[1]estapu y ente'!D902+[2]ctas!D902)</f>
        <v>0</v>
      </c>
      <c r="S904" s="18">
        <f t="shared" si="130"/>
        <v>0</v>
      </c>
    </row>
    <row r="905" spans="1:19" x14ac:dyDescent="0.25">
      <c r="A905" s="60">
        <v>331140221</v>
      </c>
      <c r="B905" s="61" t="s">
        <v>596</v>
      </c>
      <c r="C905" s="28"/>
      <c r="D905" s="29">
        <f>SUM(D906+D913)</f>
        <v>182879825000</v>
      </c>
      <c r="E905" s="29">
        <f>SUM(E906+E913)</f>
        <v>-206371181</v>
      </c>
      <c r="F905" s="30">
        <f t="shared" si="133"/>
        <v>182673453819</v>
      </c>
      <c r="G905" s="31">
        <f t="shared" si="137"/>
        <v>0</v>
      </c>
      <c r="H905" s="29">
        <f>SUM(H906+H913)</f>
        <v>0</v>
      </c>
      <c r="I905" s="32">
        <f t="shared" si="134"/>
        <v>182673453819</v>
      </c>
      <c r="J905" s="29">
        <f>SUM(J906+J913)</f>
        <v>122293956068</v>
      </c>
      <c r="K905" s="31">
        <f t="shared" si="127"/>
        <v>66.946758552654089</v>
      </c>
      <c r="L905" s="30">
        <f t="shared" si="136"/>
        <v>13039731814</v>
      </c>
      <c r="M905" s="31">
        <f t="shared" si="128"/>
        <v>7.1382740849254844</v>
      </c>
      <c r="N905" s="29">
        <f>SUM(N906+N913)</f>
        <v>135333687882</v>
      </c>
      <c r="O905" s="31">
        <f t="shared" si="129"/>
        <v>74.085032637579573</v>
      </c>
      <c r="P905" s="32">
        <f t="shared" si="135"/>
        <v>47339765937</v>
      </c>
      <c r="R905" s="17">
        <f>SUM('[1]estapu y ente'!D903+[2]ctas!D903)</f>
        <v>182879825000</v>
      </c>
      <c r="S905" s="18">
        <f t="shared" si="130"/>
        <v>0</v>
      </c>
    </row>
    <row r="906" spans="1:19" ht="26.25" x14ac:dyDescent="0.25">
      <c r="A906" s="60">
        <v>3311402210584</v>
      </c>
      <c r="B906" s="27" t="s">
        <v>597</v>
      </c>
      <c r="C906" s="28"/>
      <c r="D906" s="29">
        <f>SUM(D907:D912)</f>
        <v>178879825000</v>
      </c>
      <c r="E906" s="29">
        <f>SUM(E907:E912)</f>
        <v>-206371181</v>
      </c>
      <c r="F906" s="30">
        <f t="shared" si="133"/>
        <v>178673453819</v>
      </c>
      <c r="G906" s="31">
        <f t="shared" si="137"/>
        <v>0</v>
      </c>
      <c r="H906" s="29">
        <f>SUM(H907:H912)</f>
        <v>0</v>
      </c>
      <c r="I906" s="32">
        <f t="shared" si="134"/>
        <v>178673453819</v>
      </c>
      <c r="J906" s="29">
        <f>SUM(J907:J912)</f>
        <v>121200651689</v>
      </c>
      <c r="K906" s="31">
        <f t="shared" si="127"/>
        <v>67.833608797744986</v>
      </c>
      <c r="L906" s="30">
        <f t="shared" si="136"/>
        <v>10390919080</v>
      </c>
      <c r="M906" s="31">
        <f t="shared" si="128"/>
        <v>5.8155919964060363</v>
      </c>
      <c r="N906" s="29">
        <f>SUM(N907:N912)</f>
        <v>131591570769</v>
      </c>
      <c r="O906" s="31">
        <f t="shared" si="129"/>
        <v>73.649200794151014</v>
      </c>
      <c r="P906" s="32">
        <f t="shared" si="135"/>
        <v>47081883050</v>
      </c>
      <c r="R906" s="17">
        <f>SUM('[1]estapu y ente'!D904+[2]ctas!D904)</f>
        <v>178879825000</v>
      </c>
      <c r="S906" s="18">
        <f t="shared" ref="S906:S969" si="138">+D906-R906</f>
        <v>0</v>
      </c>
    </row>
    <row r="907" spans="1:19" ht="26.25" x14ac:dyDescent="0.25">
      <c r="A907" s="60">
        <v>3311402210584200</v>
      </c>
      <c r="B907" s="27" t="s">
        <v>597</v>
      </c>
      <c r="C907" s="28"/>
      <c r="D907" s="17">
        <f>SUM([3]ctas!D907+'[4]estapu y ente'!D907)</f>
        <v>40000000</v>
      </c>
      <c r="E907" s="17">
        <f>SUM([3]ctas!E907+'[4]estapu y ente'!E907)</f>
        <v>0</v>
      </c>
      <c r="F907" s="30">
        <f t="shared" si="133"/>
        <v>40000000</v>
      </c>
      <c r="G907" s="31">
        <f t="shared" si="137"/>
        <v>0</v>
      </c>
      <c r="H907" s="17"/>
      <c r="I907" s="32">
        <f t="shared" si="134"/>
        <v>40000000</v>
      </c>
      <c r="J907" s="17">
        <f>SUM([3]ctas!J907+'[4]estapu y ente'!J907)</f>
        <v>0</v>
      </c>
      <c r="K907" s="31">
        <f t="shared" ref="K907:K970" si="139">IF(OR(J907=0,F907=0),0,J907/F907)*100</f>
        <v>0</v>
      </c>
      <c r="L907" s="30">
        <f t="shared" si="136"/>
        <v>0</v>
      </c>
      <c r="M907" s="31">
        <f t="shared" ref="M907:M970" si="140">IF(OR(L907=0,F907=0),0,L907/F907)*100</f>
        <v>0</v>
      </c>
      <c r="N907" s="17">
        <f>SUM([3]ctas!N907+'[4]estapu y ente'!N907)</f>
        <v>0</v>
      </c>
      <c r="O907" s="31">
        <f t="shared" ref="O907:O970" si="141">IF(OR(N907=0,F907=0),0,N907/F907)*100</f>
        <v>0</v>
      </c>
      <c r="P907" s="32">
        <f t="shared" si="135"/>
        <v>40000000</v>
      </c>
      <c r="R907" s="17">
        <f>SUM('[1]estapu y ente'!D905+[2]ctas!D905)</f>
        <v>40000000</v>
      </c>
      <c r="S907" s="18">
        <f t="shared" si="138"/>
        <v>0</v>
      </c>
    </row>
    <row r="908" spans="1:19" ht="26.25" x14ac:dyDescent="0.25">
      <c r="A908" s="60">
        <v>3311402210584200</v>
      </c>
      <c r="B908" s="27" t="s">
        <v>597</v>
      </c>
      <c r="C908" s="28"/>
      <c r="D908" s="17">
        <f>SUM([3]ctas!D908+'[4]estapu y ente'!D908)</f>
        <v>15149800000</v>
      </c>
      <c r="E908" s="17">
        <f>SUM([3]ctas!E908+'[4]estapu y ente'!E908)</f>
        <v>-55101430</v>
      </c>
      <c r="F908" s="30">
        <f t="shared" si="133"/>
        <v>15094698570</v>
      </c>
      <c r="G908" s="31">
        <f t="shared" si="137"/>
        <v>0</v>
      </c>
      <c r="H908" s="17"/>
      <c r="I908" s="32">
        <f t="shared" si="134"/>
        <v>15094698570</v>
      </c>
      <c r="J908" s="17">
        <f>SUM([3]ctas!J908+'[4]estapu y ente'!J908)</f>
        <v>82079966</v>
      </c>
      <c r="K908" s="31">
        <f t="shared" si="139"/>
        <v>0.54376684383171492</v>
      </c>
      <c r="L908" s="30">
        <f t="shared" si="136"/>
        <v>4087697257</v>
      </c>
      <c r="M908" s="31">
        <f t="shared" si="140"/>
        <v>27.080350349785093</v>
      </c>
      <c r="N908" s="17">
        <f>SUM([3]ctas!N908+'[4]estapu y ente'!N908)</f>
        <v>4169777223</v>
      </c>
      <c r="O908" s="31">
        <f t="shared" si="141"/>
        <v>27.624117193616804</v>
      </c>
      <c r="P908" s="32">
        <f t="shared" si="135"/>
        <v>10924921347</v>
      </c>
      <c r="R908" s="17">
        <f>SUM('[1]estapu y ente'!D906+[2]ctas!D906)</f>
        <v>15149800000</v>
      </c>
      <c r="S908" s="18">
        <f t="shared" si="138"/>
        <v>0</v>
      </c>
    </row>
    <row r="909" spans="1:19" ht="26.25" x14ac:dyDescent="0.25">
      <c r="A909" s="60">
        <v>3311402210584200</v>
      </c>
      <c r="B909" s="27" t="s">
        <v>597</v>
      </c>
      <c r="C909" s="28"/>
      <c r="D909" s="17">
        <f>SUM([3]ctas!D909+'[4]estapu y ente'!D909)</f>
        <v>6055000000</v>
      </c>
      <c r="E909" s="17">
        <f>SUM([3]ctas!E909+'[4]estapu y ente'!E909)</f>
        <v>1460192582</v>
      </c>
      <c r="F909" s="30">
        <f t="shared" si="133"/>
        <v>7515192582</v>
      </c>
      <c r="G909" s="31">
        <f t="shared" si="137"/>
        <v>0</v>
      </c>
      <c r="H909" s="17"/>
      <c r="I909" s="32">
        <f t="shared" si="134"/>
        <v>7515192582</v>
      </c>
      <c r="J909" s="17">
        <f>SUM([3]ctas!J909+'[4]estapu y ente'!J909)</f>
        <v>709308103</v>
      </c>
      <c r="K909" s="31">
        <f t="shared" si="139"/>
        <v>9.4383223751164813</v>
      </c>
      <c r="L909" s="30">
        <f t="shared" si="136"/>
        <v>4394907966</v>
      </c>
      <c r="M909" s="31">
        <f t="shared" si="140"/>
        <v>58.480310624726449</v>
      </c>
      <c r="N909" s="17">
        <f>SUM([3]ctas!N909+'[4]estapu y ente'!N909)</f>
        <v>5104216069</v>
      </c>
      <c r="O909" s="31">
        <f t="shared" si="141"/>
        <v>67.918632999842927</v>
      </c>
      <c r="P909" s="32">
        <f t="shared" si="135"/>
        <v>2410976513</v>
      </c>
      <c r="R909" s="17">
        <f>SUM('[1]estapu y ente'!D907+[2]ctas!D907)</f>
        <v>6055000000</v>
      </c>
      <c r="S909" s="18">
        <f t="shared" si="138"/>
        <v>0</v>
      </c>
    </row>
    <row r="910" spans="1:19" ht="26.25" x14ac:dyDescent="0.25">
      <c r="A910" s="60">
        <v>3311402210584200</v>
      </c>
      <c r="B910" s="27" t="s">
        <v>597</v>
      </c>
      <c r="C910" s="28"/>
      <c r="D910" s="17">
        <f>SUM([3]ctas!D910+'[4]estapu y ente'!D910)</f>
        <v>150165025000</v>
      </c>
      <c r="E910" s="17">
        <f>SUM([3]ctas!E910+'[4]estapu y ente'!E910)</f>
        <v>-1611462333</v>
      </c>
      <c r="F910" s="30">
        <f t="shared" si="133"/>
        <v>148553562667</v>
      </c>
      <c r="G910" s="31">
        <f t="shared" si="137"/>
        <v>0</v>
      </c>
      <c r="H910" s="17"/>
      <c r="I910" s="32">
        <f t="shared" si="134"/>
        <v>148553562667</v>
      </c>
      <c r="J910" s="17">
        <f>SUM([3]ctas!J910+'[4]estapu y ente'!J910)</f>
        <v>120394897753</v>
      </c>
      <c r="K910" s="31">
        <f t="shared" si="139"/>
        <v>81.044773071433568</v>
      </c>
      <c r="L910" s="30">
        <f t="shared" si="136"/>
        <v>1606854724</v>
      </c>
      <c r="M910" s="31">
        <f t="shared" si="140"/>
        <v>1.0816669052912253</v>
      </c>
      <c r="N910" s="17">
        <f>SUM([3]ctas!N910+'[4]estapu y ente'!N910)</f>
        <v>122001752477</v>
      </c>
      <c r="O910" s="31">
        <f t="shared" si="141"/>
        <v>82.126439976724782</v>
      </c>
      <c r="P910" s="32">
        <f t="shared" si="135"/>
        <v>26551810190</v>
      </c>
      <c r="R910" s="17">
        <f>SUM('[1]estapu y ente'!D908+[2]ctas!D908)</f>
        <v>150165025000</v>
      </c>
      <c r="S910" s="18">
        <f t="shared" si="138"/>
        <v>0</v>
      </c>
    </row>
    <row r="911" spans="1:19" ht="26.25" x14ac:dyDescent="0.25">
      <c r="A911" s="60">
        <v>3311402210584200</v>
      </c>
      <c r="B911" s="27" t="s">
        <v>597</v>
      </c>
      <c r="C911" s="28"/>
      <c r="D911" s="17">
        <f>SUM([3]ctas!D911+'[4]estapu y ente'!D911)</f>
        <v>7270000000</v>
      </c>
      <c r="E911" s="17">
        <f>SUM([3]ctas!E911+'[4]estapu y ente'!E911)</f>
        <v>0</v>
      </c>
      <c r="F911" s="30">
        <f t="shared" si="133"/>
        <v>7270000000</v>
      </c>
      <c r="G911" s="31">
        <f t="shared" si="137"/>
        <v>0</v>
      </c>
      <c r="H911" s="17"/>
      <c r="I911" s="32">
        <f t="shared" si="134"/>
        <v>7270000000</v>
      </c>
      <c r="J911" s="17">
        <f>SUM([3]ctas!J911+'[4]estapu y ente'!J911)</f>
        <v>0</v>
      </c>
      <c r="K911" s="31">
        <f t="shared" si="139"/>
        <v>0</v>
      </c>
      <c r="L911" s="30">
        <f t="shared" si="136"/>
        <v>172339000</v>
      </c>
      <c r="M911" s="31">
        <f t="shared" si="140"/>
        <v>2.3705502063273727</v>
      </c>
      <c r="N911" s="17">
        <f>SUM([3]ctas!N911+'[4]estapu y ente'!N911)</f>
        <v>172339000</v>
      </c>
      <c r="O911" s="31">
        <f t="shared" si="141"/>
        <v>2.3705502063273727</v>
      </c>
      <c r="P911" s="32">
        <f t="shared" si="135"/>
        <v>7097661000</v>
      </c>
      <c r="R911" s="17">
        <f>SUM('[1]estapu y ente'!D909+[2]ctas!D909)</f>
        <v>7270000000</v>
      </c>
      <c r="S911" s="18">
        <f t="shared" si="138"/>
        <v>0</v>
      </c>
    </row>
    <row r="912" spans="1:19" ht="26.25" x14ac:dyDescent="0.25">
      <c r="A912" s="60">
        <v>3311402210584200</v>
      </c>
      <c r="B912" s="27" t="s">
        <v>597</v>
      </c>
      <c r="C912" s="28"/>
      <c r="D912" s="17">
        <f>SUM([3]ctas!D912+'[4]estapu y ente'!D912)</f>
        <v>200000000</v>
      </c>
      <c r="E912" s="17">
        <f>SUM([3]ctas!E912+'[4]estapu y ente'!E912)</f>
        <v>0</v>
      </c>
      <c r="F912" s="30">
        <f t="shared" si="133"/>
        <v>200000000</v>
      </c>
      <c r="G912" s="31">
        <f t="shared" si="137"/>
        <v>0</v>
      </c>
      <c r="H912" s="17"/>
      <c r="I912" s="32">
        <f t="shared" si="134"/>
        <v>200000000</v>
      </c>
      <c r="J912" s="17">
        <f>SUM([3]ctas!J912+'[4]estapu y ente'!J912)</f>
        <v>14365867</v>
      </c>
      <c r="K912" s="31">
        <f t="shared" si="139"/>
        <v>7.182933499999999</v>
      </c>
      <c r="L912" s="30">
        <f t="shared" si="136"/>
        <v>129120133</v>
      </c>
      <c r="M912" s="31">
        <f t="shared" si="140"/>
        <v>64.560066500000005</v>
      </c>
      <c r="N912" s="17">
        <f>SUM([3]ctas!N912+'[4]estapu y ente'!N912)</f>
        <v>143486000</v>
      </c>
      <c r="O912" s="31">
        <f t="shared" si="141"/>
        <v>71.742999999999995</v>
      </c>
      <c r="P912" s="32">
        <f t="shared" si="135"/>
        <v>56514000</v>
      </c>
      <c r="R912" s="17">
        <f>SUM('[1]estapu y ente'!D910+[2]ctas!D910)</f>
        <v>200000000</v>
      </c>
      <c r="S912" s="18">
        <f t="shared" si="138"/>
        <v>0</v>
      </c>
    </row>
    <row r="913" spans="1:19" ht="26.25" x14ac:dyDescent="0.25">
      <c r="A913" s="26">
        <v>3311402210826</v>
      </c>
      <c r="B913" s="27" t="s">
        <v>598</v>
      </c>
      <c r="C913" s="28"/>
      <c r="D913" s="29">
        <f>SUM(D914:D916)</f>
        <v>4000000000</v>
      </c>
      <c r="E913" s="29">
        <f>SUM(E914:E916)</f>
        <v>0</v>
      </c>
      <c r="F913" s="30">
        <f t="shared" si="133"/>
        <v>4000000000</v>
      </c>
      <c r="G913" s="31">
        <f t="shared" si="137"/>
        <v>0</v>
      </c>
      <c r="H913" s="29">
        <f>SUM(H914:H916)</f>
        <v>0</v>
      </c>
      <c r="I913" s="32">
        <f t="shared" si="134"/>
        <v>4000000000</v>
      </c>
      <c r="J913" s="29">
        <f>SUM(J914:J916)</f>
        <v>1093304379</v>
      </c>
      <c r="K913" s="31">
        <f t="shared" si="139"/>
        <v>27.332609475000002</v>
      </c>
      <c r="L913" s="30">
        <f t="shared" si="136"/>
        <v>2648812734</v>
      </c>
      <c r="M913" s="31">
        <f t="shared" si="140"/>
        <v>66.220318349999999</v>
      </c>
      <c r="N913" s="29">
        <f>SUM(N914:N916)</f>
        <v>3742117113</v>
      </c>
      <c r="O913" s="31">
        <f t="shared" si="141"/>
        <v>93.552927824999998</v>
      </c>
      <c r="P913" s="32">
        <f t="shared" si="135"/>
        <v>257882887</v>
      </c>
      <c r="R913" s="17">
        <f>SUM('[1]estapu y ente'!D911+[2]ctas!D911)</f>
        <v>4000000000</v>
      </c>
      <c r="S913" s="18">
        <f t="shared" si="138"/>
        <v>0</v>
      </c>
    </row>
    <row r="914" spans="1:19" ht="26.25" x14ac:dyDescent="0.25">
      <c r="A914" s="26">
        <v>3311402210826200</v>
      </c>
      <c r="B914" s="27" t="s">
        <v>598</v>
      </c>
      <c r="C914" s="28"/>
      <c r="D914" s="17">
        <f>SUM([3]ctas!D914+'[4]estapu y ente'!D914)</f>
        <v>3112310000</v>
      </c>
      <c r="E914" s="17">
        <f>SUM([3]ctas!E914+'[4]estapu y ente'!E914)</f>
        <v>0</v>
      </c>
      <c r="F914" s="30">
        <f t="shared" si="133"/>
        <v>3112310000</v>
      </c>
      <c r="G914" s="31">
        <f t="shared" si="137"/>
        <v>0</v>
      </c>
      <c r="H914" s="17"/>
      <c r="I914" s="32">
        <f t="shared" si="134"/>
        <v>3112310000</v>
      </c>
      <c r="J914" s="17">
        <f>SUM([3]ctas!J914+'[4]estapu y ente'!J914)</f>
        <v>846954473</v>
      </c>
      <c r="K914" s="31">
        <f t="shared" si="139"/>
        <v>27.213049888989204</v>
      </c>
      <c r="L914" s="30">
        <f t="shared" si="136"/>
        <v>2031921840</v>
      </c>
      <c r="M914" s="31">
        <f t="shared" si="140"/>
        <v>65.286614765238681</v>
      </c>
      <c r="N914" s="17">
        <f>SUM([3]ctas!N914+'[4]estapu y ente'!N914)</f>
        <v>2878876313</v>
      </c>
      <c r="O914" s="31">
        <f t="shared" si="141"/>
        <v>92.499664654227885</v>
      </c>
      <c r="P914" s="32">
        <f t="shared" si="135"/>
        <v>233433687</v>
      </c>
      <c r="R914" s="17">
        <f>SUM('[1]estapu y ente'!D912+[2]ctas!D912)</f>
        <v>3112310000</v>
      </c>
      <c r="S914" s="18">
        <f t="shared" si="138"/>
        <v>0</v>
      </c>
    </row>
    <row r="915" spans="1:19" ht="26.25" x14ac:dyDescent="0.25">
      <c r="A915" s="26">
        <v>3311402210826200</v>
      </c>
      <c r="B915" s="27" t="s">
        <v>598</v>
      </c>
      <c r="C915" s="28"/>
      <c r="D915" s="17">
        <f>SUM([3]ctas!D915+'[4]estapu y ente'!D915)</f>
        <v>887690000</v>
      </c>
      <c r="E915" s="17">
        <f>SUM([3]ctas!E915+'[4]estapu y ente'!E915)</f>
        <v>0</v>
      </c>
      <c r="F915" s="30">
        <f t="shared" si="133"/>
        <v>887690000</v>
      </c>
      <c r="G915" s="31">
        <f t="shared" si="137"/>
        <v>0</v>
      </c>
      <c r="H915" s="17"/>
      <c r="I915" s="32">
        <f t="shared" si="134"/>
        <v>887690000</v>
      </c>
      <c r="J915" s="17">
        <f>SUM([3]ctas!J915+'[4]estapu y ente'!J915)</f>
        <v>246349906</v>
      </c>
      <c r="K915" s="31">
        <f t="shared" si="139"/>
        <v>27.751794658045036</v>
      </c>
      <c r="L915" s="30">
        <f t="shared" si="136"/>
        <v>616890894</v>
      </c>
      <c r="M915" s="31">
        <f t="shared" si="140"/>
        <v>69.493955547544743</v>
      </c>
      <c r="N915" s="17">
        <f>SUM([3]ctas!N915+'[4]estapu y ente'!N915)</f>
        <v>863240800</v>
      </c>
      <c r="O915" s="31">
        <f t="shared" si="141"/>
        <v>97.245750205589786</v>
      </c>
      <c r="P915" s="32">
        <f t="shared" si="135"/>
        <v>24449200</v>
      </c>
      <c r="R915" s="17">
        <f>SUM('[1]estapu y ente'!D913+[2]ctas!D913)</f>
        <v>887690000</v>
      </c>
      <c r="S915" s="18">
        <f t="shared" si="138"/>
        <v>0</v>
      </c>
    </row>
    <row r="916" spans="1:19" ht="26.25" x14ac:dyDescent="0.25">
      <c r="A916" s="26">
        <v>3311402210826200</v>
      </c>
      <c r="B916" s="27" t="s">
        <v>598</v>
      </c>
      <c r="C916" s="28"/>
      <c r="D916" s="17">
        <f>SUM([3]ctas!D916+'[4]estapu y ente'!D916)</f>
        <v>0</v>
      </c>
      <c r="E916" s="17">
        <f>SUM([3]ctas!E916+'[4]estapu y ente'!E916)</f>
        <v>0</v>
      </c>
      <c r="F916" s="30">
        <f t="shared" si="133"/>
        <v>0</v>
      </c>
      <c r="G916" s="31">
        <f t="shared" si="137"/>
        <v>0</v>
      </c>
      <c r="H916" s="17"/>
      <c r="I916" s="32">
        <f t="shared" si="134"/>
        <v>0</v>
      </c>
      <c r="J916" s="17">
        <f>SUM([3]ctas!J916+'[4]estapu y ente'!J916)</f>
        <v>0</v>
      </c>
      <c r="K916" s="31">
        <f t="shared" si="139"/>
        <v>0</v>
      </c>
      <c r="L916" s="30">
        <f t="shared" si="136"/>
        <v>0</v>
      </c>
      <c r="M916" s="31">
        <f t="shared" si="140"/>
        <v>0</v>
      </c>
      <c r="N916" s="17">
        <f>SUM([3]ctas!N916+'[4]estapu y ente'!N916)</f>
        <v>0</v>
      </c>
      <c r="O916" s="31">
        <f t="shared" si="141"/>
        <v>0</v>
      </c>
      <c r="P916" s="32">
        <f t="shared" si="135"/>
        <v>0</v>
      </c>
      <c r="R916" s="17">
        <f>SUM('[1]estapu y ente'!D914+[2]ctas!D914)</f>
        <v>0</v>
      </c>
      <c r="S916" s="18">
        <f t="shared" si="138"/>
        <v>0</v>
      </c>
    </row>
    <row r="917" spans="1:19" x14ac:dyDescent="0.25">
      <c r="A917" s="60">
        <v>331140222</v>
      </c>
      <c r="B917" s="27" t="s">
        <v>599</v>
      </c>
      <c r="C917" s="28"/>
      <c r="D917" s="29">
        <f>SUM(D918+D920+D922+D925)</f>
        <v>53933000000</v>
      </c>
      <c r="E917" s="29">
        <f>SUM(E918+E920+E922+E925)</f>
        <v>8021491885</v>
      </c>
      <c r="F917" s="30">
        <f t="shared" si="133"/>
        <v>61954491885</v>
      </c>
      <c r="G917" s="31">
        <f t="shared" si="137"/>
        <v>0</v>
      </c>
      <c r="H917" s="29">
        <f>SUM(H918+H920+H922+H925)</f>
        <v>0</v>
      </c>
      <c r="I917" s="32">
        <f t="shared" si="134"/>
        <v>61954491885</v>
      </c>
      <c r="J917" s="29">
        <f>SUM(J918+J920+J922+J925)</f>
        <v>11638567460</v>
      </c>
      <c r="K917" s="31">
        <f t="shared" si="139"/>
        <v>18.785671717885318</v>
      </c>
      <c r="L917" s="30">
        <f t="shared" si="136"/>
        <v>25857444261</v>
      </c>
      <c r="M917" s="31">
        <f t="shared" si="140"/>
        <v>41.736189700331359</v>
      </c>
      <c r="N917" s="29">
        <f>SUM(N918+N920+N922+N925)</f>
        <v>37496011721</v>
      </c>
      <c r="O917" s="31">
        <f t="shared" si="141"/>
        <v>60.52186141821668</v>
      </c>
      <c r="P917" s="32">
        <f t="shared" si="135"/>
        <v>24458480164</v>
      </c>
      <c r="R917" s="17">
        <f>SUM('[1]estapu y ente'!D915+[2]ctas!D915)</f>
        <v>53933000000</v>
      </c>
      <c r="S917" s="18">
        <f t="shared" si="138"/>
        <v>0</v>
      </c>
    </row>
    <row r="918" spans="1:19" ht="26.25" x14ac:dyDescent="0.25">
      <c r="A918" s="26">
        <v>3311402220574</v>
      </c>
      <c r="B918" s="27" t="s">
        <v>600</v>
      </c>
      <c r="C918" s="28"/>
      <c r="D918" s="29">
        <f>SUM(D919)</f>
        <v>10445000000</v>
      </c>
      <c r="E918" s="29">
        <f>SUM(E919)</f>
        <v>180000000</v>
      </c>
      <c r="F918" s="30">
        <f t="shared" si="133"/>
        <v>10625000000</v>
      </c>
      <c r="G918" s="31">
        <f t="shared" si="137"/>
        <v>0</v>
      </c>
      <c r="H918" s="29">
        <f>SUM(H919)</f>
        <v>0</v>
      </c>
      <c r="I918" s="32">
        <f t="shared" si="134"/>
        <v>10625000000</v>
      </c>
      <c r="J918" s="29">
        <f>SUM(J919)</f>
        <v>2402024643</v>
      </c>
      <c r="K918" s="31">
        <f t="shared" si="139"/>
        <v>22.607290757647057</v>
      </c>
      <c r="L918" s="30">
        <f t="shared" si="136"/>
        <v>6709915717</v>
      </c>
      <c r="M918" s="31">
        <f t="shared" si="140"/>
        <v>63.152147924705879</v>
      </c>
      <c r="N918" s="29">
        <f>SUM(N919)</f>
        <v>9111940360</v>
      </c>
      <c r="O918" s="31">
        <f t="shared" si="141"/>
        <v>85.759438682352936</v>
      </c>
      <c r="P918" s="32">
        <f t="shared" si="135"/>
        <v>1513059640</v>
      </c>
      <c r="R918" s="17">
        <f>SUM('[1]estapu y ente'!D916+[2]ctas!D916)</f>
        <v>10445000000</v>
      </c>
      <c r="S918" s="18">
        <f t="shared" si="138"/>
        <v>0</v>
      </c>
    </row>
    <row r="919" spans="1:19" ht="26.25" x14ac:dyDescent="0.25">
      <c r="A919" s="26">
        <v>3311402220574210</v>
      </c>
      <c r="B919" s="27" t="s">
        <v>600</v>
      </c>
      <c r="C919" s="28"/>
      <c r="D919" s="17">
        <f>SUM([3]ctas!D919+'[4]estapu y ente'!D919)</f>
        <v>10445000000</v>
      </c>
      <c r="E919" s="17">
        <f>SUM([3]ctas!E919+'[4]estapu y ente'!E919)</f>
        <v>180000000</v>
      </c>
      <c r="F919" s="30">
        <f t="shared" ref="F919:F982" si="142">SUM(D919+E919)</f>
        <v>10625000000</v>
      </c>
      <c r="G919" s="31">
        <f t="shared" si="137"/>
        <v>0</v>
      </c>
      <c r="H919" s="17"/>
      <c r="I919" s="32">
        <f t="shared" si="134"/>
        <v>10625000000</v>
      </c>
      <c r="J919" s="17">
        <f>SUM([3]ctas!J919+'[4]estapu y ente'!J919)</f>
        <v>2402024643</v>
      </c>
      <c r="K919" s="31">
        <f t="shared" si="139"/>
        <v>22.607290757647057</v>
      </c>
      <c r="L919" s="30">
        <f t="shared" si="136"/>
        <v>6709915717</v>
      </c>
      <c r="M919" s="31">
        <f t="shared" si="140"/>
        <v>63.152147924705879</v>
      </c>
      <c r="N919" s="17">
        <f>SUM([3]ctas!N919+'[4]estapu y ente'!N919)</f>
        <v>9111940360</v>
      </c>
      <c r="O919" s="31">
        <f t="shared" si="141"/>
        <v>85.759438682352936</v>
      </c>
      <c r="P919" s="32">
        <f t="shared" si="135"/>
        <v>1513059640</v>
      </c>
      <c r="R919" s="17">
        <f>SUM('[1]estapu y ente'!D917+[2]ctas!D917)</f>
        <v>10445000000</v>
      </c>
      <c r="S919" s="18">
        <f t="shared" si="138"/>
        <v>0</v>
      </c>
    </row>
    <row r="920" spans="1:19" ht="26.25" x14ac:dyDescent="0.25">
      <c r="A920" s="26">
        <v>3311402220819</v>
      </c>
      <c r="B920" s="27" t="s">
        <v>601</v>
      </c>
      <c r="C920" s="28"/>
      <c r="D920" s="29">
        <f>SUM(D921)</f>
        <v>5288000000</v>
      </c>
      <c r="E920" s="29">
        <f>SUM(E921)</f>
        <v>300000000</v>
      </c>
      <c r="F920" s="30">
        <f t="shared" si="142"/>
        <v>5588000000</v>
      </c>
      <c r="G920" s="31">
        <f t="shared" si="137"/>
        <v>0</v>
      </c>
      <c r="H920" s="29">
        <f>SUM(H921)</f>
        <v>0</v>
      </c>
      <c r="I920" s="32">
        <f t="shared" ref="I920:I983" si="143">SUM(F920-H920)</f>
        <v>5588000000</v>
      </c>
      <c r="J920" s="29">
        <f>SUM(J921)</f>
        <v>1282623961</v>
      </c>
      <c r="K920" s="31">
        <f t="shared" si="139"/>
        <v>22.953184699355763</v>
      </c>
      <c r="L920" s="30">
        <f t="shared" si="136"/>
        <v>3461638110</v>
      </c>
      <c r="M920" s="31">
        <f t="shared" si="140"/>
        <v>61.947711345740878</v>
      </c>
      <c r="N920" s="29">
        <f>SUM(N921)</f>
        <v>4744262071</v>
      </c>
      <c r="O920" s="31">
        <f t="shared" si="141"/>
        <v>84.900896045096644</v>
      </c>
      <c r="P920" s="32">
        <f t="shared" si="135"/>
        <v>843737929</v>
      </c>
      <c r="R920" s="17">
        <f>SUM('[1]estapu y ente'!D918+[2]ctas!D918)</f>
        <v>5288000000</v>
      </c>
      <c r="S920" s="18">
        <f t="shared" si="138"/>
        <v>0</v>
      </c>
    </row>
    <row r="921" spans="1:19" ht="26.25" x14ac:dyDescent="0.25">
      <c r="A921" s="26">
        <v>3311402220819210</v>
      </c>
      <c r="B921" s="27" t="s">
        <v>601</v>
      </c>
      <c r="C921" s="28"/>
      <c r="D921" s="17">
        <f>SUM([3]ctas!D921+'[4]estapu y ente'!D921)</f>
        <v>5288000000</v>
      </c>
      <c r="E921" s="17">
        <f>SUM([3]ctas!E921+'[4]estapu y ente'!E921)</f>
        <v>300000000</v>
      </c>
      <c r="F921" s="30">
        <f t="shared" si="142"/>
        <v>5588000000</v>
      </c>
      <c r="G921" s="31">
        <f t="shared" si="137"/>
        <v>0</v>
      </c>
      <c r="H921" s="17"/>
      <c r="I921" s="32">
        <f t="shared" si="143"/>
        <v>5588000000</v>
      </c>
      <c r="J921" s="17">
        <f>SUM([3]ctas!J921+'[4]estapu y ente'!J921)</f>
        <v>1282623961</v>
      </c>
      <c r="K921" s="31">
        <f t="shared" si="139"/>
        <v>22.953184699355763</v>
      </c>
      <c r="L921" s="30">
        <f t="shared" si="136"/>
        <v>3461638110</v>
      </c>
      <c r="M921" s="31">
        <f t="shared" si="140"/>
        <v>61.947711345740878</v>
      </c>
      <c r="N921" s="17">
        <f>SUM([3]ctas!N921+'[4]estapu y ente'!N921)</f>
        <v>4744262071</v>
      </c>
      <c r="O921" s="31">
        <f t="shared" si="141"/>
        <v>84.900896045096644</v>
      </c>
      <c r="P921" s="32">
        <f t="shared" si="135"/>
        <v>843737929</v>
      </c>
      <c r="R921" s="17">
        <f>SUM('[1]estapu y ente'!D919+[2]ctas!D919)</f>
        <v>5288000000</v>
      </c>
      <c r="S921" s="18">
        <f t="shared" si="138"/>
        <v>0</v>
      </c>
    </row>
    <row r="922" spans="1:19" x14ac:dyDescent="0.25">
      <c r="A922" s="60">
        <v>3311402220885</v>
      </c>
      <c r="B922" s="61" t="s">
        <v>602</v>
      </c>
      <c r="C922" s="28"/>
      <c r="D922" s="29">
        <f>SUM(D923)</f>
        <v>25000000000</v>
      </c>
      <c r="E922" s="29">
        <f>SUM(E923)</f>
        <v>7541491885</v>
      </c>
      <c r="F922" s="30">
        <f t="shared" si="142"/>
        <v>32541491885</v>
      </c>
      <c r="G922" s="31">
        <f t="shared" si="137"/>
        <v>0</v>
      </c>
      <c r="H922" s="29">
        <f>SUM(H923)</f>
        <v>0</v>
      </c>
      <c r="I922" s="32">
        <f t="shared" si="143"/>
        <v>32541491885</v>
      </c>
      <c r="J922" s="29">
        <f>SUM(J923)</f>
        <v>7875465129</v>
      </c>
      <c r="K922" s="31">
        <f t="shared" si="139"/>
        <v>24.201303237207128</v>
      </c>
      <c r="L922" s="30">
        <f t="shared" si="136"/>
        <v>14831441861</v>
      </c>
      <c r="M922" s="31">
        <f t="shared" si="140"/>
        <v>45.577018759353663</v>
      </c>
      <c r="N922" s="29">
        <f>SUM(N923)</f>
        <v>22706906990</v>
      </c>
      <c r="O922" s="31">
        <f t="shared" si="141"/>
        <v>69.778321996560791</v>
      </c>
      <c r="P922" s="32">
        <f t="shared" si="135"/>
        <v>9834584895</v>
      </c>
      <c r="R922" s="17">
        <f>SUM('[1]estapu y ente'!D920+[2]ctas!D920)</f>
        <v>25000000000</v>
      </c>
      <c r="S922" s="18">
        <f t="shared" si="138"/>
        <v>0</v>
      </c>
    </row>
    <row r="923" spans="1:19" x14ac:dyDescent="0.25">
      <c r="A923" s="60">
        <v>3311402220885200</v>
      </c>
      <c r="B923" s="61" t="s">
        <v>603</v>
      </c>
      <c r="C923" s="28"/>
      <c r="D923" s="17">
        <f>SUM([3]ctas!D923+'[4]estapu y ente'!D923)</f>
        <v>25000000000</v>
      </c>
      <c r="E923" s="17">
        <f>SUM([3]ctas!E923+'[4]estapu y ente'!E923)</f>
        <v>7541491885</v>
      </c>
      <c r="F923" s="30">
        <f t="shared" si="142"/>
        <v>32541491885</v>
      </c>
      <c r="G923" s="31">
        <f t="shared" si="137"/>
        <v>0</v>
      </c>
      <c r="H923" s="17"/>
      <c r="I923" s="32">
        <f t="shared" si="143"/>
        <v>32541491885</v>
      </c>
      <c r="J923" s="17">
        <f>SUM([3]ctas!J923+'[4]estapu y ente'!J923)</f>
        <v>7875465129</v>
      </c>
      <c r="K923" s="31">
        <f t="shared" si="139"/>
        <v>24.201303237207128</v>
      </c>
      <c r="L923" s="30">
        <f t="shared" si="136"/>
        <v>14831441861</v>
      </c>
      <c r="M923" s="31">
        <f t="shared" si="140"/>
        <v>45.577018759353663</v>
      </c>
      <c r="N923" s="17">
        <f>SUM([3]ctas!N923+'[4]estapu y ente'!N923)</f>
        <v>22706906990</v>
      </c>
      <c r="O923" s="31">
        <f t="shared" si="141"/>
        <v>69.778321996560791</v>
      </c>
      <c r="P923" s="32">
        <f t="shared" si="135"/>
        <v>9834584895</v>
      </c>
      <c r="R923" s="17">
        <f>SUM('[1]estapu y ente'!D921+[2]ctas!D921)</f>
        <v>25000000000</v>
      </c>
      <c r="S923" s="18">
        <f t="shared" si="138"/>
        <v>0</v>
      </c>
    </row>
    <row r="924" spans="1:19" x14ac:dyDescent="0.25">
      <c r="A924" s="60">
        <v>3311402220961</v>
      </c>
      <c r="B924" s="61" t="s">
        <v>602</v>
      </c>
      <c r="C924" s="28"/>
      <c r="D924" s="29">
        <f>SUM(D925)</f>
        <v>13200000000</v>
      </c>
      <c r="E924" s="29">
        <f>SUM(E925)</f>
        <v>0</v>
      </c>
      <c r="F924" s="30">
        <f t="shared" si="142"/>
        <v>13200000000</v>
      </c>
      <c r="G924" s="31">
        <f t="shared" si="137"/>
        <v>0</v>
      </c>
      <c r="H924" s="29">
        <f>SUM(H925)</f>
        <v>0</v>
      </c>
      <c r="I924" s="32">
        <f t="shared" si="143"/>
        <v>13200000000</v>
      </c>
      <c r="J924" s="29">
        <f>SUM(J925)</f>
        <v>78453727</v>
      </c>
      <c r="K924" s="31">
        <f t="shared" si="139"/>
        <v>0.59434641666666665</v>
      </c>
      <c r="L924" s="30">
        <f t="shared" si="136"/>
        <v>854448573</v>
      </c>
      <c r="M924" s="31">
        <f t="shared" si="140"/>
        <v>6.4730952499999992</v>
      </c>
      <c r="N924" s="29">
        <f>SUM(N925)</f>
        <v>932902300</v>
      </c>
      <c r="O924" s="31">
        <f t="shared" si="141"/>
        <v>7.0674416666666673</v>
      </c>
      <c r="P924" s="32">
        <f t="shared" si="135"/>
        <v>12267097700</v>
      </c>
      <c r="R924" s="17">
        <f>SUM('[1]estapu y ente'!D922+[2]ctas!D922)</f>
        <v>13200000000</v>
      </c>
      <c r="S924" s="18">
        <f t="shared" si="138"/>
        <v>0</v>
      </c>
    </row>
    <row r="925" spans="1:19" x14ac:dyDescent="0.25">
      <c r="A925" s="60">
        <v>3311402220961210</v>
      </c>
      <c r="B925" s="61" t="s">
        <v>603</v>
      </c>
      <c r="C925" s="28"/>
      <c r="D925" s="17">
        <f>SUM([3]ctas!D925+'[4]estapu y ente'!D925)</f>
        <v>13200000000</v>
      </c>
      <c r="E925" s="17">
        <f>SUM([3]ctas!E925+'[4]estapu y ente'!E925)</f>
        <v>0</v>
      </c>
      <c r="F925" s="30">
        <f t="shared" si="142"/>
        <v>13200000000</v>
      </c>
      <c r="G925" s="31">
        <f t="shared" si="137"/>
        <v>0</v>
      </c>
      <c r="H925" s="17"/>
      <c r="I925" s="32">
        <f t="shared" si="143"/>
        <v>13200000000</v>
      </c>
      <c r="J925" s="17">
        <f>SUM([3]ctas!J925+'[4]estapu y ente'!J925)</f>
        <v>78453727</v>
      </c>
      <c r="K925" s="31">
        <f t="shared" si="139"/>
        <v>0.59434641666666665</v>
      </c>
      <c r="L925" s="30">
        <f t="shared" si="136"/>
        <v>854448573</v>
      </c>
      <c r="M925" s="31">
        <f t="shared" si="140"/>
        <v>6.4730952499999992</v>
      </c>
      <c r="N925" s="17">
        <f>SUM([3]ctas!N925+'[4]estapu y ente'!N925)</f>
        <v>932902300</v>
      </c>
      <c r="O925" s="31">
        <f t="shared" si="141"/>
        <v>7.0674416666666673</v>
      </c>
      <c r="P925" s="32">
        <f t="shared" si="135"/>
        <v>12267097700</v>
      </c>
      <c r="R925" s="17">
        <f>SUM('[1]estapu y ente'!D923+[2]ctas!D923)</f>
        <v>13200000000</v>
      </c>
      <c r="S925" s="18">
        <f t="shared" si="138"/>
        <v>0</v>
      </c>
    </row>
    <row r="926" spans="1:19" x14ac:dyDescent="0.25">
      <c r="A926" s="26">
        <v>331140223</v>
      </c>
      <c r="B926" s="27" t="s">
        <v>604</v>
      </c>
      <c r="C926" s="28"/>
      <c r="D926" s="29">
        <f>SUM(D927)</f>
        <v>256400000</v>
      </c>
      <c r="E926" s="29">
        <f>SUM(E927)</f>
        <v>0</v>
      </c>
      <c r="F926" s="30">
        <f t="shared" si="142"/>
        <v>256400000</v>
      </c>
      <c r="G926" s="31">
        <f t="shared" si="137"/>
        <v>0</v>
      </c>
      <c r="H926" s="29">
        <f>SUM(H927)</f>
        <v>0</v>
      </c>
      <c r="I926" s="32">
        <f t="shared" si="143"/>
        <v>256400000</v>
      </c>
      <c r="J926" s="29">
        <f>SUM(J927)</f>
        <v>0</v>
      </c>
      <c r="K926" s="31">
        <f t="shared" si="139"/>
        <v>0</v>
      </c>
      <c r="L926" s="30">
        <f t="shared" si="136"/>
        <v>256400000</v>
      </c>
      <c r="M926" s="31">
        <f t="shared" si="140"/>
        <v>100</v>
      </c>
      <c r="N926" s="29">
        <f>SUM(N927)</f>
        <v>256400000</v>
      </c>
      <c r="O926" s="31">
        <f t="shared" si="141"/>
        <v>100</v>
      </c>
      <c r="P926" s="32">
        <f t="shared" ref="P926:P989" si="144">SUM(F926-N926)</f>
        <v>0</v>
      </c>
      <c r="R926" s="17">
        <f>SUM('[1]estapu y ente'!D924+[2]ctas!D924)</f>
        <v>256400000</v>
      </c>
      <c r="S926" s="18">
        <f t="shared" si="138"/>
        <v>0</v>
      </c>
    </row>
    <row r="927" spans="1:19" ht="26.25" x14ac:dyDescent="0.25">
      <c r="A927" s="26">
        <v>3311402230799</v>
      </c>
      <c r="B927" s="27" t="s">
        <v>605</v>
      </c>
      <c r="C927" s="28"/>
      <c r="D927" s="29">
        <f>SUM(D928:D929)</f>
        <v>256400000</v>
      </c>
      <c r="E927" s="29">
        <f>SUM(E928:E929)</f>
        <v>0</v>
      </c>
      <c r="F927" s="30">
        <f t="shared" si="142"/>
        <v>256400000</v>
      </c>
      <c r="G927" s="31">
        <f t="shared" si="137"/>
        <v>0</v>
      </c>
      <c r="H927" s="29">
        <f>SUM(H928:H929)</f>
        <v>0</v>
      </c>
      <c r="I927" s="32">
        <f t="shared" si="143"/>
        <v>256400000</v>
      </c>
      <c r="J927" s="29">
        <f>SUM(J928:J929)</f>
        <v>0</v>
      </c>
      <c r="K927" s="31">
        <f t="shared" si="139"/>
        <v>0</v>
      </c>
      <c r="L927" s="30">
        <f t="shared" ref="L927:L990" si="145">SUM(N927-J927)</f>
        <v>256400000</v>
      </c>
      <c r="M927" s="31">
        <f t="shared" si="140"/>
        <v>100</v>
      </c>
      <c r="N927" s="29">
        <f>SUM(N928:N929)</f>
        <v>256400000</v>
      </c>
      <c r="O927" s="31">
        <f t="shared" si="141"/>
        <v>100</v>
      </c>
      <c r="P927" s="32">
        <f t="shared" si="144"/>
        <v>0</v>
      </c>
      <c r="R927" s="17">
        <f>SUM('[1]estapu y ente'!D925+[2]ctas!D925)</f>
        <v>256400000</v>
      </c>
      <c r="S927" s="18">
        <f t="shared" si="138"/>
        <v>0</v>
      </c>
    </row>
    <row r="928" spans="1:19" ht="26.25" x14ac:dyDescent="0.25">
      <c r="A928" s="26">
        <v>3311402230799210</v>
      </c>
      <c r="B928" s="27" t="s">
        <v>605</v>
      </c>
      <c r="C928" s="28"/>
      <c r="D928" s="17">
        <f>SUM([3]ctas!D928+'[4]estapu y ente'!D928)</f>
        <v>256400000</v>
      </c>
      <c r="E928" s="17">
        <f>SUM([3]ctas!E928+'[4]estapu y ente'!E928)</f>
        <v>0</v>
      </c>
      <c r="F928" s="30">
        <f t="shared" si="142"/>
        <v>256400000</v>
      </c>
      <c r="G928" s="31">
        <f t="shared" si="137"/>
        <v>0</v>
      </c>
      <c r="H928" s="17"/>
      <c r="I928" s="32">
        <f t="shared" si="143"/>
        <v>256400000</v>
      </c>
      <c r="J928" s="17">
        <f>SUM([3]ctas!J928+'[4]estapu y ente'!J928)</f>
        <v>0</v>
      </c>
      <c r="K928" s="31">
        <f t="shared" si="139"/>
        <v>0</v>
      </c>
      <c r="L928" s="30">
        <f t="shared" si="145"/>
        <v>256400000</v>
      </c>
      <c r="M928" s="31">
        <f t="shared" si="140"/>
        <v>100</v>
      </c>
      <c r="N928" s="17">
        <f>SUM([3]ctas!N928+'[4]estapu y ente'!N928)</f>
        <v>256400000</v>
      </c>
      <c r="O928" s="31">
        <f t="shared" si="141"/>
        <v>100</v>
      </c>
      <c r="P928" s="32">
        <f t="shared" si="144"/>
        <v>0</v>
      </c>
      <c r="R928" s="17">
        <f>SUM('[1]estapu y ente'!D926+[2]ctas!D926)</f>
        <v>256400000</v>
      </c>
      <c r="S928" s="18">
        <f t="shared" si="138"/>
        <v>0</v>
      </c>
    </row>
    <row r="929" spans="1:19" ht="26.25" x14ac:dyDescent="0.25">
      <c r="A929" s="26">
        <v>3311402230799210</v>
      </c>
      <c r="B929" s="27" t="s">
        <v>605</v>
      </c>
      <c r="C929" s="28"/>
      <c r="D929" s="17">
        <f>SUM([3]ctas!D929+'[4]estapu y ente'!D929)</f>
        <v>0</v>
      </c>
      <c r="E929" s="17">
        <f>SUM([3]ctas!E929+'[4]estapu y ente'!E929)</f>
        <v>0</v>
      </c>
      <c r="F929" s="30">
        <f t="shared" si="142"/>
        <v>0</v>
      </c>
      <c r="G929" s="31">
        <f t="shared" si="137"/>
        <v>0</v>
      </c>
      <c r="H929" s="17"/>
      <c r="I929" s="32">
        <f t="shared" si="143"/>
        <v>0</v>
      </c>
      <c r="J929" s="17">
        <f>SUM([3]ctas!J929+'[4]estapu y ente'!J929)</f>
        <v>0</v>
      </c>
      <c r="K929" s="31">
        <f t="shared" si="139"/>
        <v>0</v>
      </c>
      <c r="L929" s="30">
        <f>SUM(N929-J929)</f>
        <v>0</v>
      </c>
      <c r="M929" s="31">
        <f t="shared" si="140"/>
        <v>0</v>
      </c>
      <c r="N929" s="17">
        <f>SUM([3]ctas!N929+'[4]estapu y ente'!N929)</f>
        <v>0</v>
      </c>
      <c r="O929" s="31">
        <f t="shared" si="141"/>
        <v>0</v>
      </c>
      <c r="P929" s="32">
        <f>SUM(F929-N929)</f>
        <v>0</v>
      </c>
      <c r="R929" s="17">
        <f>SUM('[1]estapu y ente'!D927+[2]ctas!D927)</f>
        <v>0</v>
      </c>
      <c r="S929" s="18">
        <f t="shared" si="138"/>
        <v>0</v>
      </c>
    </row>
    <row r="930" spans="1:19" x14ac:dyDescent="0.25">
      <c r="A930" s="59">
        <v>3311403</v>
      </c>
      <c r="B930" s="20" t="s">
        <v>606</v>
      </c>
      <c r="C930" s="21"/>
      <c r="D930" s="22">
        <f>SUM(D931+D965+D973+D1045+D1055+D1068+D1074+D1079+D1236+D1259)</f>
        <v>850462621000</v>
      </c>
      <c r="E930" s="22">
        <f>SUM(E931+E965+E973+E1045+E1055+E1068+E1074+E1079+E1236+E1259)</f>
        <v>-30268775466</v>
      </c>
      <c r="F930" s="30">
        <f t="shared" si="142"/>
        <v>820193845534</v>
      </c>
      <c r="G930" s="24">
        <f t="shared" si="137"/>
        <v>0</v>
      </c>
      <c r="H930" s="22">
        <f>SUM(H931+H965+H973+H1045+H1055+H1068+H1074+H1079+H1236+H1259)</f>
        <v>0</v>
      </c>
      <c r="I930" s="32">
        <f t="shared" si="143"/>
        <v>820193845534</v>
      </c>
      <c r="J930" s="22">
        <f>SUM(J931+J965+J973+J1045+J1055+J1068+J1074+J1079+J1236+J1259)</f>
        <v>145057355651</v>
      </c>
      <c r="K930" s="31">
        <f t="shared" si="139"/>
        <v>17.685740564970729</v>
      </c>
      <c r="L930" s="30">
        <f t="shared" si="145"/>
        <v>339023647151</v>
      </c>
      <c r="M930" s="31">
        <f t="shared" si="140"/>
        <v>41.334575844113211</v>
      </c>
      <c r="N930" s="22">
        <f>SUM(N931+N965+N973+N1045+N1055+N1068+N1074+N1079+N1236+N1259)</f>
        <v>484081002802</v>
      </c>
      <c r="O930" s="31">
        <f t="shared" si="141"/>
        <v>59.020316409083939</v>
      </c>
      <c r="P930" s="32">
        <f t="shared" si="144"/>
        <v>336112842732</v>
      </c>
      <c r="R930" s="17">
        <f>SUM('[1]estapu y ente'!D928+[2]ctas!D928)</f>
        <v>850462621000</v>
      </c>
      <c r="S930" s="18">
        <f t="shared" si="138"/>
        <v>0</v>
      </c>
    </row>
    <row r="931" spans="1:19" x14ac:dyDescent="0.25">
      <c r="A931" s="60">
        <v>331140324</v>
      </c>
      <c r="B931" s="61" t="s">
        <v>607</v>
      </c>
      <c r="C931" s="28"/>
      <c r="D931" s="29">
        <f>SUM(D932+D934+D936+D938+D940+D942+D944+D946+D948+D950+D952+D954+D957+D959+D961)</f>
        <v>34824489000</v>
      </c>
      <c r="E931" s="29">
        <f>SUM(E932+E934+E936+E938+E940+E942+E944+E946+E948+E950+E952+E954+E957+E959+E961)</f>
        <v>187777200</v>
      </c>
      <c r="F931" s="30">
        <f t="shared" si="142"/>
        <v>35012266200</v>
      </c>
      <c r="G931" s="31">
        <f t="shared" si="137"/>
        <v>0</v>
      </c>
      <c r="H931" s="29">
        <f>SUM(H932+H934+H936+H938+H940+H942+H944+H946+H948+H950+H952+H954+H957+H959+H961)</f>
        <v>0</v>
      </c>
      <c r="I931" s="32">
        <f t="shared" si="143"/>
        <v>35012266200</v>
      </c>
      <c r="J931" s="29">
        <f>SUM(J932+J934+J936+J938+J940+J942+J944+J946+J948+J950+J952+J954+J957+J959+J961)</f>
        <v>4899913854</v>
      </c>
      <c r="K931" s="31">
        <f t="shared" si="139"/>
        <v>13.994849193737707</v>
      </c>
      <c r="L931" s="30">
        <f t="shared" si="145"/>
        <v>19219842254</v>
      </c>
      <c r="M931" s="31">
        <f t="shared" si="140"/>
        <v>54.894596494299478</v>
      </c>
      <c r="N931" s="29">
        <f>SUM(N932+N934+N936+N938+N940+N942+N944+N946+N948+N950+N952+N954+N957+N959+N961)</f>
        <v>24119756108</v>
      </c>
      <c r="O931" s="31">
        <f t="shared" si="141"/>
        <v>68.889445688037185</v>
      </c>
      <c r="P931" s="32">
        <f t="shared" si="144"/>
        <v>10892510092</v>
      </c>
      <c r="R931" s="17">
        <f>SUM('[1]estapu y ente'!D929+[2]ctas!D929)</f>
        <v>34824489000</v>
      </c>
      <c r="S931" s="18">
        <f t="shared" si="138"/>
        <v>0</v>
      </c>
    </row>
    <row r="932" spans="1:19" x14ac:dyDescent="0.25">
      <c r="A932" s="60">
        <v>3311403240071</v>
      </c>
      <c r="B932" s="27" t="s">
        <v>608</v>
      </c>
      <c r="C932" s="28"/>
      <c r="D932" s="29">
        <f>SUM(D933)</f>
        <v>0</v>
      </c>
      <c r="E932" s="29">
        <f>SUM(E933)</f>
        <v>0</v>
      </c>
      <c r="F932" s="30">
        <f t="shared" si="142"/>
        <v>0</v>
      </c>
      <c r="G932" s="31">
        <f t="shared" si="137"/>
        <v>0</v>
      </c>
      <c r="H932" s="29">
        <f>SUM(H933)</f>
        <v>0</v>
      </c>
      <c r="I932" s="32">
        <f t="shared" si="143"/>
        <v>0</v>
      </c>
      <c r="J932" s="29">
        <f>SUM(J933)</f>
        <v>0</v>
      </c>
      <c r="K932" s="31">
        <f t="shared" si="139"/>
        <v>0</v>
      </c>
      <c r="L932" s="30">
        <f t="shared" si="145"/>
        <v>0</v>
      </c>
      <c r="M932" s="31">
        <f t="shared" si="140"/>
        <v>0</v>
      </c>
      <c r="N932" s="29">
        <f>SUM(N933)</f>
        <v>0</v>
      </c>
      <c r="O932" s="31">
        <f t="shared" si="141"/>
        <v>0</v>
      </c>
      <c r="P932" s="32">
        <f t="shared" si="144"/>
        <v>0</v>
      </c>
      <c r="R932" s="17">
        <f>SUM('[1]estapu y ente'!D930+[2]ctas!D930)</f>
        <v>0</v>
      </c>
      <c r="S932" s="18">
        <f t="shared" si="138"/>
        <v>0</v>
      </c>
    </row>
    <row r="933" spans="1:19" x14ac:dyDescent="0.25">
      <c r="A933" s="60">
        <v>3311403240071</v>
      </c>
      <c r="B933" s="27" t="s">
        <v>608</v>
      </c>
      <c r="C933" s="28"/>
      <c r="D933" s="17">
        <f>SUM([3]ctas!D933+'[4]estapu y ente'!D933)</f>
        <v>0</v>
      </c>
      <c r="E933" s="17">
        <f>SUM([3]ctas!E933+'[4]estapu y ente'!E933)</f>
        <v>0</v>
      </c>
      <c r="F933" s="30">
        <f t="shared" si="142"/>
        <v>0</v>
      </c>
      <c r="G933" s="31">
        <f t="shared" si="137"/>
        <v>0</v>
      </c>
      <c r="H933" s="17"/>
      <c r="I933" s="32">
        <f t="shared" si="143"/>
        <v>0</v>
      </c>
      <c r="J933" s="17">
        <f>SUM([3]ctas!J933+'[4]estapu y ente'!J933)</f>
        <v>0</v>
      </c>
      <c r="K933" s="31">
        <f t="shared" si="139"/>
        <v>0</v>
      </c>
      <c r="L933" s="30">
        <f t="shared" si="145"/>
        <v>0</v>
      </c>
      <c r="M933" s="31">
        <f t="shared" si="140"/>
        <v>0</v>
      </c>
      <c r="N933" s="17">
        <f>SUM([3]ctas!N933+'[4]estapu y ente'!N933)</f>
        <v>0</v>
      </c>
      <c r="O933" s="31">
        <f t="shared" si="141"/>
        <v>0</v>
      </c>
      <c r="P933" s="32">
        <f t="shared" si="144"/>
        <v>0</v>
      </c>
      <c r="R933" s="17">
        <f>SUM('[1]estapu y ente'!D931+[2]ctas!D931)</f>
        <v>0</v>
      </c>
      <c r="S933" s="18">
        <f t="shared" si="138"/>
        <v>0</v>
      </c>
    </row>
    <row r="934" spans="1:19" x14ac:dyDescent="0.25">
      <c r="A934" s="26">
        <v>3311403240304</v>
      </c>
      <c r="B934" s="27" t="s">
        <v>609</v>
      </c>
      <c r="C934" s="28"/>
      <c r="D934" s="29">
        <f>SUM(D935)</f>
        <v>660000000</v>
      </c>
      <c r="E934" s="29">
        <f>SUM(E935)</f>
        <v>0</v>
      </c>
      <c r="F934" s="30">
        <f t="shared" si="142"/>
        <v>660000000</v>
      </c>
      <c r="G934" s="31">
        <f t="shared" si="137"/>
        <v>0</v>
      </c>
      <c r="H934" s="29">
        <f>SUM(H935)</f>
        <v>0</v>
      </c>
      <c r="I934" s="32">
        <f t="shared" si="143"/>
        <v>660000000</v>
      </c>
      <c r="J934" s="29">
        <f>SUM(J935)</f>
        <v>0</v>
      </c>
      <c r="K934" s="31">
        <f t="shared" si="139"/>
        <v>0</v>
      </c>
      <c r="L934" s="30">
        <f t="shared" si="145"/>
        <v>280000000</v>
      </c>
      <c r="M934" s="31">
        <f t="shared" si="140"/>
        <v>42.424242424242422</v>
      </c>
      <c r="N934" s="29">
        <f>SUM(N935)</f>
        <v>280000000</v>
      </c>
      <c r="O934" s="31">
        <f t="shared" si="141"/>
        <v>42.424242424242422</v>
      </c>
      <c r="P934" s="32">
        <f t="shared" si="144"/>
        <v>380000000</v>
      </c>
      <c r="R934" s="17">
        <f>SUM('[1]estapu y ente'!D932+[2]ctas!D932)</f>
        <v>660000000</v>
      </c>
      <c r="S934" s="18">
        <f t="shared" si="138"/>
        <v>0</v>
      </c>
    </row>
    <row r="935" spans="1:19" x14ac:dyDescent="0.25">
      <c r="A935" s="26">
        <v>3311403240304210</v>
      </c>
      <c r="B935" s="27" t="s">
        <v>609</v>
      </c>
      <c r="C935" s="28"/>
      <c r="D935" s="17">
        <f>SUM([3]ctas!D935+'[4]estapu y ente'!D935)</f>
        <v>660000000</v>
      </c>
      <c r="E935" s="17">
        <f>SUM([3]ctas!E935+'[4]estapu y ente'!E935)</f>
        <v>0</v>
      </c>
      <c r="F935" s="30">
        <f t="shared" si="142"/>
        <v>660000000</v>
      </c>
      <c r="G935" s="31">
        <f t="shared" si="137"/>
        <v>0</v>
      </c>
      <c r="H935" s="17"/>
      <c r="I935" s="32">
        <f t="shared" si="143"/>
        <v>660000000</v>
      </c>
      <c r="J935" s="17">
        <f>SUM([3]ctas!J935+'[4]estapu y ente'!J935)</f>
        <v>0</v>
      </c>
      <c r="K935" s="31">
        <f t="shared" si="139"/>
        <v>0</v>
      </c>
      <c r="L935" s="30">
        <f t="shared" si="145"/>
        <v>280000000</v>
      </c>
      <c r="M935" s="31">
        <f t="shared" si="140"/>
        <v>42.424242424242422</v>
      </c>
      <c r="N935" s="17">
        <f>SUM([3]ctas!N935+'[4]estapu y ente'!N935)</f>
        <v>280000000</v>
      </c>
      <c r="O935" s="31">
        <f t="shared" si="141"/>
        <v>42.424242424242422</v>
      </c>
      <c r="P935" s="32">
        <f t="shared" si="144"/>
        <v>380000000</v>
      </c>
      <c r="R935" s="17">
        <f>SUM('[1]estapu y ente'!D933+[2]ctas!D933)</f>
        <v>660000000</v>
      </c>
      <c r="S935" s="18">
        <f t="shared" si="138"/>
        <v>0</v>
      </c>
    </row>
    <row r="936" spans="1:19" ht="26.25" x14ac:dyDescent="0.25">
      <c r="A936" s="26">
        <v>3311403240377</v>
      </c>
      <c r="B936" s="27" t="s">
        <v>610</v>
      </c>
      <c r="C936" s="28"/>
      <c r="D936" s="29">
        <f>SUM(D937)</f>
        <v>0</v>
      </c>
      <c r="E936" s="29">
        <f>SUM(E937)</f>
        <v>0</v>
      </c>
      <c r="F936" s="30">
        <f t="shared" si="142"/>
        <v>0</v>
      </c>
      <c r="G936" s="31">
        <f t="shared" si="137"/>
        <v>0</v>
      </c>
      <c r="H936" s="29">
        <f>SUM(H937)</f>
        <v>0</v>
      </c>
      <c r="I936" s="32">
        <f t="shared" si="143"/>
        <v>0</v>
      </c>
      <c r="J936" s="29">
        <f>SUM(J937)</f>
        <v>0</v>
      </c>
      <c r="K936" s="31">
        <f t="shared" si="139"/>
        <v>0</v>
      </c>
      <c r="L936" s="30">
        <f t="shared" si="145"/>
        <v>0</v>
      </c>
      <c r="M936" s="31">
        <f t="shared" si="140"/>
        <v>0</v>
      </c>
      <c r="N936" s="29">
        <f>SUM(N937)</f>
        <v>0</v>
      </c>
      <c r="O936" s="31">
        <f t="shared" si="141"/>
        <v>0</v>
      </c>
      <c r="P936" s="32">
        <f t="shared" si="144"/>
        <v>0</v>
      </c>
      <c r="R936" s="17">
        <f>SUM('[1]estapu y ente'!D934+[2]ctas!D934)</f>
        <v>0</v>
      </c>
      <c r="S936" s="18">
        <f t="shared" si="138"/>
        <v>0</v>
      </c>
    </row>
    <row r="937" spans="1:19" ht="26.25" x14ac:dyDescent="0.25">
      <c r="A937" s="26">
        <v>3311403240377210</v>
      </c>
      <c r="B937" s="27" t="s">
        <v>610</v>
      </c>
      <c r="C937" s="28"/>
      <c r="D937" s="17">
        <f>SUM([3]ctas!D937+'[4]estapu y ente'!D937)</f>
        <v>0</v>
      </c>
      <c r="E937" s="17">
        <f>SUM([3]ctas!E937+'[4]estapu y ente'!E937)</f>
        <v>0</v>
      </c>
      <c r="F937" s="30">
        <f t="shared" si="142"/>
        <v>0</v>
      </c>
      <c r="G937" s="31">
        <f t="shared" si="137"/>
        <v>0</v>
      </c>
      <c r="H937" s="17"/>
      <c r="I937" s="32">
        <f t="shared" si="143"/>
        <v>0</v>
      </c>
      <c r="J937" s="17">
        <f>SUM([3]ctas!J937+'[4]estapu y ente'!J937)</f>
        <v>0</v>
      </c>
      <c r="K937" s="31">
        <f t="shared" si="139"/>
        <v>0</v>
      </c>
      <c r="L937" s="30">
        <f t="shared" si="145"/>
        <v>0</v>
      </c>
      <c r="M937" s="31">
        <f t="shared" si="140"/>
        <v>0</v>
      </c>
      <c r="N937" s="17">
        <f>SUM([3]ctas!N937+'[4]estapu y ente'!N937)</f>
        <v>0</v>
      </c>
      <c r="O937" s="31">
        <f t="shared" si="141"/>
        <v>0</v>
      </c>
      <c r="P937" s="32">
        <f t="shared" si="144"/>
        <v>0</v>
      </c>
      <c r="R937" s="17">
        <f>SUM('[1]estapu y ente'!D935+[2]ctas!D935)</f>
        <v>0</v>
      </c>
      <c r="S937" s="18">
        <f t="shared" si="138"/>
        <v>0</v>
      </c>
    </row>
    <row r="938" spans="1:19" x14ac:dyDescent="0.25">
      <c r="A938" s="60">
        <v>3311403240446</v>
      </c>
      <c r="B938" s="27" t="s">
        <v>611</v>
      </c>
      <c r="C938" s="28"/>
      <c r="D938" s="29">
        <f>SUM(D939)</f>
        <v>0</v>
      </c>
      <c r="E938" s="29">
        <f>SUM(E939)</f>
        <v>0</v>
      </c>
      <c r="F938" s="30">
        <f t="shared" si="142"/>
        <v>0</v>
      </c>
      <c r="G938" s="31">
        <f t="shared" si="137"/>
        <v>0</v>
      </c>
      <c r="H938" s="29">
        <f>SUM(H939)</f>
        <v>0</v>
      </c>
      <c r="I938" s="32">
        <f t="shared" si="143"/>
        <v>0</v>
      </c>
      <c r="J938" s="29">
        <f>SUM(J939)</f>
        <v>0</v>
      </c>
      <c r="K938" s="31">
        <f t="shared" si="139"/>
        <v>0</v>
      </c>
      <c r="L938" s="30">
        <f t="shared" si="145"/>
        <v>0</v>
      </c>
      <c r="M938" s="31">
        <f t="shared" si="140"/>
        <v>0</v>
      </c>
      <c r="N938" s="29">
        <f>SUM(N939)</f>
        <v>0</v>
      </c>
      <c r="O938" s="31">
        <f t="shared" si="141"/>
        <v>0</v>
      </c>
      <c r="P938" s="32">
        <f t="shared" si="144"/>
        <v>0</v>
      </c>
      <c r="R938" s="17">
        <f>SUM('[1]estapu y ente'!D936+[2]ctas!D936)</f>
        <v>0</v>
      </c>
      <c r="S938" s="18">
        <f t="shared" si="138"/>
        <v>0</v>
      </c>
    </row>
    <row r="939" spans="1:19" x14ac:dyDescent="0.25">
      <c r="A939" s="60">
        <v>3311403240446210</v>
      </c>
      <c r="B939" s="27" t="s">
        <v>611</v>
      </c>
      <c r="C939" s="28"/>
      <c r="D939" s="17">
        <f>SUM([3]ctas!D939+'[4]estapu y ente'!D939)</f>
        <v>0</v>
      </c>
      <c r="E939" s="17">
        <f>SUM([3]ctas!E939+'[4]estapu y ente'!E939)</f>
        <v>0</v>
      </c>
      <c r="F939" s="30">
        <f t="shared" si="142"/>
        <v>0</v>
      </c>
      <c r="G939" s="31">
        <f t="shared" si="137"/>
        <v>0</v>
      </c>
      <c r="H939" s="17"/>
      <c r="I939" s="32">
        <f t="shared" si="143"/>
        <v>0</v>
      </c>
      <c r="J939" s="17">
        <f>SUM([3]ctas!J939+'[4]estapu y ente'!J939)</f>
        <v>0</v>
      </c>
      <c r="K939" s="31">
        <f t="shared" si="139"/>
        <v>0</v>
      </c>
      <c r="L939" s="30">
        <f t="shared" si="145"/>
        <v>0</v>
      </c>
      <c r="M939" s="31">
        <f t="shared" si="140"/>
        <v>0</v>
      </c>
      <c r="N939" s="17">
        <f>SUM([3]ctas!N939+'[4]estapu y ente'!N939)</f>
        <v>0</v>
      </c>
      <c r="O939" s="31">
        <f t="shared" si="141"/>
        <v>0</v>
      </c>
      <c r="P939" s="32">
        <f t="shared" si="144"/>
        <v>0</v>
      </c>
      <c r="R939" s="17">
        <f>SUM('[1]estapu y ente'!D937+[2]ctas!D937)</f>
        <v>0</v>
      </c>
      <c r="S939" s="18">
        <f t="shared" si="138"/>
        <v>0</v>
      </c>
    </row>
    <row r="940" spans="1:19" ht="26.25" x14ac:dyDescent="0.25">
      <c r="A940" s="26">
        <v>3311403240720</v>
      </c>
      <c r="B940" s="27" t="s">
        <v>612</v>
      </c>
      <c r="C940" s="28"/>
      <c r="D940" s="29">
        <f>SUM(D941)</f>
        <v>1385701000</v>
      </c>
      <c r="E940" s="29">
        <f>SUM(E941)</f>
        <v>-479000000</v>
      </c>
      <c r="F940" s="30">
        <f t="shared" si="142"/>
        <v>906701000</v>
      </c>
      <c r="G940" s="31">
        <f t="shared" si="137"/>
        <v>0</v>
      </c>
      <c r="H940" s="29">
        <f>SUM(H941)</f>
        <v>0</v>
      </c>
      <c r="I940" s="32">
        <f t="shared" si="143"/>
        <v>906701000</v>
      </c>
      <c r="J940" s="29">
        <f>SUM(J941)</f>
        <v>339580853</v>
      </c>
      <c r="K940" s="31">
        <f t="shared" si="139"/>
        <v>37.452352319011453</v>
      </c>
      <c r="L940" s="30">
        <f t="shared" si="145"/>
        <v>442089612</v>
      </c>
      <c r="M940" s="31">
        <f t="shared" si="140"/>
        <v>48.758037324321911</v>
      </c>
      <c r="N940" s="29">
        <f>SUM(N941)</f>
        <v>781670465</v>
      </c>
      <c r="O940" s="31">
        <f t="shared" si="141"/>
        <v>86.210389643333357</v>
      </c>
      <c r="P940" s="32">
        <f t="shared" si="144"/>
        <v>125030535</v>
      </c>
      <c r="R940" s="17">
        <f>SUM('[1]estapu y ente'!D938+[2]ctas!D938)</f>
        <v>1385701000</v>
      </c>
      <c r="S940" s="18">
        <f t="shared" si="138"/>
        <v>0</v>
      </c>
    </row>
    <row r="941" spans="1:19" ht="26.25" x14ac:dyDescent="0.25">
      <c r="A941" s="26">
        <v>3311403240720210</v>
      </c>
      <c r="B941" s="27" t="s">
        <v>612</v>
      </c>
      <c r="C941" s="28"/>
      <c r="D941" s="17">
        <f>SUM([3]ctas!D941+'[4]estapu y ente'!D941)</f>
        <v>1385701000</v>
      </c>
      <c r="E941" s="17">
        <f>SUM([3]ctas!E941+'[4]estapu y ente'!E941)</f>
        <v>-479000000</v>
      </c>
      <c r="F941" s="30">
        <f t="shared" si="142"/>
        <v>906701000</v>
      </c>
      <c r="G941" s="31">
        <f t="shared" si="137"/>
        <v>0</v>
      </c>
      <c r="H941" s="17"/>
      <c r="I941" s="32">
        <f t="shared" si="143"/>
        <v>906701000</v>
      </c>
      <c r="J941" s="17">
        <f>SUM([3]ctas!J941+'[4]estapu y ente'!J941)</f>
        <v>339580853</v>
      </c>
      <c r="K941" s="31">
        <f t="shared" si="139"/>
        <v>37.452352319011453</v>
      </c>
      <c r="L941" s="30">
        <f t="shared" si="145"/>
        <v>442089612</v>
      </c>
      <c r="M941" s="31">
        <f t="shared" si="140"/>
        <v>48.758037324321911</v>
      </c>
      <c r="N941" s="17">
        <f>SUM([3]ctas!N941+'[4]estapu y ente'!N941)</f>
        <v>781670465</v>
      </c>
      <c r="O941" s="31">
        <f t="shared" si="141"/>
        <v>86.210389643333357</v>
      </c>
      <c r="P941" s="32">
        <f t="shared" si="144"/>
        <v>125030535</v>
      </c>
      <c r="R941" s="17">
        <f>SUM('[1]estapu y ente'!D939+[2]ctas!D939)</f>
        <v>1385701000</v>
      </c>
      <c r="S941" s="18">
        <f t="shared" si="138"/>
        <v>0</v>
      </c>
    </row>
    <row r="942" spans="1:19" ht="26.25" x14ac:dyDescent="0.25">
      <c r="A942" s="26">
        <v>3311403240751</v>
      </c>
      <c r="B942" s="27" t="s">
        <v>613</v>
      </c>
      <c r="C942" s="28"/>
      <c r="D942" s="29">
        <f>SUM(D943)</f>
        <v>21127709000</v>
      </c>
      <c r="E942" s="29">
        <f>SUM(E943)</f>
        <v>-200452800</v>
      </c>
      <c r="F942" s="30">
        <f t="shared" si="142"/>
        <v>20927256200</v>
      </c>
      <c r="G942" s="31">
        <f t="shared" si="137"/>
        <v>0</v>
      </c>
      <c r="H942" s="29">
        <f>SUM(H943)</f>
        <v>0</v>
      </c>
      <c r="I942" s="32">
        <f t="shared" si="143"/>
        <v>20927256200</v>
      </c>
      <c r="J942" s="29">
        <f>SUM(J943)</f>
        <v>2037803483</v>
      </c>
      <c r="K942" s="31">
        <f t="shared" si="139"/>
        <v>9.7375569139350429</v>
      </c>
      <c r="L942" s="30">
        <f t="shared" si="145"/>
        <v>10417085511</v>
      </c>
      <c r="M942" s="31">
        <f t="shared" si="140"/>
        <v>49.777598226183137</v>
      </c>
      <c r="N942" s="29">
        <f>SUM(N943)</f>
        <v>12454888994</v>
      </c>
      <c r="O942" s="31">
        <f t="shared" si="141"/>
        <v>59.515155140118182</v>
      </c>
      <c r="P942" s="32">
        <f t="shared" si="144"/>
        <v>8472367206</v>
      </c>
      <c r="R942" s="17">
        <f>SUM('[1]estapu y ente'!D940+[2]ctas!D940)</f>
        <v>21127709000</v>
      </c>
      <c r="S942" s="18">
        <f t="shared" si="138"/>
        <v>0</v>
      </c>
    </row>
    <row r="943" spans="1:19" ht="26.25" x14ac:dyDescent="0.25">
      <c r="A943" s="26">
        <v>3311403240751210</v>
      </c>
      <c r="B943" s="27" t="s">
        <v>613</v>
      </c>
      <c r="C943" s="28"/>
      <c r="D943" s="17">
        <f>SUM([3]ctas!D943+'[4]estapu y ente'!D943)</f>
        <v>21127709000</v>
      </c>
      <c r="E943" s="17">
        <f>SUM([3]ctas!E943+'[4]estapu y ente'!E943)</f>
        <v>-200452800</v>
      </c>
      <c r="F943" s="30">
        <f t="shared" si="142"/>
        <v>20927256200</v>
      </c>
      <c r="G943" s="31">
        <f t="shared" si="137"/>
        <v>0</v>
      </c>
      <c r="H943" s="17"/>
      <c r="I943" s="32">
        <f t="shared" si="143"/>
        <v>20927256200</v>
      </c>
      <c r="J943" s="17">
        <f>SUM([3]ctas!J943+'[4]estapu y ente'!J943)</f>
        <v>2037803483</v>
      </c>
      <c r="K943" s="31">
        <f t="shared" si="139"/>
        <v>9.7375569139350429</v>
      </c>
      <c r="L943" s="30">
        <f t="shared" si="145"/>
        <v>10417085511</v>
      </c>
      <c r="M943" s="31">
        <f t="shared" si="140"/>
        <v>49.777598226183137</v>
      </c>
      <c r="N943" s="17">
        <f>SUM([3]ctas!N943+'[4]estapu y ente'!N943)</f>
        <v>12454888994</v>
      </c>
      <c r="O943" s="31">
        <f t="shared" si="141"/>
        <v>59.515155140118182</v>
      </c>
      <c r="P943" s="32">
        <f t="shared" si="144"/>
        <v>8472367206</v>
      </c>
      <c r="R943" s="17">
        <f>SUM('[1]estapu y ente'!D941+[2]ctas!D941)</f>
        <v>21127709000</v>
      </c>
      <c r="S943" s="18">
        <f t="shared" si="138"/>
        <v>0</v>
      </c>
    </row>
    <row r="944" spans="1:19" x14ac:dyDescent="0.25">
      <c r="A944" s="26">
        <v>3311403240755</v>
      </c>
      <c r="B944" s="27" t="s">
        <v>614</v>
      </c>
      <c r="C944" s="28"/>
      <c r="D944" s="29">
        <f>SUM(D945)</f>
        <v>131536000</v>
      </c>
      <c r="E944" s="29">
        <f>SUM(E945)</f>
        <v>172464000</v>
      </c>
      <c r="F944" s="30">
        <f t="shared" si="142"/>
        <v>304000000</v>
      </c>
      <c r="G944" s="31">
        <f t="shared" si="137"/>
        <v>0</v>
      </c>
      <c r="H944" s="29">
        <f>SUM(H945)</f>
        <v>0</v>
      </c>
      <c r="I944" s="32">
        <f t="shared" si="143"/>
        <v>304000000</v>
      </c>
      <c r="J944" s="29">
        <f>SUM(J945)</f>
        <v>146441398</v>
      </c>
      <c r="K944" s="31">
        <f t="shared" si="139"/>
        <v>48.171512500000006</v>
      </c>
      <c r="L944" s="30">
        <f t="shared" si="145"/>
        <v>95452531</v>
      </c>
      <c r="M944" s="31">
        <f t="shared" si="140"/>
        <v>31.398858881578946</v>
      </c>
      <c r="N944" s="29">
        <f>SUM(N945)</f>
        <v>241893929</v>
      </c>
      <c r="O944" s="31">
        <f t="shared" si="141"/>
        <v>79.570371381578951</v>
      </c>
      <c r="P944" s="32">
        <f t="shared" si="144"/>
        <v>62106071</v>
      </c>
      <c r="R944" s="17">
        <f>SUM('[1]estapu y ente'!D942+[2]ctas!D942)</f>
        <v>131536000</v>
      </c>
      <c r="S944" s="18">
        <f t="shared" si="138"/>
        <v>0</v>
      </c>
    </row>
    <row r="945" spans="1:19" x14ac:dyDescent="0.25">
      <c r="A945" s="26">
        <v>3311403240755210</v>
      </c>
      <c r="B945" s="27" t="s">
        <v>615</v>
      </c>
      <c r="C945" s="28"/>
      <c r="D945" s="17">
        <f>SUM([3]ctas!D945+'[4]estapu y ente'!D945)</f>
        <v>131536000</v>
      </c>
      <c r="E945" s="17">
        <f>SUM([3]ctas!E945+'[4]estapu y ente'!E945)</f>
        <v>172464000</v>
      </c>
      <c r="F945" s="30">
        <f t="shared" si="142"/>
        <v>304000000</v>
      </c>
      <c r="G945" s="31">
        <f t="shared" si="137"/>
        <v>0</v>
      </c>
      <c r="H945" s="17"/>
      <c r="I945" s="32">
        <f t="shared" si="143"/>
        <v>304000000</v>
      </c>
      <c r="J945" s="17">
        <f>SUM([3]ctas!J945+'[4]estapu y ente'!J945)</f>
        <v>146441398</v>
      </c>
      <c r="K945" s="31">
        <f t="shared" si="139"/>
        <v>48.171512500000006</v>
      </c>
      <c r="L945" s="30">
        <f t="shared" si="145"/>
        <v>95452531</v>
      </c>
      <c r="M945" s="31">
        <f t="shared" si="140"/>
        <v>31.398858881578946</v>
      </c>
      <c r="N945" s="17">
        <f>SUM([3]ctas!N945+'[4]estapu y ente'!N945)</f>
        <v>241893929</v>
      </c>
      <c r="O945" s="31">
        <f t="shared" si="141"/>
        <v>79.570371381578951</v>
      </c>
      <c r="P945" s="32">
        <f t="shared" si="144"/>
        <v>62106071</v>
      </c>
      <c r="R945" s="17">
        <f>SUM('[1]estapu y ente'!D943+[2]ctas!D943)</f>
        <v>131536000</v>
      </c>
      <c r="S945" s="18">
        <f t="shared" si="138"/>
        <v>0</v>
      </c>
    </row>
    <row r="946" spans="1:19" x14ac:dyDescent="0.25">
      <c r="A946" s="60">
        <v>3311403240770</v>
      </c>
      <c r="B946" s="27" t="s">
        <v>616</v>
      </c>
      <c r="C946" s="28"/>
      <c r="D946" s="29">
        <f>SUM(D947)</f>
        <v>960000000</v>
      </c>
      <c r="E946" s="29">
        <f>SUM(E947)</f>
        <v>0</v>
      </c>
      <c r="F946" s="30">
        <f t="shared" si="142"/>
        <v>960000000</v>
      </c>
      <c r="G946" s="31">
        <f t="shared" si="137"/>
        <v>0</v>
      </c>
      <c r="H946" s="29">
        <f>SUM(H947)</f>
        <v>0</v>
      </c>
      <c r="I946" s="32">
        <f t="shared" si="143"/>
        <v>960000000</v>
      </c>
      <c r="J946" s="29">
        <f>SUM(J947)</f>
        <v>0</v>
      </c>
      <c r="K946" s="31">
        <f t="shared" si="139"/>
        <v>0</v>
      </c>
      <c r="L946" s="30">
        <f t="shared" si="145"/>
        <v>880000000</v>
      </c>
      <c r="M946" s="31">
        <f t="shared" si="140"/>
        <v>91.666666666666657</v>
      </c>
      <c r="N946" s="29">
        <f>SUM(N947)</f>
        <v>880000000</v>
      </c>
      <c r="O946" s="31">
        <f t="shared" si="141"/>
        <v>91.666666666666657</v>
      </c>
      <c r="P946" s="32">
        <f t="shared" si="144"/>
        <v>80000000</v>
      </c>
      <c r="R946" s="17">
        <f>SUM('[1]estapu y ente'!D944+[2]ctas!D944)</f>
        <v>960000000</v>
      </c>
      <c r="S946" s="18">
        <f t="shared" si="138"/>
        <v>0</v>
      </c>
    </row>
    <row r="947" spans="1:19" x14ac:dyDescent="0.25">
      <c r="A947" s="60">
        <v>3311403240770210</v>
      </c>
      <c r="B947" s="27" t="s">
        <v>616</v>
      </c>
      <c r="C947" s="28"/>
      <c r="D947" s="17">
        <f>SUM([3]ctas!D947+'[4]estapu y ente'!D947)</f>
        <v>960000000</v>
      </c>
      <c r="E947" s="17">
        <f>SUM([3]ctas!E947+'[4]estapu y ente'!E947)</f>
        <v>0</v>
      </c>
      <c r="F947" s="30">
        <f t="shared" si="142"/>
        <v>960000000</v>
      </c>
      <c r="G947" s="31">
        <f t="shared" si="137"/>
        <v>0</v>
      </c>
      <c r="H947" s="17"/>
      <c r="I947" s="32">
        <f t="shared" si="143"/>
        <v>960000000</v>
      </c>
      <c r="J947" s="17">
        <f>SUM([3]ctas!J947+'[4]estapu y ente'!J947)</f>
        <v>0</v>
      </c>
      <c r="K947" s="31">
        <f t="shared" si="139"/>
        <v>0</v>
      </c>
      <c r="L947" s="30">
        <f t="shared" si="145"/>
        <v>880000000</v>
      </c>
      <c r="M947" s="31">
        <f t="shared" si="140"/>
        <v>91.666666666666657</v>
      </c>
      <c r="N947" s="17">
        <f>SUM([3]ctas!N947+'[4]estapu y ente'!N947)</f>
        <v>880000000</v>
      </c>
      <c r="O947" s="31">
        <f t="shared" si="141"/>
        <v>91.666666666666657</v>
      </c>
      <c r="P947" s="32">
        <f t="shared" si="144"/>
        <v>80000000</v>
      </c>
      <c r="R947" s="17">
        <f>SUM('[1]estapu y ente'!D945+[2]ctas!D945)</f>
        <v>960000000</v>
      </c>
      <c r="S947" s="18">
        <f t="shared" si="138"/>
        <v>0</v>
      </c>
    </row>
    <row r="948" spans="1:19" ht="26.25" x14ac:dyDescent="0.25">
      <c r="A948" s="60">
        <v>3311403240775</v>
      </c>
      <c r="B948" s="38" t="s">
        <v>617</v>
      </c>
      <c r="C948" s="28"/>
      <c r="D948" s="29">
        <f>SUM(D949)</f>
        <v>500000000</v>
      </c>
      <c r="E948" s="29">
        <f>SUM(E949)</f>
        <v>0</v>
      </c>
      <c r="F948" s="30">
        <f t="shared" si="142"/>
        <v>500000000</v>
      </c>
      <c r="G948" s="31">
        <f t="shared" si="137"/>
        <v>0</v>
      </c>
      <c r="H948" s="29">
        <f>SUM(H949)</f>
        <v>0</v>
      </c>
      <c r="I948" s="32">
        <f t="shared" si="143"/>
        <v>500000000</v>
      </c>
      <c r="J948" s="29">
        <f>SUM(J949)</f>
        <v>136033608</v>
      </c>
      <c r="K948" s="31">
        <f t="shared" si="139"/>
        <v>27.206721600000002</v>
      </c>
      <c r="L948" s="30">
        <f t="shared" si="145"/>
        <v>187383333</v>
      </c>
      <c r="M948" s="31">
        <f t="shared" si="140"/>
        <v>37.476666600000001</v>
      </c>
      <c r="N948" s="29">
        <f>SUM(N949)</f>
        <v>323416941</v>
      </c>
      <c r="O948" s="31">
        <f t="shared" si="141"/>
        <v>64.683388199999996</v>
      </c>
      <c r="P948" s="32">
        <f t="shared" si="144"/>
        <v>176583059</v>
      </c>
      <c r="R948" s="17">
        <f>SUM('[1]estapu y ente'!D946+[2]ctas!D946)</f>
        <v>500000000</v>
      </c>
      <c r="S948" s="18">
        <f t="shared" si="138"/>
        <v>0</v>
      </c>
    </row>
    <row r="949" spans="1:19" ht="26.25" x14ac:dyDescent="0.25">
      <c r="A949" s="60">
        <v>3311403240775210</v>
      </c>
      <c r="B949" s="38" t="s">
        <v>618</v>
      </c>
      <c r="C949" s="28"/>
      <c r="D949" s="17">
        <f>SUM([3]ctas!D949+'[4]estapu y ente'!D949)</f>
        <v>500000000</v>
      </c>
      <c r="E949" s="17">
        <f>SUM([3]ctas!E949+'[4]estapu y ente'!E949)</f>
        <v>0</v>
      </c>
      <c r="F949" s="30">
        <f t="shared" si="142"/>
        <v>500000000</v>
      </c>
      <c r="G949" s="31">
        <f t="shared" si="137"/>
        <v>0</v>
      </c>
      <c r="H949" s="17"/>
      <c r="I949" s="32">
        <f t="shared" si="143"/>
        <v>500000000</v>
      </c>
      <c r="J949" s="17">
        <f>SUM([3]ctas!J949+'[4]estapu y ente'!J949)</f>
        <v>136033608</v>
      </c>
      <c r="K949" s="31">
        <f t="shared" si="139"/>
        <v>27.206721600000002</v>
      </c>
      <c r="L949" s="30">
        <f t="shared" si="145"/>
        <v>187383333</v>
      </c>
      <c r="M949" s="31">
        <f t="shared" si="140"/>
        <v>37.476666600000001</v>
      </c>
      <c r="N949" s="17">
        <f>SUM([3]ctas!N949+'[4]estapu y ente'!N949)</f>
        <v>323416941</v>
      </c>
      <c r="O949" s="31">
        <f t="shared" si="141"/>
        <v>64.683388199999996</v>
      </c>
      <c r="P949" s="32">
        <f t="shared" si="144"/>
        <v>176583059</v>
      </c>
      <c r="R949" s="17">
        <f>SUM('[1]estapu y ente'!D947+[2]ctas!D947)</f>
        <v>500000000</v>
      </c>
      <c r="S949" s="18">
        <f t="shared" si="138"/>
        <v>0</v>
      </c>
    </row>
    <row r="950" spans="1:19" ht="26.25" x14ac:dyDescent="0.25">
      <c r="A950" s="26">
        <v>3311403240778</v>
      </c>
      <c r="B950" s="27" t="s">
        <v>619</v>
      </c>
      <c r="C950" s="28"/>
      <c r="D950" s="29">
        <f>SUM(D951)</f>
        <v>364150000</v>
      </c>
      <c r="E950" s="29">
        <f>SUM(E951)</f>
        <v>635850000</v>
      </c>
      <c r="F950" s="30">
        <f t="shared" si="142"/>
        <v>1000000000</v>
      </c>
      <c r="G950" s="31">
        <f t="shared" si="137"/>
        <v>0</v>
      </c>
      <c r="H950" s="29">
        <f>SUM(H951)</f>
        <v>0</v>
      </c>
      <c r="I950" s="32">
        <f t="shared" si="143"/>
        <v>1000000000</v>
      </c>
      <c r="J950" s="29">
        <f>SUM(J951)</f>
        <v>204350748</v>
      </c>
      <c r="K950" s="31">
        <f t="shared" si="139"/>
        <v>20.435074799999999</v>
      </c>
      <c r="L950" s="30">
        <f t="shared" si="145"/>
        <v>230277645</v>
      </c>
      <c r="M950" s="31">
        <f t="shared" si="140"/>
        <v>23.0277645</v>
      </c>
      <c r="N950" s="29">
        <f>SUM(N951)</f>
        <v>434628393</v>
      </c>
      <c r="O950" s="31">
        <f t="shared" si="141"/>
        <v>43.462839299999999</v>
      </c>
      <c r="P950" s="32">
        <f t="shared" si="144"/>
        <v>565371607</v>
      </c>
      <c r="R950" s="17">
        <f>SUM('[1]estapu y ente'!D948+[2]ctas!D948)</f>
        <v>364150000</v>
      </c>
      <c r="S950" s="18">
        <f t="shared" si="138"/>
        <v>0</v>
      </c>
    </row>
    <row r="951" spans="1:19" ht="26.25" x14ac:dyDescent="0.25">
      <c r="A951" s="26">
        <v>3311403240778210</v>
      </c>
      <c r="B951" s="27" t="s">
        <v>619</v>
      </c>
      <c r="C951" s="28"/>
      <c r="D951" s="17">
        <f>SUM([3]ctas!D951+'[4]estapu y ente'!D951)</f>
        <v>364150000</v>
      </c>
      <c r="E951" s="17">
        <f>SUM([3]ctas!E951+'[4]estapu y ente'!E951)</f>
        <v>635850000</v>
      </c>
      <c r="F951" s="30">
        <f t="shared" si="142"/>
        <v>1000000000</v>
      </c>
      <c r="G951" s="31">
        <f t="shared" si="137"/>
        <v>0</v>
      </c>
      <c r="H951" s="17"/>
      <c r="I951" s="32">
        <f t="shared" si="143"/>
        <v>1000000000</v>
      </c>
      <c r="J951" s="17">
        <f>SUM([3]ctas!J951+'[4]estapu y ente'!J951)</f>
        <v>204350748</v>
      </c>
      <c r="K951" s="31">
        <f t="shared" si="139"/>
        <v>20.435074799999999</v>
      </c>
      <c r="L951" s="30">
        <f t="shared" si="145"/>
        <v>230277645</v>
      </c>
      <c r="M951" s="31">
        <f t="shared" si="140"/>
        <v>23.0277645</v>
      </c>
      <c r="N951" s="17">
        <f>SUM([3]ctas!N951+'[4]estapu y ente'!N951)</f>
        <v>434628393</v>
      </c>
      <c r="O951" s="31">
        <f t="shared" si="141"/>
        <v>43.462839299999999</v>
      </c>
      <c r="P951" s="32">
        <f t="shared" si="144"/>
        <v>565371607</v>
      </c>
      <c r="R951" s="17">
        <f>SUM('[1]estapu y ente'!D949+[2]ctas!D949)</f>
        <v>364150000</v>
      </c>
      <c r="S951" s="18">
        <f t="shared" si="138"/>
        <v>0</v>
      </c>
    </row>
    <row r="952" spans="1:19" ht="26.25" x14ac:dyDescent="0.25">
      <c r="A952" s="26">
        <v>3311403240786</v>
      </c>
      <c r="B952" s="27" t="s">
        <v>620</v>
      </c>
      <c r="C952" s="28"/>
      <c r="D952" s="29">
        <f>SUM(D953)</f>
        <v>1302218000</v>
      </c>
      <c r="E952" s="29">
        <f>SUM(E953)</f>
        <v>0</v>
      </c>
      <c r="F952" s="30">
        <f t="shared" si="142"/>
        <v>1302218000</v>
      </c>
      <c r="G952" s="31">
        <f t="shared" si="137"/>
        <v>0</v>
      </c>
      <c r="H952" s="29">
        <f>SUM(H953)</f>
        <v>0</v>
      </c>
      <c r="I952" s="32">
        <f t="shared" si="143"/>
        <v>1302218000</v>
      </c>
      <c r="J952" s="29">
        <f>SUM(J953)</f>
        <v>575770123</v>
      </c>
      <c r="K952" s="31">
        <f t="shared" si="139"/>
        <v>44.214572598443581</v>
      </c>
      <c r="L952" s="30">
        <f t="shared" si="145"/>
        <v>644164317</v>
      </c>
      <c r="M952" s="31">
        <f t="shared" si="140"/>
        <v>49.466703501257086</v>
      </c>
      <c r="N952" s="29">
        <f>SUM(N953)</f>
        <v>1219934440</v>
      </c>
      <c r="O952" s="31">
        <f t="shared" si="141"/>
        <v>93.681276099700668</v>
      </c>
      <c r="P952" s="32">
        <f t="shared" si="144"/>
        <v>82283560</v>
      </c>
      <c r="R952" s="17">
        <f>SUM('[1]estapu y ente'!D950+[2]ctas!D950)</f>
        <v>1302218000</v>
      </c>
      <c r="S952" s="18">
        <f t="shared" si="138"/>
        <v>0</v>
      </c>
    </row>
    <row r="953" spans="1:19" ht="26.25" x14ac:dyDescent="0.25">
      <c r="A953" s="26">
        <v>3311403240786210</v>
      </c>
      <c r="B953" s="27" t="s">
        <v>620</v>
      </c>
      <c r="C953" s="28"/>
      <c r="D953" s="17">
        <f>SUM([3]ctas!D953+'[4]estapu y ente'!D953)</f>
        <v>1302218000</v>
      </c>
      <c r="E953" s="17">
        <f>SUM([3]ctas!E953+'[4]estapu y ente'!E953)</f>
        <v>0</v>
      </c>
      <c r="F953" s="30">
        <f t="shared" si="142"/>
        <v>1302218000</v>
      </c>
      <c r="G953" s="31">
        <f t="shared" si="137"/>
        <v>0</v>
      </c>
      <c r="H953" s="17"/>
      <c r="I953" s="32">
        <f t="shared" si="143"/>
        <v>1302218000</v>
      </c>
      <c r="J953" s="17">
        <f>SUM([3]ctas!J953+'[4]estapu y ente'!J953)</f>
        <v>575770123</v>
      </c>
      <c r="K953" s="31">
        <f t="shared" si="139"/>
        <v>44.214572598443581</v>
      </c>
      <c r="L953" s="30">
        <f t="shared" si="145"/>
        <v>644164317</v>
      </c>
      <c r="M953" s="31">
        <f t="shared" si="140"/>
        <v>49.466703501257086</v>
      </c>
      <c r="N953" s="17">
        <f>SUM([3]ctas!N953+'[4]estapu y ente'!N953)</f>
        <v>1219934440</v>
      </c>
      <c r="O953" s="31">
        <f t="shared" si="141"/>
        <v>93.681276099700668</v>
      </c>
      <c r="P953" s="32">
        <f t="shared" si="144"/>
        <v>82283560</v>
      </c>
      <c r="R953" s="17">
        <f>SUM('[1]estapu y ente'!D951+[2]ctas!D951)</f>
        <v>1302218000</v>
      </c>
      <c r="S953" s="18">
        <f t="shared" si="138"/>
        <v>0</v>
      </c>
    </row>
    <row r="954" spans="1:19" ht="51.75" x14ac:dyDescent="0.25">
      <c r="A954" s="26">
        <v>3311403240817</v>
      </c>
      <c r="B954" s="27" t="s">
        <v>621</v>
      </c>
      <c r="C954" s="28"/>
      <c r="D954" s="29">
        <f>SUM(D955:D956)</f>
        <v>1084000000</v>
      </c>
      <c r="E954" s="29">
        <f>SUM(E955:E956)</f>
        <v>58916000</v>
      </c>
      <c r="F954" s="30">
        <f t="shared" si="142"/>
        <v>1142916000</v>
      </c>
      <c r="G954" s="31">
        <f t="shared" si="137"/>
        <v>0</v>
      </c>
      <c r="H954" s="29">
        <f>SUM(H955:H956)</f>
        <v>0</v>
      </c>
      <c r="I954" s="32">
        <f t="shared" si="143"/>
        <v>1142916000</v>
      </c>
      <c r="J954" s="29">
        <f>SUM(J955:J956)</f>
        <v>253075826</v>
      </c>
      <c r="K954" s="31">
        <f t="shared" si="139"/>
        <v>22.142994410787846</v>
      </c>
      <c r="L954" s="30">
        <f t="shared" si="145"/>
        <v>625102723</v>
      </c>
      <c r="M954" s="31">
        <f t="shared" si="140"/>
        <v>54.693671538415764</v>
      </c>
      <c r="N954" s="29">
        <f>SUM(N955:N956)</f>
        <v>878178549</v>
      </c>
      <c r="O954" s="31">
        <f t="shared" si="141"/>
        <v>76.836665949203621</v>
      </c>
      <c r="P954" s="32">
        <f t="shared" si="144"/>
        <v>264737451</v>
      </c>
      <c r="R954" s="17">
        <f>SUM('[1]estapu y ente'!D952+[2]ctas!D952)</f>
        <v>1084000000</v>
      </c>
      <c r="S954" s="18">
        <f t="shared" si="138"/>
        <v>0</v>
      </c>
    </row>
    <row r="955" spans="1:19" ht="51.75" x14ac:dyDescent="0.25">
      <c r="A955" s="26">
        <v>3311403240817210</v>
      </c>
      <c r="B955" s="27" t="s">
        <v>621</v>
      </c>
      <c r="C955" s="28"/>
      <c r="D955" s="17">
        <f>SUM([3]ctas!D955+'[4]estapu y ente'!D955)</f>
        <v>353201000</v>
      </c>
      <c r="E955" s="17">
        <f>SUM([3]ctas!E955+'[4]estapu y ente'!E955)</f>
        <v>0</v>
      </c>
      <c r="F955" s="30">
        <f t="shared" si="142"/>
        <v>353201000</v>
      </c>
      <c r="G955" s="31">
        <f t="shared" si="137"/>
        <v>0</v>
      </c>
      <c r="H955" s="17"/>
      <c r="I955" s="32">
        <f t="shared" si="143"/>
        <v>353201000</v>
      </c>
      <c r="J955" s="17">
        <f>SUM([3]ctas!J955+'[4]estapu y ente'!J955)</f>
        <v>57814586</v>
      </c>
      <c r="K955" s="31">
        <f t="shared" si="139"/>
        <v>16.368749239101817</v>
      </c>
      <c r="L955" s="30">
        <f t="shared" si="145"/>
        <v>126977714</v>
      </c>
      <c r="M955" s="31">
        <f t="shared" si="140"/>
        <v>35.950553367629198</v>
      </c>
      <c r="N955" s="17">
        <f>SUM([3]ctas!N955+'[4]estapu y ente'!N955)</f>
        <v>184792300</v>
      </c>
      <c r="O955" s="31">
        <f t="shared" si="141"/>
        <v>52.319302606731014</v>
      </c>
      <c r="P955" s="32">
        <f t="shared" si="144"/>
        <v>168408700</v>
      </c>
      <c r="R955" s="17">
        <f>SUM('[1]estapu y ente'!D953+[2]ctas!D953)</f>
        <v>353201000</v>
      </c>
      <c r="S955" s="18">
        <f t="shared" si="138"/>
        <v>0</v>
      </c>
    </row>
    <row r="956" spans="1:19" ht="51.75" x14ac:dyDescent="0.25">
      <c r="A956" s="26">
        <v>3311403240817210</v>
      </c>
      <c r="B956" s="27" t="s">
        <v>621</v>
      </c>
      <c r="C956" s="28"/>
      <c r="D956" s="17">
        <f>SUM([3]ctas!D956+'[4]estapu y ente'!D956)</f>
        <v>730799000</v>
      </c>
      <c r="E956" s="17">
        <f>SUM([3]ctas!E956+'[4]estapu y ente'!E956)</f>
        <v>58916000</v>
      </c>
      <c r="F956" s="30">
        <f t="shared" si="142"/>
        <v>789715000</v>
      </c>
      <c r="G956" s="31">
        <f t="shared" si="137"/>
        <v>0</v>
      </c>
      <c r="H956" s="17"/>
      <c r="I956" s="32">
        <f t="shared" si="143"/>
        <v>789715000</v>
      </c>
      <c r="J956" s="17">
        <f>SUM([3]ctas!J956+'[4]estapu y ente'!J956)</f>
        <v>195261240</v>
      </c>
      <c r="K956" s="31">
        <f t="shared" si="139"/>
        <v>24.725532628859778</v>
      </c>
      <c r="L956" s="30">
        <f t="shared" si="145"/>
        <v>498125009</v>
      </c>
      <c r="M956" s="31">
        <f t="shared" si="140"/>
        <v>63.076554073304926</v>
      </c>
      <c r="N956" s="17">
        <f>SUM([3]ctas!N956+'[4]estapu y ente'!N956)</f>
        <v>693386249</v>
      </c>
      <c r="O956" s="31">
        <f t="shared" si="141"/>
        <v>87.802086702164701</v>
      </c>
      <c r="P956" s="32">
        <f t="shared" si="144"/>
        <v>96328751</v>
      </c>
      <c r="R956" s="17">
        <f>SUM('[1]estapu y ente'!D954+[2]ctas!D954)</f>
        <v>730799000</v>
      </c>
      <c r="S956" s="18">
        <f t="shared" si="138"/>
        <v>0</v>
      </c>
    </row>
    <row r="957" spans="1:19" x14ac:dyDescent="0.25">
      <c r="A957" s="60">
        <v>3311403240853</v>
      </c>
      <c r="B957" s="27" t="s">
        <v>622</v>
      </c>
      <c r="C957" s="28"/>
      <c r="D957" s="29">
        <f>SUM(D958)</f>
        <v>1479236000</v>
      </c>
      <c r="E957" s="29">
        <f>SUM(E958)</f>
        <v>0</v>
      </c>
      <c r="F957" s="30">
        <f t="shared" si="142"/>
        <v>1479236000</v>
      </c>
      <c r="G957" s="31">
        <f t="shared" ref="G957:G1022" si="146">IF(OR(F957=0,F$5=0),0,F957/F$5)*100</f>
        <v>0</v>
      </c>
      <c r="H957" s="29">
        <f>SUM(H958)</f>
        <v>0</v>
      </c>
      <c r="I957" s="32">
        <f t="shared" si="143"/>
        <v>1479236000</v>
      </c>
      <c r="J957" s="29">
        <f>SUM(J958)</f>
        <v>130071667</v>
      </c>
      <c r="K957" s="31">
        <f t="shared" si="139"/>
        <v>8.7931653231803448</v>
      </c>
      <c r="L957" s="30">
        <f t="shared" si="145"/>
        <v>1076872633</v>
      </c>
      <c r="M957" s="31">
        <f t="shared" si="140"/>
        <v>72.799244542452996</v>
      </c>
      <c r="N957" s="29">
        <f>SUM(N958)</f>
        <v>1206944300</v>
      </c>
      <c r="O957" s="31">
        <f t="shared" si="141"/>
        <v>81.592409865633343</v>
      </c>
      <c r="P957" s="32">
        <f t="shared" si="144"/>
        <v>272291700</v>
      </c>
      <c r="R957" s="17">
        <f>SUM('[1]estapu y ente'!D955+[2]ctas!D955)</f>
        <v>1479236000</v>
      </c>
      <c r="S957" s="18">
        <f t="shared" si="138"/>
        <v>0</v>
      </c>
    </row>
    <row r="958" spans="1:19" x14ac:dyDescent="0.25">
      <c r="A958" s="60">
        <v>3311403240853210</v>
      </c>
      <c r="B958" s="27" t="s">
        <v>622</v>
      </c>
      <c r="C958" s="28"/>
      <c r="D958" s="17">
        <f>SUM([3]ctas!D958+'[4]estapu y ente'!D958)</f>
        <v>1479236000</v>
      </c>
      <c r="E958" s="17">
        <f>SUM([3]ctas!E958+'[4]estapu y ente'!E958)</f>
        <v>0</v>
      </c>
      <c r="F958" s="30">
        <f t="shared" si="142"/>
        <v>1479236000</v>
      </c>
      <c r="G958" s="31">
        <f t="shared" si="146"/>
        <v>0</v>
      </c>
      <c r="H958" s="17"/>
      <c r="I958" s="32">
        <f t="shared" si="143"/>
        <v>1479236000</v>
      </c>
      <c r="J958" s="17">
        <f>SUM([3]ctas!J958+'[4]estapu y ente'!J958)</f>
        <v>130071667</v>
      </c>
      <c r="K958" s="31">
        <f t="shared" si="139"/>
        <v>8.7931653231803448</v>
      </c>
      <c r="L958" s="30">
        <f t="shared" si="145"/>
        <v>1076872633</v>
      </c>
      <c r="M958" s="31">
        <f t="shared" si="140"/>
        <v>72.799244542452996</v>
      </c>
      <c r="N958" s="17">
        <f>SUM([3]ctas!N958+'[4]estapu y ente'!N958)</f>
        <v>1206944300</v>
      </c>
      <c r="O958" s="31">
        <f t="shared" si="141"/>
        <v>81.592409865633343</v>
      </c>
      <c r="P958" s="32">
        <f t="shared" si="144"/>
        <v>272291700</v>
      </c>
      <c r="R958" s="17">
        <f>SUM('[1]estapu y ente'!D956+[2]ctas!D956)</f>
        <v>1479236000</v>
      </c>
      <c r="S958" s="18">
        <f t="shared" si="138"/>
        <v>0</v>
      </c>
    </row>
    <row r="959" spans="1:19" x14ac:dyDescent="0.25">
      <c r="A959" s="60">
        <v>3311403240857</v>
      </c>
      <c r="B959" s="27" t="s">
        <v>623</v>
      </c>
      <c r="C959" s="28"/>
      <c r="D959" s="29">
        <f>SUM(D960)</f>
        <v>783133000</v>
      </c>
      <c r="E959" s="29">
        <f>SUM(E960)</f>
        <v>0</v>
      </c>
      <c r="F959" s="30">
        <f t="shared" si="142"/>
        <v>783133000</v>
      </c>
      <c r="G959" s="31">
        <f t="shared" si="146"/>
        <v>0</v>
      </c>
      <c r="H959" s="29">
        <f>SUM(H960)</f>
        <v>0</v>
      </c>
      <c r="I959" s="32">
        <f t="shared" si="143"/>
        <v>783133000</v>
      </c>
      <c r="J959" s="29">
        <f>SUM(J960)</f>
        <v>93491522</v>
      </c>
      <c r="K959" s="31">
        <f t="shared" si="139"/>
        <v>11.938141030961535</v>
      </c>
      <c r="L959" s="30">
        <f t="shared" si="145"/>
        <v>663089043</v>
      </c>
      <c r="M959" s="31">
        <f t="shared" si="140"/>
        <v>84.671319303362267</v>
      </c>
      <c r="N959" s="29">
        <f>SUM(N960)</f>
        <v>756580565</v>
      </c>
      <c r="O959" s="31">
        <f t="shared" si="141"/>
        <v>96.609460334323799</v>
      </c>
      <c r="P959" s="32">
        <f t="shared" si="144"/>
        <v>26552435</v>
      </c>
      <c r="R959" s="17">
        <f>SUM('[1]estapu y ente'!D957+[2]ctas!D957)</f>
        <v>783133000</v>
      </c>
      <c r="S959" s="18">
        <f t="shared" si="138"/>
        <v>0</v>
      </c>
    </row>
    <row r="960" spans="1:19" x14ac:dyDescent="0.25">
      <c r="A960" s="60">
        <v>3311403240857210</v>
      </c>
      <c r="B960" s="27" t="s">
        <v>623</v>
      </c>
      <c r="C960" s="28"/>
      <c r="D960" s="17">
        <f>SUM([3]ctas!D960+'[4]estapu y ente'!D960)</f>
        <v>783133000</v>
      </c>
      <c r="E960" s="17">
        <f>SUM([3]ctas!E960+'[4]estapu y ente'!E960)</f>
        <v>0</v>
      </c>
      <c r="F960" s="30">
        <f t="shared" si="142"/>
        <v>783133000</v>
      </c>
      <c r="G960" s="31">
        <f t="shared" si="146"/>
        <v>0</v>
      </c>
      <c r="H960" s="17"/>
      <c r="I960" s="32">
        <f t="shared" si="143"/>
        <v>783133000</v>
      </c>
      <c r="J960" s="17">
        <f>SUM([3]ctas!J960+'[4]estapu y ente'!J960)</f>
        <v>93491522</v>
      </c>
      <c r="K960" s="31">
        <f t="shared" si="139"/>
        <v>11.938141030961535</v>
      </c>
      <c r="L960" s="30">
        <f t="shared" si="145"/>
        <v>663089043</v>
      </c>
      <c r="M960" s="31">
        <f t="shared" si="140"/>
        <v>84.671319303362267</v>
      </c>
      <c r="N960" s="17">
        <f>SUM([3]ctas!N960+'[4]estapu y ente'!N960)</f>
        <v>756580565</v>
      </c>
      <c r="O960" s="31">
        <f t="shared" si="141"/>
        <v>96.609460334323799</v>
      </c>
      <c r="P960" s="32">
        <f t="shared" si="144"/>
        <v>26552435</v>
      </c>
      <c r="R960" s="17">
        <f>SUM('[1]estapu y ente'!D958+[2]ctas!D958)</f>
        <v>783133000</v>
      </c>
      <c r="S960" s="18">
        <f t="shared" si="138"/>
        <v>0</v>
      </c>
    </row>
    <row r="961" spans="1:19" ht="39" x14ac:dyDescent="0.25">
      <c r="A961" s="60">
        <v>3311403240870</v>
      </c>
      <c r="B961" s="27" t="s">
        <v>624</v>
      </c>
      <c r="C961" s="28"/>
      <c r="D961" s="29">
        <f>SUM(D962:D964)</f>
        <v>5046806000</v>
      </c>
      <c r="E961" s="29">
        <f>SUM(E962:E964)</f>
        <v>0</v>
      </c>
      <c r="F961" s="30">
        <f t="shared" si="142"/>
        <v>5046806000</v>
      </c>
      <c r="G961" s="31">
        <f t="shared" si="146"/>
        <v>0</v>
      </c>
      <c r="H961" s="29">
        <f>SUM(H962:H964)</f>
        <v>0</v>
      </c>
      <c r="I961" s="32">
        <f t="shared" si="143"/>
        <v>5046806000</v>
      </c>
      <c r="J961" s="29">
        <f>SUM(J962:J964)</f>
        <v>983294626</v>
      </c>
      <c r="K961" s="31">
        <f t="shared" si="139"/>
        <v>19.483503546599572</v>
      </c>
      <c r="L961" s="30">
        <f t="shared" si="145"/>
        <v>3678324906</v>
      </c>
      <c r="M961" s="31">
        <f t="shared" si="140"/>
        <v>72.884214412045949</v>
      </c>
      <c r="N961" s="29">
        <f>SUM(N962:N964)</f>
        <v>4661619532</v>
      </c>
      <c r="O961" s="31">
        <f t="shared" si="141"/>
        <v>92.367717958645528</v>
      </c>
      <c r="P961" s="32">
        <f t="shared" si="144"/>
        <v>385186468</v>
      </c>
      <c r="R961" s="17">
        <f>SUM('[1]estapu y ente'!D959+[2]ctas!D959)</f>
        <v>5046806000</v>
      </c>
      <c r="S961" s="18">
        <f t="shared" si="138"/>
        <v>0</v>
      </c>
    </row>
    <row r="962" spans="1:19" ht="39" x14ac:dyDescent="0.25">
      <c r="A962" s="60">
        <v>3311403240870210</v>
      </c>
      <c r="B962" s="27" t="s">
        <v>624</v>
      </c>
      <c r="C962" s="28"/>
      <c r="D962" s="17">
        <f>SUM([3]ctas!D962+'[4]estapu y ente'!D962)</f>
        <v>3045488000</v>
      </c>
      <c r="E962" s="17">
        <f>SUM([3]ctas!E962+'[4]estapu y ente'!E962)</f>
        <v>0</v>
      </c>
      <c r="F962" s="30">
        <f t="shared" si="142"/>
        <v>3045488000</v>
      </c>
      <c r="G962" s="31">
        <f t="shared" si="146"/>
        <v>0</v>
      </c>
      <c r="H962" s="17"/>
      <c r="I962" s="32">
        <f t="shared" si="143"/>
        <v>3045488000</v>
      </c>
      <c r="J962" s="17">
        <f>SUM([3]ctas!J962+'[4]estapu y ente'!J962)</f>
        <v>605506294</v>
      </c>
      <c r="K962" s="31">
        <f t="shared" si="139"/>
        <v>19.882077814786989</v>
      </c>
      <c r="L962" s="30">
        <f t="shared" si="145"/>
        <v>2065305238</v>
      </c>
      <c r="M962" s="31">
        <f t="shared" si="140"/>
        <v>67.815247933992836</v>
      </c>
      <c r="N962" s="17">
        <f>SUM([3]ctas!N962+'[4]estapu y ente'!N962)</f>
        <v>2670811532</v>
      </c>
      <c r="O962" s="31">
        <f t="shared" si="141"/>
        <v>87.697325748779832</v>
      </c>
      <c r="P962" s="32">
        <f t="shared" si="144"/>
        <v>374676468</v>
      </c>
      <c r="R962" s="17">
        <f>SUM('[1]estapu y ente'!D960+[2]ctas!D960)</f>
        <v>3045488000</v>
      </c>
      <c r="S962" s="18">
        <f t="shared" si="138"/>
        <v>0</v>
      </c>
    </row>
    <row r="963" spans="1:19" ht="39" x14ac:dyDescent="0.25">
      <c r="A963" s="60">
        <v>3311403240870210</v>
      </c>
      <c r="B963" s="27" t="s">
        <v>624</v>
      </c>
      <c r="C963" s="28"/>
      <c r="D963" s="17">
        <f>SUM([3]ctas!D963+'[4]estapu y ente'!D963)</f>
        <v>1566250000</v>
      </c>
      <c r="E963" s="17">
        <f>SUM([3]ctas!E963+'[4]estapu y ente'!E963)</f>
        <v>0</v>
      </c>
      <c r="F963" s="30">
        <f t="shared" si="142"/>
        <v>1566250000</v>
      </c>
      <c r="G963" s="31">
        <f t="shared" si="146"/>
        <v>0</v>
      </c>
      <c r="H963" s="17"/>
      <c r="I963" s="32">
        <f t="shared" si="143"/>
        <v>1566250000</v>
      </c>
      <c r="J963" s="17">
        <f>SUM([3]ctas!J963+'[4]estapu y ente'!J963)</f>
        <v>268379999</v>
      </c>
      <c r="K963" s="31">
        <f t="shared" si="139"/>
        <v>17.135195466879487</v>
      </c>
      <c r="L963" s="30">
        <f t="shared" si="145"/>
        <v>1287518001</v>
      </c>
      <c r="M963" s="31">
        <f t="shared" si="140"/>
        <v>82.203862793296096</v>
      </c>
      <c r="N963" s="17">
        <f>SUM([3]ctas!N963+'[4]estapu y ente'!N963)</f>
        <v>1555898000</v>
      </c>
      <c r="O963" s="31">
        <f t="shared" si="141"/>
        <v>99.339058260175577</v>
      </c>
      <c r="P963" s="32">
        <f t="shared" si="144"/>
        <v>10352000</v>
      </c>
      <c r="R963" s="17">
        <f>SUM('[1]estapu y ente'!D961+[2]ctas!D961)</f>
        <v>1566250000</v>
      </c>
      <c r="S963" s="18">
        <f t="shared" si="138"/>
        <v>0</v>
      </c>
    </row>
    <row r="964" spans="1:19" ht="39" x14ac:dyDescent="0.25">
      <c r="A964" s="60">
        <v>3311403240870210</v>
      </c>
      <c r="B964" s="27" t="s">
        <v>624</v>
      </c>
      <c r="C964" s="28"/>
      <c r="D964" s="17">
        <f>SUM([3]ctas!D964+'[4]estapu y ente'!D964)</f>
        <v>435068000</v>
      </c>
      <c r="E964" s="17">
        <f>SUM([3]ctas!E964+'[4]estapu y ente'!E964)</f>
        <v>0</v>
      </c>
      <c r="F964" s="30">
        <f t="shared" si="142"/>
        <v>435068000</v>
      </c>
      <c r="G964" s="31">
        <f t="shared" si="146"/>
        <v>0</v>
      </c>
      <c r="H964" s="17"/>
      <c r="I964" s="32">
        <f t="shared" si="143"/>
        <v>435068000</v>
      </c>
      <c r="J964" s="17">
        <f>SUM([3]ctas!J964+'[4]estapu y ente'!J964)</f>
        <v>109408333</v>
      </c>
      <c r="K964" s="31">
        <f t="shared" si="139"/>
        <v>25.147409830187467</v>
      </c>
      <c r="L964" s="30">
        <f t="shared" si="145"/>
        <v>325501667</v>
      </c>
      <c r="M964" s="31">
        <f t="shared" si="140"/>
        <v>74.816274007741328</v>
      </c>
      <c r="N964" s="17">
        <f>SUM([3]ctas!N964+'[4]estapu y ente'!N964)</f>
        <v>434910000</v>
      </c>
      <c r="O964" s="31">
        <f t="shared" si="141"/>
        <v>99.963683837928784</v>
      </c>
      <c r="P964" s="32">
        <f t="shared" si="144"/>
        <v>158000</v>
      </c>
      <c r="R964" s="17">
        <f>SUM('[1]estapu y ente'!D962+[2]ctas!D962)</f>
        <v>435068000</v>
      </c>
      <c r="S964" s="18">
        <f t="shared" si="138"/>
        <v>0</v>
      </c>
    </row>
    <row r="965" spans="1:19" ht="39" x14ac:dyDescent="0.25">
      <c r="A965" s="26">
        <v>331140325</v>
      </c>
      <c r="B965" s="27" t="s">
        <v>625</v>
      </c>
      <c r="C965" s="28"/>
      <c r="D965" s="29">
        <f>SUM(D966+D968+D970)</f>
        <v>10308533000</v>
      </c>
      <c r="E965" s="29">
        <f>SUM(E966+E968+E970)</f>
        <v>56958038</v>
      </c>
      <c r="F965" s="30">
        <f t="shared" si="142"/>
        <v>10365491038</v>
      </c>
      <c r="G965" s="31">
        <f t="shared" si="146"/>
        <v>0</v>
      </c>
      <c r="H965" s="29">
        <f>SUM(H966+H968+H970)</f>
        <v>0</v>
      </c>
      <c r="I965" s="32">
        <f t="shared" si="143"/>
        <v>10365491038</v>
      </c>
      <c r="J965" s="29">
        <f>SUM(J966+J968+J970)</f>
        <v>2896839076</v>
      </c>
      <c r="K965" s="31">
        <f t="shared" si="139"/>
        <v>27.946954614886621</v>
      </c>
      <c r="L965" s="30">
        <f t="shared" si="145"/>
        <v>6649044862</v>
      </c>
      <c r="M965" s="31">
        <f t="shared" si="140"/>
        <v>64.145970872238763</v>
      </c>
      <c r="N965" s="29">
        <f>SUM(N966+N968+N970)</f>
        <v>9545883938</v>
      </c>
      <c r="O965" s="31">
        <f t="shared" si="141"/>
        <v>92.092925487125385</v>
      </c>
      <c r="P965" s="32">
        <f t="shared" si="144"/>
        <v>819607100</v>
      </c>
      <c r="R965" s="17">
        <f>SUM('[1]estapu y ente'!D963+[2]ctas!D963)</f>
        <v>10308533000</v>
      </c>
      <c r="S965" s="18">
        <f t="shared" si="138"/>
        <v>0</v>
      </c>
    </row>
    <row r="966" spans="1:19" x14ac:dyDescent="0.25">
      <c r="A966" s="26">
        <v>3311403250711</v>
      </c>
      <c r="B966" s="27" t="s">
        <v>626</v>
      </c>
      <c r="C966" s="28"/>
      <c r="D966" s="29">
        <f>SUM(D967)</f>
        <v>529580000</v>
      </c>
      <c r="E966" s="29">
        <f>SUM(E967)</f>
        <v>59780000</v>
      </c>
      <c r="F966" s="30">
        <f t="shared" si="142"/>
        <v>589360000</v>
      </c>
      <c r="G966" s="31">
        <f t="shared" si="146"/>
        <v>0</v>
      </c>
      <c r="H966" s="29">
        <f>SUM(H967)</f>
        <v>0</v>
      </c>
      <c r="I966" s="32">
        <f t="shared" si="143"/>
        <v>589360000</v>
      </c>
      <c r="J966" s="29">
        <f>SUM(J967)</f>
        <v>66422202</v>
      </c>
      <c r="K966" s="31">
        <f t="shared" si="139"/>
        <v>11.270225668521787</v>
      </c>
      <c r="L966" s="30">
        <f t="shared" si="145"/>
        <v>412259677</v>
      </c>
      <c r="M966" s="31">
        <f t="shared" si="140"/>
        <v>69.950399925342737</v>
      </c>
      <c r="N966" s="29">
        <f>SUM(N967)</f>
        <v>478681879</v>
      </c>
      <c r="O966" s="31">
        <f t="shared" si="141"/>
        <v>81.220625593864526</v>
      </c>
      <c r="P966" s="32">
        <f t="shared" si="144"/>
        <v>110678121</v>
      </c>
      <c r="R966" s="17">
        <f>SUM('[1]estapu y ente'!D964+[2]ctas!D964)</f>
        <v>529580000</v>
      </c>
      <c r="S966" s="18">
        <f t="shared" si="138"/>
        <v>0</v>
      </c>
    </row>
    <row r="967" spans="1:19" x14ac:dyDescent="0.25">
      <c r="A967" s="26">
        <v>3311403250711220</v>
      </c>
      <c r="B967" s="27" t="s">
        <v>626</v>
      </c>
      <c r="C967" s="28"/>
      <c r="D967" s="17">
        <f>SUM([3]ctas!D967+'[4]estapu y ente'!D967)</f>
        <v>529580000</v>
      </c>
      <c r="E967" s="17">
        <f>SUM([3]ctas!E967+'[4]estapu y ente'!E967)</f>
        <v>59780000</v>
      </c>
      <c r="F967" s="30">
        <f t="shared" si="142"/>
        <v>589360000</v>
      </c>
      <c r="G967" s="31">
        <f t="shared" si="146"/>
        <v>0</v>
      </c>
      <c r="H967" s="17"/>
      <c r="I967" s="32">
        <f t="shared" si="143"/>
        <v>589360000</v>
      </c>
      <c r="J967" s="17">
        <f>SUM([3]ctas!J967+'[4]estapu y ente'!J967)</f>
        <v>66422202</v>
      </c>
      <c r="K967" s="31">
        <f t="shared" si="139"/>
        <v>11.270225668521787</v>
      </c>
      <c r="L967" s="30">
        <f t="shared" si="145"/>
        <v>412259677</v>
      </c>
      <c r="M967" s="31">
        <f t="shared" si="140"/>
        <v>69.950399925342737</v>
      </c>
      <c r="N967" s="17">
        <f>SUM([3]ctas!N967+'[4]estapu y ente'!N967)</f>
        <v>478681879</v>
      </c>
      <c r="O967" s="31">
        <f t="shared" si="141"/>
        <v>81.220625593864526</v>
      </c>
      <c r="P967" s="32">
        <f t="shared" si="144"/>
        <v>110678121</v>
      </c>
      <c r="R967" s="17">
        <f>SUM('[1]estapu y ente'!D965+[2]ctas!D965)</f>
        <v>529580000</v>
      </c>
      <c r="S967" s="18">
        <f t="shared" si="138"/>
        <v>0</v>
      </c>
    </row>
    <row r="968" spans="1:19" ht="26.25" x14ac:dyDescent="0.25">
      <c r="A968" s="26">
        <v>3311403250753</v>
      </c>
      <c r="B968" s="27" t="s">
        <v>627</v>
      </c>
      <c r="C968" s="28"/>
      <c r="D968" s="29">
        <f>SUM(D969)</f>
        <v>4419223000</v>
      </c>
      <c r="E968" s="29">
        <f>SUM(E969)</f>
        <v>-2821962</v>
      </c>
      <c r="F968" s="30">
        <f t="shared" si="142"/>
        <v>4416401038</v>
      </c>
      <c r="G968" s="31">
        <f t="shared" si="146"/>
        <v>0</v>
      </c>
      <c r="H968" s="29">
        <f>SUM(H969)</f>
        <v>0</v>
      </c>
      <c r="I968" s="32">
        <f t="shared" si="143"/>
        <v>4416401038</v>
      </c>
      <c r="J968" s="29">
        <f>SUM(J969)</f>
        <v>1210561491</v>
      </c>
      <c r="K968" s="31">
        <f t="shared" si="139"/>
        <v>27.410587955758015</v>
      </c>
      <c r="L968" s="30">
        <f t="shared" si="145"/>
        <v>2879431944</v>
      </c>
      <c r="M968" s="31">
        <f t="shared" si="140"/>
        <v>65.198606721276647</v>
      </c>
      <c r="N968" s="29">
        <f>SUM(N969)</f>
        <v>4089993435</v>
      </c>
      <c r="O968" s="31">
        <f t="shared" si="141"/>
        <v>92.609194677034665</v>
      </c>
      <c r="P968" s="32">
        <f t="shared" si="144"/>
        <v>326407603</v>
      </c>
      <c r="R968" s="17">
        <f>SUM('[1]estapu y ente'!D966+[2]ctas!D966)</f>
        <v>4419223000</v>
      </c>
      <c r="S968" s="18">
        <f t="shared" si="138"/>
        <v>0</v>
      </c>
    </row>
    <row r="969" spans="1:19" ht="26.25" x14ac:dyDescent="0.25">
      <c r="A969" s="26">
        <v>3311403250753220</v>
      </c>
      <c r="B969" s="27" t="s">
        <v>627</v>
      </c>
      <c r="C969" s="28"/>
      <c r="D969" s="17">
        <f>SUM([3]ctas!D969+'[4]estapu y ente'!D969)</f>
        <v>4419223000</v>
      </c>
      <c r="E969" s="17">
        <f>SUM([3]ctas!E969+'[4]estapu y ente'!E969)</f>
        <v>-2821962</v>
      </c>
      <c r="F969" s="30">
        <f t="shared" si="142"/>
        <v>4416401038</v>
      </c>
      <c r="G969" s="31">
        <f t="shared" si="146"/>
        <v>0</v>
      </c>
      <c r="H969" s="17"/>
      <c r="I969" s="32">
        <f t="shared" si="143"/>
        <v>4416401038</v>
      </c>
      <c r="J969" s="17">
        <f>SUM([3]ctas!J969+'[4]estapu y ente'!J969)</f>
        <v>1210561491</v>
      </c>
      <c r="K969" s="31">
        <f t="shared" si="139"/>
        <v>27.410587955758015</v>
      </c>
      <c r="L969" s="30">
        <f t="shared" si="145"/>
        <v>2879431944</v>
      </c>
      <c r="M969" s="31">
        <f t="shared" si="140"/>
        <v>65.198606721276647</v>
      </c>
      <c r="N969" s="17">
        <f>SUM([3]ctas!N969+'[4]estapu y ente'!N969)</f>
        <v>4089993435</v>
      </c>
      <c r="O969" s="31">
        <f t="shared" si="141"/>
        <v>92.609194677034665</v>
      </c>
      <c r="P969" s="32">
        <f t="shared" si="144"/>
        <v>326407603</v>
      </c>
      <c r="R969" s="17">
        <f>SUM('[1]estapu y ente'!D967+[2]ctas!D967)</f>
        <v>4419223000</v>
      </c>
      <c r="S969" s="18">
        <f t="shared" si="138"/>
        <v>0</v>
      </c>
    </row>
    <row r="970" spans="1:19" ht="26.25" x14ac:dyDescent="0.25">
      <c r="A970" s="26">
        <v>3311403250823</v>
      </c>
      <c r="B970" s="27" t="s">
        <v>628</v>
      </c>
      <c r="C970" s="28"/>
      <c r="D970" s="29">
        <f>SUM(D971:D972)</f>
        <v>5359730000</v>
      </c>
      <c r="E970" s="29">
        <f>SUM(E971:E972)</f>
        <v>0</v>
      </c>
      <c r="F970" s="30">
        <f t="shared" si="142"/>
        <v>5359730000</v>
      </c>
      <c r="G970" s="31">
        <f t="shared" si="146"/>
        <v>0</v>
      </c>
      <c r="H970" s="29">
        <f>SUM(H971:H972)</f>
        <v>0</v>
      </c>
      <c r="I970" s="32">
        <f t="shared" si="143"/>
        <v>5359730000</v>
      </c>
      <c r="J970" s="29">
        <f>SUM(J971:J972)</f>
        <v>1619855383</v>
      </c>
      <c r="K970" s="31">
        <f t="shared" si="139"/>
        <v>30.222704931031974</v>
      </c>
      <c r="L970" s="30">
        <f t="shared" si="145"/>
        <v>3357353241</v>
      </c>
      <c r="M970" s="31">
        <f t="shared" si="140"/>
        <v>62.640342722487887</v>
      </c>
      <c r="N970" s="29">
        <f>SUM(N971:N972)</f>
        <v>4977208624</v>
      </c>
      <c r="O970" s="31">
        <f t="shared" si="141"/>
        <v>92.863047653519857</v>
      </c>
      <c r="P970" s="32">
        <f t="shared" si="144"/>
        <v>382521376</v>
      </c>
      <c r="R970" s="17">
        <f>SUM('[1]estapu y ente'!D968+[2]ctas!D968)</f>
        <v>5359730000</v>
      </c>
      <c r="S970" s="18">
        <f t="shared" ref="S970:S1033" si="147">+D970-R970</f>
        <v>0</v>
      </c>
    </row>
    <row r="971" spans="1:19" ht="26.25" x14ac:dyDescent="0.25">
      <c r="A971" s="26">
        <v>3311403250823220</v>
      </c>
      <c r="B971" s="27" t="s">
        <v>628</v>
      </c>
      <c r="C971" s="28"/>
      <c r="D971" s="17">
        <f>SUM([3]ctas!D971+'[4]estapu y ente'!D971)</f>
        <v>5209730000</v>
      </c>
      <c r="E971" s="17">
        <f>SUM([3]ctas!E971+'[4]estapu y ente'!E971)</f>
        <v>0</v>
      </c>
      <c r="F971" s="30">
        <f t="shared" si="142"/>
        <v>5209730000</v>
      </c>
      <c r="G971" s="31">
        <f t="shared" si="146"/>
        <v>0</v>
      </c>
      <c r="H971" s="17"/>
      <c r="I971" s="32">
        <f t="shared" si="143"/>
        <v>5209730000</v>
      </c>
      <c r="J971" s="17">
        <f>SUM([3]ctas!J971+'[4]estapu y ente'!J971)</f>
        <v>1619855383</v>
      </c>
      <c r="K971" s="31">
        <f t="shared" ref="K971:K1034" si="148">IF(OR(J971=0,F971=0),0,J971/F971)*100</f>
        <v>31.09288548542823</v>
      </c>
      <c r="L971" s="30">
        <f t="shared" si="145"/>
        <v>3357353241</v>
      </c>
      <c r="M971" s="31">
        <f t="shared" ref="M971:M1034" si="149">IF(OR(L971=0,F971=0),0,L971/F971)*100</f>
        <v>64.443900950721059</v>
      </c>
      <c r="N971" s="17">
        <f>SUM([3]ctas!N971+'[4]estapu y ente'!N971)</f>
        <v>4977208624</v>
      </c>
      <c r="O971" s="31">
        <f t="shared" ref="O971:O1034" si="150">IF(OR(N971=0,F971=0),0,N971/F971)*100</f>
        <v>95.536786436149285</v>
      </c>
      <c r="P971" s="32">
        <f t="shared" si="144"/>
        <v>232521376</v>
      </c>
      <c r="R971" s="17">
        <f>SUM('[1]estapu y ente'!D969+[2]ctas!D969)</f>
        <v>5209730000</v>
      </c>
      <c r="S971" s="18">
        <f t="shared" si="147"/>
        <v>0</v>
      </c>
    </row>
    <row r="972" spans="1:19" ht="26.25" x14ac:dyDescent="0.25">
      <c r="A972" s="26">
        <v>3311403250823220</v>
      </c>
      <c r="B972" s="27" t="s">
        <v>628</v>
      </c>
      <c r="C972" s="28"/>
      <c r="D972" s="17">
        <f>SUM([3]ctas!D972+'[4]estapu y ente'!D972)</f>
        <v>150000000</v>
      </c>
      <c r="E972" s="17">
        <f>SUM([3]ctas!E972+'[4]estapu y ente'!E972)</f>
        <v>0</v>
      </c>
      <c r="F972" s="30">
        <f t="shared" si="142"/>
        <v>150000000</v>
      </c>
      <c r="G972" s="31">
        <f t="shared" si="146"/>
        <v>0</v>
      </c>
      <c r="H972" s="17"/>
      <c r="I972" s="32">
        <f t="shared" si="143"/>
        <v>150000000</v>
      </c>
      <c r="J972" s="17">
        <f>SUM([3]ctas!J972+'[4]estapu y ente'!J972)</f>
        <v>0</v>
      </c>
      <c r="K972" s="31">
        <f t="shared" si="148"/>
        <v>0</v>
      </c>
      <c r="L972" s="30">
        <f t="shared" si="145"/>
        <v>0</v>
      </c>
      <c r="M972" s="31">
        <f t="shared" si="149"/>
        <v>0</v>
      </c>
      <c r="N972" s="17">
        <f>SUM([3]ctas!N972+'[4]estapu y ente'!N972)</f>
        <v>0</v>
      </c>
      <c r="O972" s="31">
        <f t="shared" si="150"/>
        <v>0</v>
      </c>
      <c r="P972" s="32">
        <f t="shared" si="144"/>
        <v>150000000</v>
      </c>
      <c r="R972" s="17">
        <f>SUM('[1]estapu y ente'!D970+[2]ctas!D970)</f>
        <v>150000000</v>
      </c>
      <c r="S972" s="18">
        <f t="shared" si="147"/>
        <v>0</v>
      </c>
    </row>
    <row r="973" spans="1:19" ht="26.25" x14ac:dyDescent="0.25">
      <c r="A973" s="26">
        <v>331140326</v>
      </c>
      <c r="B973" s="27" t="s">
        <v>629</v>
      </c>
      <c r="C973" s="28"/>
      <c r="D973" s="29">
        <f>SUM(D974+D976+D979+D981+D983+D985+D987+D989+D991+D993+D995+D997+D999+D1001+D1003+D1005+D1007+D1009+D1011+D1013+D1015+D1017+D1019+D1021+D1023+D1025+D1027+D1029+D1033+D1036+D1039+D1041+D1043)</f>
        <v>20181672000</v>
      </c>
      <c r="E973" s="29">
        <f>SUM(E974+E976+E979+E981+E983+E985+E987+E989+E991+E993+E995+E997+E999+E1001+E1003+E1005+E1007+E1009+E1011+E1013+E1015+E1017+E1019+E1021+E1023+E1025+E1027+E1029+E1033+E1036+E1039+E1041+E1043)</f>
        <v>-977789445</v>
      </c>
      <c r="F973" s="30">
        <f t="shared" si="142"/>
        <v>19203882555</v>
      </c>
      <c r="G973" s="31">
        <f t="shared" si="146"/>
        <v>0</v>
      </c>
      <c r="H973" s="29">
        <f>SUM(H974+H976+H979+H981+H983+H985+H987+H989+H991+H993+H995+H997+H999+H1001+H1003+H1005+H1007+H1009+H1011+H1013+H1015+H1017+H1019+H1021+H1023+H1025+H1027+H1029+H1033+H1036+H1039+H1041+H1043)</f>
        <v>0</v>
      </c>
      <c r="I973" s="32">
        <f t="shared" si="143"/>
        <v>19203882555</v>
      </c>
      <c r="J973" s="29">
        <f>SUM(J974+J976+J979+J981+J983+J985+J987+J989+J991+J993+J995+J997+J999+J1001+J1003+J1005+J1007+J1009+J1011+J1013+J1015+J1017+J1019+J1021+J1023+J1025+J1027+J1029+J1033+J1036+J1039+J1041+J1043)</f>
        <v>2907112281</v>
      </c>
      <c r="K973" s="31">
        <f t="shared" si="148"/>
        <v>15.138148614864825</v>
      </c>
      <c r="L973" s="30">
        <f t="shared" si="145"/>
        <v>6848528268</v>
      </c>
      <c r="M973" s="31">
        <f t="shared" si="149"/>
        <v>35.6622065792466</v>
      </c>
      <c r="N973" s="29">
        <f>SUM(N974+N976+N979+N981+N983+N985+N987+N989+N991+N993+N995+N997+N999+N1001+N1003+N1005+N1007+N1009+N1011+N1013+N1015+N1017+N1019+N1021+N1023+N1025+N1027+N1029+N1033+N1036+N1039+N1041+N1043)</f>
        <v>9755640549</v>
      </c>
      <c r="O973" s="31">
        <f t="shared" si="150"/>
        <v>50.800355194111425</v>
      </c>
      <c r="P973" s="32">
        <f t="shared" si="144"/>
        <v>9448242006</v>
      </c>
      <c r="R973" s="17">
        <f>SUM('[1]estapu y ente'!D971+[2]ctas!D971)</f>
        <v>20181672000</v>
      </c>
      <c r="S973" s="18">
        <f t="shared" si="147"/>
        <v>0</v>
      </c>
    </row>
    <row r="974" spans="1:19" x14ac:dyDescent="0.25">
      <c r="A974" s="26">
        <v>3311403260076</v>
      </c>
      <c r="B974" s="27" t="s">
        <v>630</v>
      </c>
      <c r="C974" s="28"/>
      <c r="D974" s="29">
        <f>SUM(D975)</f>
        <v>0</v>
      </c>
      <c r="E974" s="29">
        <f>SUM(E975)</f>
        <v>0</v>
      </c>
      <c r="F974" s="30">
        <f t="shared" si="142"/>
        <v>0</v>
      </c>
      <c r="G974" s="31">
        <f t="shared" si="146"/>
        <v>0</v>
      </c>
      <c r="H974" s="29">
        <f>SUM(H975)</f>
        <v>0</v>
      </c>
      <c r="I974" s="32">
        <f t="shared" si="143"/>
        <v>0</v>
      </c>
      <c r="J974" s="29">
        <f>SUM(J975)</f>
        <v>0</v>
      </c>
      <c r="K974" s="31">
        <f t="shared" si="148"/>
        <v>0</v>
      </c>
      <c r="L974" s="30">
        <f t="shared" si="145"/>
        <v>0</v>
      </c>
      <c r="M974" s="31">
        <f t="shared" si="149"/>
        <v>0</v>
      </c>
      <c r="N974" s="29">
        <f>SUM(N975)</f>
        <v>0</v>
      </c>
      <c r="O974" s="31">
        <f t="shared" si="150"/>
        <v>0</v>
      </c>
      <c r="P974" s="32">
        <f t="shared" si="144"/>
        <v>0</v>
      </c>
      <c r="R974" s="17">
        <f>SUM('[1]estapu y ente'!D972+[2]ctas!D972)</f>
        <v>0</v>
      </c>
      <c r="S974" s="18">
        <f t="shared" si="147"/>
        <v>0</v>
      </c>
    </row>
    <row r="975" spans="1:19" x14ac:dyDescent="0.25">
      <c r="A975" s="26">
        <v>3311403260076</v>
      </c>
      <c r="B975" s="27" t="s">
        <v>630</v>
      </c>
      <c r="C975" s="28"/>
      <c r="D975" s="17">
        <f>SUM([3]ctas!D975+'[4]estapu y ente'!D975)</f>
        <v>0</v>
      </c>
      <c r="E975" s="17">
        <f>SUM([3]ctas!E975+'[4]estapu y ente'!E975)</f>
        <v>0</v>
      </c>
      <c r="F975" s="30">
        <f t="shared" si="142"/>
        <v>0</v>
      </c>
      <c r="G975" s="31">
        <f t="shared" si="146"/>
        <v>0</v>
      </c>
      <c r="H975" s="17"/>
      <c r="I975" s="32">
        <f t="shared" si="143"/>
        <v>0</v>
      </c>
      <c r="J975" s="17">
        <f>SUM([3]ctas!J975+'[4]estapu y ente'!J975)</f>
        <v>0</v>
      </c>
      <c r="K975" s="31">
        <f t="shared" si="148"/>
        <v>0</v>
      </c>
      <c r="L975" s="30">
        <f t="shared" si="145"/>
        <v>0</v>
      </c>
      <c r="M975" s="31">
        <f t="shared" si="149"/>
        <v>0</v>
      </c>
      <c r="N975" s="17">
        <f>SUM([3]ctas!N975+'[4]estapu y ente'!N975)</f>
        <v>0</v>
      </c>
      <c r="O975" s="31">
        <f t="shared" si="150"/>
        <v>0</v>
      </c>
      <c r="P975" s="32">
        <f t="shared" si="144"/>
        <v>0</v>
      </c>
      <c r="R975" s="17">
        <f>SUM('[1]estapu y ente'!D973+[2]ctas!D973)</f>
        <v>0</v>
      </c>
      <c r="S975" s="18">
        <f t="shared" si="147"/>
        <v>0</v>
      </c>
    </row>
    <row r="976" spans="1:19" x14ac:dyDescent="0.25">
      <c r="A976" s="60">
        <v>3311403260226</v>
      </c>
      <c r="B976" s="61" t="s">
        <v>631</v>
      </c>
      <c r="C976" s="28"/>
      <c r="D976" s="29">
        <f>SUM(D977:D978)</f>
        <v>434000000</v>
      </c>
      <c r="E976" s="29">
        <f>SUM(E977:E978)</f>
        <v>0</v>
      </c>
      <c r="F976" s="30">
        <f t="shared" si="142"/>
        <v>434000000</v>
      </c>
      <c r="G976" s="31">
        <f t="shared" si="146"/>
        <v>0</v>
      </c>
      <c r="H976" s="29">
        <f>SUM(H977:H978)</f>
        <v>0</v>
      </c>
      <c r="I976" s="32">
        <f t="shared" si="143"/>
        <v>434000000</v>
      </c>
      <c r="J976" s="29">
        <f>SUM(J977:J978)</f>
        <v>0</v>
      </c>
      <c r="K976" s="31">
        <f t="shared" si="148"/>
        <v>0</v>
      </c>
      <c r="L976" s="30">
        <f t="shared" si="145"/>
        <v>128360400</v>
      </c>
      <c r="M976" s="31">
        <f t="shared" si="149"/>
        <v>29.576129032258063</v>
      </c>
      <c r="N976" s="29">
        <f>SUM(N977:N978)</f>
        <v>128360400</v>
      </c>
      <c r="O976" s="31">
        <f t="shared" si="150"/>
        <v>29.576129032258063</v>
      </c>
      <c r="P976" s="32">
        <f t="shared" si="144"/>
        <v>305639600</v>
      </c>
      <c r="R976" s="17">
        <f>SUM('[1]estapu y ente'!D974+[2]ctas!D974)</f>
        <v>434000000</v>
      </c>
      <c r="S976" s="18">
        <f t="shared" si="147"/>
        <v>0</v>
      </c>
    </row>
    <row r="977" spans="1:19" x14ac:dyDescent="0.25">
      <c r="A977" s="60">
        <v>3311403260226220</v>
      </c>
      <c r="B977" s="61" t="s">
        <v>632</v>
      </c>
      <c r="C977" s="28"/>
      <c r="D977" s="17">
        <f>SUM([3]ctas!D977+'[4]estapu y ente'!D977)</f>
        <v>434000000</v>
      </c>
      <c r="E977" s="17">
        <f>SUM([3]ctas!E977+'[4]estapu y ente'!E977)</f>
        <v>-291600000</v>
      </c>
      <c r="F977" s="30">
        <f t="shared" si="142"/>
        <v>142400000</v>
      </c>
      <c r="G977" s="31">
        <f t="shared" si="146"/>
        <v>0</v>
      </c>
      <c r="H977" s="17"/>
      <c r="I977" s="32">
        <f t="shared" si="143"/>
        <v>142400000</v>
      </c>
      <c r="J977" s="17">
        <f>SUM([3]ctas!J977+'[4]estapu y ente'!J977)</f>
        <v>0</v>
      </c>
      <c r="K977" s="31">
        <f t="shared" si="148"/>
        <v>0</v>
      </c>
      <c r="L977" s="30">
        <f t="shared" si="145"/>
        <v>30458400</v>
      </c>
      <c r="M977" s="31">
        <f t="shared" si="149"/>
        <v>21.389325842696628</v>
      </c>
      <c r="N977" s="17">
        <f>SUM([3]ctas!N977+'[4]estapu y ente'!N977)</f>
        <v>30458400</v>
      </c>
      <c r="O977" s="31">
        <f t="shared" si="150"/>
        <v>21.389325842696628</v>
      </c>
      <c r="P977" s="32">
        <f t="shared" si="144"/>
        <v>111941600</v>
      </c>
      <c r="R977" s="17">
        <f>SUM('[1]estapu y ente'!D975+[2]ctas!D975)</f>
        <v>434000000</v>
      </c>
      <c r="S977" s="18">
        <f t="shared" si="147"/>
        <v>0</v>
      </c>
    </row>
    <row r="978" spans="1:19" x14ac:dyDescent="0.25">
      <c r="A978" s="60">
        <v>3311403260226220</v>
      </c>
      <c r="B978" s="61" t="s">
        <v>632</v>
      </c>
      <c r="C978" s="28"/>
      <c r="D978" s="17">
        <f>SUM([3]ctas!D978+'[4]estapu y ente'!D978)</f>
        <v>0</v>
      </c>
      <c r="E978" s="17">
        <f>SUM([3]ctas!E978+'[4]estapu y ente'!E978)</f>
        <v>291600000</v>
      </c>
      <c r="F978" s="30">
        <f t="shared" si="142"/>
        <v>291600000</v>
      </c>
      <c r="G978" s="31">
        <f t="shared" si="146"/>
        <v>0</v>
      </c>
      <c r="H978" s="17"/>
      <c r="I978" s="32">
        <f t="shared" si="143"/>
        <v>291600000</v>
      </c>
      <c r="J978" s="17">
        <f>SUM([3]ctas!J978+'[4]estapu y ente'!J978)</f>
        <v>0</v>
      </c>
      <c r="K978" s="31">
        <f t="shared" si="148"/>
        <v>0</v>
      </c>
      <c r="L978" s="30">
        <f>SUM(N978-J978)</f>
        <v>97902000</v>
      </c>
      <c r="M978" s="31">
        <f t="shared" si="149"/>
        <v>33.574074074074076</v>
      </c>
      <c r="N978" s="17">
        <f>SUM([3]ctas!N978+'[4]estapu y ente'!N978)</f>
        <v>97902000</v>
      </c>
      <c r="O978" s="31">
        <f t="shared" si="150"/>
        <v>33.574074074074076</v>
      </c>
      <c r="P978" s="32">
        <f>SUM(F978-N978)</f>
        <v>193698000</v>
      </c>
      <c r="R978" s="17">
        <f>SUM('[1]estapu y ente'!D976+[2]ctas!D976)</f>
        <v>0</v>
      </c>
      <c r="S978" s="18">
        <f t="shared" si="147"/>
        <v>0</v>
      </c>
    </row>
    <row r="979" spans="1:19" x14ac:dyDescent="0.25">
      <c r="A979" s="60">
        <v>3311403260364</v>
      </c>
      <c r="B979" s="61" t="s">
        <v>633</v>
      </c>
      <c r="C979" s="28"/>
      <c r="D979" s="29">
        <f>SUM(D980)</f>
        <v>80000000</v>
      </c>
      <c r="E979" s="29">
        <f>SUM(E980)</f>
        <v>0</v>
      </c>
      <c r="F979" s="30">
        <f t="shared" si="142"/>
        <v>80000000</v>
      </c>
      <c r="G979" s="31">
        <f t="shared" si="146"/>
        <v>0</v>
      </c>
      <c r="H979" s="29">
        <f>SUM(H980)</f>
        <v>0</v>
      </c>
      <c r="I979" s="32">
        <f t="shared" si="143"/>
        <v>80000000</v>
      </c>
      <c r="J979" s="29">
        <f>SUM(J980)</f>
        <v>0</v>
      </c>
      <c r="K979" s="31">
        <f t="shared" si="148"/>
        <v>0</v>
      </c>
      <c r="L979" s="30">
        <f t="shared" si="145"/>
        <v>35900416</v>
      </c>
      <c r="M979" s="31">
        <f t="shared" si="149"/>
        <v>44.875520000000002</v>
      </c>
      <c r="N979" s="29">
        <f>SUM(N980)</f>
        <v>35900416</v>
      </c>
      <c r="O979" s="31">
        <f t="shared" si="150"/>
        <v>44.875520000000002</v>
      </c>
      <c r="P979" s="32">
        <f t="shared" si="144"/>
        <v>44099584</v>
      </c>
      <c r="R979" s="17">
        <f>SUM('[1]estapu y ente'!D977+[2]ctas!D977)</f>
        <v>80000000</v>
      </c>
      <c r="S979" s="18">
        <f t="shared" si="147"/>
        <v>0</v>
      </c>
    </row>
    <row r="980" spans="1:19" x14ac:dyDescent="0.25">
      <c r="A980" s="60">
        <v>3311403260364220</v>
      </c>
      <c r="B980" s="61" t="s">
        <v>634</v>
      </c>
      <c r="C980" s="28"/>
      <c r="D980" s="17">
        <f>SUM([3]ctas!D980+'[4]estapu y ente'!D980)</f>
        <v>80000000</v>
      </c>
      <c r="E980" s="17">
        <f>SUM([3]ctas!E980+'[4]estapu y ente'!E980)</f>
        <v>0</v>
      </c>
      <c r="F980" s="30">
        <f t="shared" si="142"/>
        <v>80000000</v>
      </c>
      <c r="G980" s="31">
        <f t="shared" si="146"/>
        <v>0</v>
      </c>
      <c r="H980" s="17"/>
      <c r="I980" s="32">
        <f t="shared" si="143"/>
        <v>80000000</v>
      </c>
      <c r="J980" s="17">
        <f>SUM([3]ctas!J980+'[4]estapu y ente'!J980)</f>
        <v>0</v>
      </c>
      <c r="K980" s="31">
        <f t="shared" si="148"/>
        <v>0</v>
      </c>
      <c r="L980" s="30">
        <f t="shared" si="145"/>
        <v>35900416</v>
      </c>
      <c r="M980" s="31">
        <f t="shared" si="149"/>
        <v>44.875520000000002</v>
      </c>
      <c r="N980" s="17">
        <f>SUM([3]ctas!N980+'[4]estapu y ente'!N980)</f>
        <v>35900416</v>
      </c>
      <c r="O980" s="31">
        <f t="shared" si="150"/>
        <v>44.875520000000002</v>
      </c>
      <c r="P980" s="32">
        <f t="shared" si="144"/>
        <v>44099584</v>
      </c>
      <c r="R980" s="17">
        <f>SUM('[1]estapu y ente'!D978+[2]ctas!D978)</f>
        <v>80000000</v>
      </c>
      <c r="S980" s="18">
        <f t="shared" si="147"/>
        <v>0</v>
      </c>
    </row>
    <row r="981" spans="1:19" x14ac:dyDescent="0.25">
      <c r="A981" s="26">
        <v>3311403260687</v>
      </c>
      <c r="B981" s="27" t="s">
        <v>635</v>
      </c>
      <c r="C981" s="28"/>
      <c r="D981" s="29">
        <f>SUM(D982)</f>
        <v>316000000</v>
      </c>
      <c r="E981" s="29">
        <f>SUM(E982)</f>
        <v>0</v>
      </c>
      <c r="F981" s="30">
        <f t="shared" si="142"/>
        <v>316000000</v>
      </c>
      <c r="G981" s="31">
        <f t="shared" si="146"/>
        <v>0</v>
      </c>
      <c r="H981" s="29">
        <f>SUM(H982)</f>
        <v>0</v>
      </c>
      <c r="I981" s="32">
        <f t="shared" si="143"/>
        <v>316000000</v>
      </c>
      <c r="J981" s="29">
        <f>SUM(J982)</f>
        <v>61667206</v>
      </c>
      <c r="K981" s="31">
        <f t="shared" si="148"/>
        <v>19.514938607594935</v>
      </c>
      <c r="L981" s="30">
        <f t="shared" si="145"/>
        <v>131510749</v>
      </c>
      <c r="M981" s="31">
        <f t="shared" si="149"/>
        <v>41.617325632911395</v>
      </c>
      <c r="N981" s="29">
        <f>SUM(N982)</f>
        <v>193177955</v>
      </c>
      <c r="O981" s="31">
        <f t="shared" si="150"/>
        <v>61.132264240506331</v>
      </c>
      <c r="P981" s="32">
        <f t="shared" si="144"/>
        <v>122822045</v>
      </c>
      <c r="R981" s="17">
        <f>SUM('[1]estapu y ente'!D979+[2]ctas!D979)</f>
        <v>316000000</v>
      </c>
      <c r="S981" s="18">
        <f t="shared" si="147"/>
        <v>0</v>
      </c>
    </row>
    <row r="982" spans="1:19" x14ac:dyDescent="0.25">
      <c r="A982" s="26">
        <v>3311403260687220</v>
      </c>
      <c r="B982" s="27" t="s">
        <v>636</v>
      </c>
      <c r="C982" s="28"/>
      <c r="D982" s="17">
        <f>SUM([3]ctas!D982+'[4]estapu y ente'!D982)</f>
        <v>316000000</v>
      </c>
      <c r="E982" s="17">
        <f>SUM([3]ctas!E982+'[4]estapu y ente'!E982)</f>
        <v>0</v>
      </c>
      <c r="F982" s="30">
        <f t="shared" si="142"/>
        <v>316000000</v>
      </c>
      <c r="G982" s="31">
        <f t="shared" si="146"/>
        <v>0</v>
      </c>
      <c r="H982" s="17"/>
      <c r="I982" s="32">
        <f t="shared" si="143"/>
        <v>316000000</v>
      </c>
      <c r="J982" s="17">
        <f>SUM([3]ctas!J982+'[4]estapu y ente'!J982)</f>
        <v>61667206</v>
      </c>
      <c r="K982" s="31">
        <f t="shared" si="148"/>
        <v>19.514938607594935</v>
      </c>
      <c r="L982" s="30">
        <f t="shared" si="145"/>
        <v>131510749</v>
      </c>
      <c r="M982" s="31">
        <f t="shared" si="149"/>
        <v>41.617325632911395</v>
      </c>
      <c r="N982" s="17">
        <f>SUM([3]ctas!N982+'[4]estapu y ente'!N982)</f>
        <v>193177955</v>
      </c>
      <c r="O982" s="31">
        <f t="shared" si="150"/>
        <v>61.132264240506331</v>
      </c>
      <c r="P982" s="32">
        <f t="shared" si="144"/>
        <v>122822045</v>
      </c>
      <c r="R982" s="17">
        <f>SUM('[1]estapu y ente'!D980+[2]ctas!D980)</f>
        <v>316000000</v>
      </c>
      <c r="S982" s="18">
        <f t="shared" si="147"/>
        <v>0</v>
      </c>
    </row>
    <row r="983" spans="1:19" ht="26.25" x14ac:dyDescent="0.25">
      <c r="A983" s="26">
        <v>3311403260695</v>
      </c>
      <c r="B983" s="27" t="s">
        <v>637</v>
      </c>
      <c r="C983" s="28"/>
      <c r="D983" s="29">
        <f>SUM(D984)</f>
        <v>1850000000</v>
      </c>
      <c r="E983" s="29">
        <f>SUM(E984)</f>
        <v>0</v>
      </c>
      <c r="F983" s="30">
        <f t="shared" ref="F983:F1048" si="151">SUM(D983+E983)</f>
        <v>1850000000</v>
      </c>
      <c r="G983" s="31">
        <f t="shared" si="146"/>
        <v>0</v>
      </c>
      <c r="H983" s="29">
        <f>SUM(H984)</f>
        <v>0</v>
      </c>
      <c r="I983" s="32">
        <f t="shared" si="143"/>
        <v>1850000000</v>
      </c>
      <c r="J983" s="29">
        <f>SUM(J984)</f>
        <v>320599996</v>
      </c>
      <c r="K983" s="31">
        <f t="shared" si="148"/>
        <v>17.329729513513513</v>
      </c>
      <c r="L983" s="30">
        <f t="shared" si="145"/>
        <v>300965066</v>
      </c>
      <c r="M983" s="31">
        <f t="shared" si="149"/>
        <v>16.268381945945944</v>
      </c>
      <c r="N983" s="29">
        <f>SUM(N984)</f>
        <v>621565062</v>
      </c>
      <c r="O983" s="31">
        <f t="shared" si="150"/>
        <v>33.59811145945946</v>
      </c>
      <c r="P983" s="32">
        <f t="shared" si="144"/>
        <v>1228434938</v>
      </c>
      <c r="R983" s="17">
        <f>SUM('[1]estapu y ente'!D981+[2]ctas!D981)</f>
        <v>1850000000</v>
      </c>
      <c r="S983" s="18">
        <f t="shared" si="147"/>
        <v>0</v>
      </c>
    </row>
    <row r="984" spans="1:19" ht="26.25" x14ac:dyDescent="0.25">
      <c r="A984" s="26">
        <v>3311403260695220</v>
      </c>
      <c r="B984" s="27" t="s">
        <v>637</v>
      </c>
      <c r="C984" s="28"/>
      <c r="D984" s="17">
        <f>SUM([3]ctas!D984+'[4]estapu y ente'!D984)</f>
        <v>1850000000</v>
      </c>
      <c r="E984" s="17">
        <f>SUM([3]ctas!E984+'[4]estapu y ente'!E984)</f>
        <v>0</v>
      </c>
      <c r="F984" s="30">
        <f t="shared" si="151"/>
        <v>1850000000</v>
      </c>
      <c r="G984" s="31">
        <f t="shared" si="146"/>
        <v>0</v>
      </c>
      <c r="H984" s="17"/>
      <c r="I984" s="32">
        <f t="shared" ref="I984:I1049" si="152">SUM(F984-H984)</f>
        <v>1850000000</v>
      </c>
      <c r="J984" s="17">
        <f>SUM([3]ctas!J984+'[4]estapu y ente'!J984)</f>
        <v>320599996</v>
      </c>
      <c r="K984" s="31">
        <f t="shared" si="148"/>
        <v>17.329729513513513</v>
      </c>
      <c r="L984" s="30">
        <f t="shared" si="145"/>
        <v>300965066</v>
      </c>
      <c r="M984" s="31">
        <f t="shared" si="149"/>
        <v>16.268381945945944</v>
      </c>
      <c r="N984" s="17">
        <f>SUM([3]ctas!N984+'[4]estapu y ente'!N984)</f>
        <v>621565062</v>
      </c>
      <c r="O984" s="31">
        <f t="shared" si="150"/>
        <v>33.59811145945946</v>
      </c>
      <c r="P984" s="32">
        <f t="shared" si="144"/>
        <v>1228434938</v>
      </c>
      <c r="R984" s="17">
        <f>SUM('[1]estapu y ente'!D982+[2]ctas!D982)</f>
        <v>1850000000</v>
      </c>
      <c r="S984" s="18">
        <f t="shared" si="147"/>
        <v>0</v>
      </c>
    </row>
    <row r="985" spans="1:19" x14ac:dyDescent="0.25">
      <c r="A985" s="26">
        <v>3311403260696</v>
      </c>
      <c r="B985" s="27" t="s">
        <v>638</v>
      </c>
      <c r="C985" s="28"/>
      <c r="D985" s="29">
        <f>SUM(D986)</f>
        <v>1785000000</v>
      </c>
      <c r="E985" s="29">
        <f>SUM(E986)</f>
        <v>0</v>
      </c>
      <c r="F985" s="30">
        <f t="shared" si="151"/>
        <v>1785000000</v>
      </c>
      <c r="G985" s="31">
        <f t="shared" si="146"/>
        <v>0</v>
      </c>
      <c r="H985" s="29">
        <f>SUM(H986)</f>
        <v>0</v>
      </c>
      <c r="I985" s="32">
        <f t="shared" si="152"/>
        <v>1785000000</v>
      </c>
      <c r="J985" s="29">
        <f>SUM(J986)</f>
        <v>670800000</v>
      </c>
      <c r="K985" s="31">
        <f t="shared" si="148"/>
        <v>37.579831932773111</v>
      </c>
      <c r="L985" s="30">
        <f t="shared" si="145"/>
        <v>607769979</v>
      </c>
      <c r="M985" s="31">
        <f t="shared" si="149"/>
        <v>34.048738319327732</v>
      </c>
      <c r="N985" s="29">
        <f>SUM(N986)</f>
        <v>1278569979</v>
      </c>
      <c r="O985" s="31">
        <f t="shared" si="150"/>
        <v>71.628570252100843</v>
      </c>
      <c r="P985" s="32">
        <f t="shared" si="144"/>
        <v>506430021</v>
      </c>
      <c r="R985" s="17">
        <f>SUM('[1]estapu y ente'!D983+[2]ctas!D983)</f>
        <v>1785000000</v>
      </c>
      <c r="S985" s="18">
        <f t="shared" si="147"/>
        <v>0</v>
      </c>
    </row>
    <row r="986" spans="1:19" x14ac:dyDescent="0.25">
      <c r="A986" s="26">
        <v>3311403260696220</v>
      </c>
      <c r="B986" s="27" t="s">
        <v>638</v>
      </c>
      <c r="C986" s="28"/>
      <c r="D986" s="17">
        <f>SUM([3]ctas!D986+'[4]estapu y ente'!D986)</f>
        <v>1785000000</v>
      </c>
      <c r="E986" s="17">
        <f>SUM([3]ctas!E986+'[4]estapu y ente'!E986)</f>
        <v>0</v>
      </c>
      <c r="F986" s="30">
        <f t="shared" si="151"/>
        <v>1785000000</v>
      </c>
      <c r="G986" s="31">
        <f t="shared" si="146"/>
        <v>0</v>
      </c>
      <c r="H986" s="17"/>
      <c r="I986" s="32">
        <f t="shared" si="152"/>
        <v>1785000000</v>
      </c>
      <c r="J986" s="17">
        <f>SUM([3]ctas!J986+'[4]estapu y ente'!J986)</f>
        <v>670800000</v>
      </c>
      <c r="K986" s="31">
        <f t="shared" si="148"/>
        <v>37.579831932773111</v>
      </c>
      <c r="L986" s="30">
        <f t="shared" si="145"/>
        <v>607769979</v>
      </c>
      <c r="M986" s="31">
        <f t="shared" si="149"/>
        <v>34.048738319327732</v>
      </c>
      <c r="N986" s="17">
        <f>SUM([3]ctas!N986+'[4]estapu y ente'!N986)</f>
        <v>1278569979</v>
      </c>
      <c r="O986" s="31">
        <f t="shared" si="150"/>
        <v>71.628570252100843</v>
      </c>
      <c r="P986" s="32">
        <f t="shared" si="144"/>
        <v>506430021</v>
      </c>
      <c r="R986" s="17">
        <f>SUM('[1]estapu y ente'!D984+[2]ctas!D984)</f>
        <v>1785000000</v>
      </c>
      <c r="S986" s="18">
        <f t="shared" si="147"/>
        <v>0</v>
      </c>
    </row>
    <row r="987" spans="1:19" x14ac:dyDescent="0.25">
      <c r="A987" s="26">
        <v>3311403260697</v>
      </c>
      <c r="B987" s="27" t="s">
        <v>639</v>
      </c>
      <c r="C987" s="28"/>
      <c r="D987" s="29">
        <f>SUM(D988)</f>
        <v>1265000000</v>
      </c>
      <c r="E987" s="29">
        <f>SUM(E988)</f>
        <v>0</v>
      </c>
      <c r="F987" s="30">
        <f t="shared" si="151"/>
        <v>1265000000</v>
      </c>
      <c r="G987" s="31">
        <f t="shared" si="146"/>
        <v>0</v>
      </c>
      <c r="H987" s="29">
        <f>SUM(H988)</f>
        <v>0</v>
      </c>
      <c r="I987" s="32">
        <f t="shared" si="152"/>
        <v>1265000000</v>
      </c>
      <c r="J987" s="29">
        <f>SUM(J988)</f>
        <v>485000000</v>
      </c>
      <c r="K987" s="31">
        <f t="shared" si="148"/>
        <v>38.339920948616601</v>
      </c>
      <c r="L987" s="30">
        <f t="shared" si="145"/>
        <v>404100000</v>
      </c>
      <c r="M987" s="31">
        <f t="shared" si="149"/>
        <v>31.944664031620551</v>
      </c>
      <c r="N987" s="29">
        <f>SUM(N988)</f>
        <v>889100000</v>
      </c>
      <c r="O987" s="31">
        <f t="shared" si="150"/>
        <v>70.284584980237156</v>
      </c>
      <c r="P987" s="32">
        <f t="shared" si="144"/>
        <v>375900000</v>
      </c>
      <c r="R987" s="17">
        <f>SUM('[1]estapu y ente'!D985+[2]ctas!D985)</f>
        <v>1265000000</v>
      </c>
      <c r="S987" s="18">
        <f t="shared" si="147"/>
        <v>0</v>
      </c>
    </row>
    <row r="988" spans="1:19" x14ac:dyDescent="0.25">
      <c r="A988" s="26">
        <v>3311403260697220</v>
      </c>
      <c r="B988" s="27" t="s">
        <v>640</v>
      </c>
      <c r="C988" s="28"/>
      <c r="D988" s="17">
        <f>SUM([3]ctas!D988+'[4]estapu y ente'!D988)</f>
        <v>1265000000</v>
      </c>
      <c r="E988" s="17">
        <f>SUM([3]ctas!E988+'[4]estapu y ente'!E988)</f>
        <v>0</v>
      </c>
      <c r="F988" s="30">
        <f t="shared" si="151"/>
        <v>1265000000</v>
      </c>
      <c r="G988" s="31">
        <f t="shared" si="146"/>
        <v>0</v>
      </c>
      <c r="H988" s="17"/>
      <c r="I988" s="32">
        <f t="shared" si="152"/>
        <v>1265000000</v>
      </c>
      <c r="J988" s="17">
        <f>SUM([3]ctas!J988+'[4]estapu y ente'!J988)</f>
        <v>485000000</v>
      </c>
      <c r="K988" s="31">
        <f t="shared" si="148"/>
        <v>38.339920948616601</v>
      </c>
      <c r="L988" s="30">
        <f t="shared" si="145"/>
        <v>404100000</v>
      </c>
      <c r="M988" s="31">
        <f t="shared" si="149"/>
        <v>31.944664031620551</v>
      </c>
      <c r="N988" s="17">
        <f>SUM([3]ctas!N988+'[4]estapu y ente'!N988)</f>
        <v>889100000</v>
      </c>
      <c r="O988" s="31">
        <f t="shared" si="150"/>
        <v>70.284584980237156</v>
      </c>
      <c r="P988" s="32">
        <f t="shared" si="144"/>
        <v>375900000</v>
      </c>
      <c r="R988" s="17">
        <f>SUM('[1]estapu y ente'!D986+[2]ctas!D986)</f>
        <v>1265000000</v>
      </c>
      <c r="S988" s="18">
        <f t="shared" si="147"/>
        <v>0</v>
      </c>
    </row>
    <row r="989" spans="1:19" ht="51.75" x14ac:dyDescent="0.25">
      <c r="A989" s="26">
        <v>3311403260723</v>
      </c>
      <c r="B989" s="27" t="s">
        <v>641</v>
      </c>
      <c r="C989" s="28"/>
      <c r="D989" s="29">
        <f>SUM(D990)</f>
        <v>342019000</v>
      </c>
      <c r="E989" s="29">
        <f>SUM(E990)</f>
        <v>0</v>
      </c>
      <c r="F989" s="30">
        <f t="shared" si="151"/>
        <v>342019000</v>
      </c>
      <c r="G989" s="31">
        <f t="shared" si="146"/>
        <v>0</v>
      </c>
      <c r="H989" s="29">
        <f>SUM(H990)</f>
        <v>0</v>
      </c>
      <c r="I989" s="32">
        <f t="shared" si="152"/>
        <v>342019000</v>
      </c>
      <c r="J989" s="29">
        <f>SUM(J990)</f>
        <v>28433333</v>
      </c>
      <c r="K989" s="31">
        <f t="shared" si="148"/>
        <v>8.3133782041348585</v>
      </c>
      <c r="L989" s="30">
        <f t="shared" si="145"/>
        <v>203404207</v>
      </c>
      <c r="M989" s="31">
        <f t="shared" si="149"/>
        <v>59.471610349132654</v>
      </c>
      <c r="N989" s="29">
        <f>SUM(N990)</f>
        <v>231837540</v>
      </c>
      <c r="O989" s="31">
        <f t="shared" si="150"/>
        <v>67.78498855326751</v>
      </c>
      <c r="P989" s="32">
        <f t="shared" si="144"/>
        <v>110181460</v>
      </c>
      <c r="R989" s="17">
        <f>SUM('[1]estapu y ente'!D987+[2]ctas!D987)</f>
        <v>342019000</v>
      </c>
      <c r="S989" s="18">
        <f t="shared" si="147"/>
        <v>0</v>
      </c>
    </row>
    <row r="990" spans="1:19" ht="51.75" x14ac:dyDescent="0.25">
      <c r="A990" s="26">
        <v>3311403260723220</v>
      </c>
      <c r="B990" s="27" t="s">
        <v>641</v>
      </c>
      <c r="C990" s="28"/>
      <c r="D990" s="17">
        <f>SUM([3]ctas!D990+'[4]estapu y ente'!D990)</f>
        <v>342019000</v>
      </c>
      <c r="E990" s="17">
        <f>SUM([3]ctas!E990+'[4]estapu y ente'!E990)</f>
        <v>0</v>
      </c>
      <c r="F990" s="30">
        <f t="shared" si="151"/>
        <v>342019000</v>
      </c>
      <c r="G990" s="31">
        <f t="shared" si="146"/>
        <v>0</v>
      </c>
      <c r="H990" s="17"/>
      <c r="I990" s="32">
        <f t="shared" si="152"/>
        <v>342019000</v>
      </c>
      <c r="J990" s="17">
        <f>SUM([3]ctas!J990+'[4]estapu y ente'!J990)</f>
        <v>28433333</v>
      </c>
      <c r="K990" s="31">
        <f t="shared" si="148"/>
        <v>8.3133782041348585</v>
      </c>
      <c r="L990" s="30">
        <f t="shared" si="145"/>
        <v>203404207</v>
      </c>
      <c r="M990" s="31">
        <f t="shared" si="149"/>
        <v>59.471610349132654</v>
      </c>
      <c r="N990" s="17">
        <f>SUM([3]ctas!N990+'[4]estapu y ente'!N990)</f>
        <v>231837540</v>
      </c>
      <c r="O990" s="31">
        <f t="shared" si="150"/>
        <v>67.78498855326751</v>
      </c>
      <c r="P990" s="32">
        <f t="shared" ref="P990:P1055" si="153">SUM(F990-N990)</f>
        <v>110181460</v>
      </c>
      <c r="R990" s="17">
        <f>SUM('[1]estapu y ente'!D988+[2]ctas!D988)</f>
        <v>342019000</v>
      </c>
      <c r="S990" s="18">
        <f t="shared" si="147"/>
        <v>0</v>
      </c>
    </row>
    <row r="991" spans="1:19" ht="26.25" x14ac:dyDescent="0.25">
      <c r="A991" s="26">
        <v>3311403260732</v>
      </c>
      <c r="B991" s="27" t="s">
        <v>642</v>
      </c>
      <c r="C991" s="28"/>
      <c r="D991" s="29">
        <f>SUM(D992)</f>
        <v>350000000</v>
      </c>
      <c r="E991" s="29">
        <f>SUM(E992)</f>
        <v>0</v>
      </c>
      <c r="F991" s="30">
        <f t="shared" si="151"/>
        <v>350000000</v>
      </c>
      <c r="G991" s="31">
        <f t="shared" si="146"/>
        <v>0</v>
      </c>
      <c r="H991" s="29">
        <f>SUM(H992)</f>
        <v>0</v>
      </c>
      <c r="I991" s="32">
        <f t="shared" si="152"/>
        <v>350000000</v>
      </c>
      <c r="J991" s="29">
        <f>SUM(J992)</f>
        <v>131375000</v>
      </c>
      <c r="K991" s="31">
        <f t="shared" si="148"/>
        <v>37.535714285714285</v>
      </c>
      <c r="L991" s="30">
        <f t="shared" ref="L991:L1056" si="154">SUM(N991-J991)</f>
        <v>206723587</v>
      </c>
      <c r="M991" s="31">
        <f t="shared" si="149"/>
        <v>59.063882</v>
      </c>
      <c r="N991" s="29">
        <f>SUM(N992)</f>
        <v>338098587</v>
      </c>
      <c r="O991" s="31">
        <f t="shared" si="150"/>
        <v>96.599596285714284</v>
      </c>
      <c r="P991" s="32">
        <f t="shared" si="153"/>
        <v>11901413</v>
      </c>
      <c r="R991" s="17">
        <f>SUM('[1]estapu y ente'!D989+[2]ctas!D989)</f>
        <v>350000000</v>
      </c>
      <c r="S991" s="18">
        <f t="shared" si="147"/>
        <v>0</v>
      </c>
    </row>
    <row r="992" spans="1:19" ht="26.25" x14ac:dyDescent="0.25">
      <c r="A992" s="26">
        <v>3311403260732220</v>
      </c>
      <c r="B992" s="27" t="s">
        <v>642</v>
      </c>
      <c r="C992" s="28"/>
      <c r="D992" s="17">
        <f>SUM([3]ctas!D992+'[4]estapu y ente'!D992)</f>
        <v>350000000</v>
      </c>
      <c r="E992" s="17">
        <f>SUM([3]ctas!E992+'[4]estapu y ente'!E992)</f>
        <v>0</v>
      </c>
      <c r="F992" s="30">
        <f t="shared" si="151"/>
        <v>350000000</v>
      </c>
      <c r="G992" s="31">
        <f t="shared" si="146"/>
        <v>0</v>
      </c>
      <c r="H992" s="17"/>
      <c r="I992" s="32">
        <f t="shared" si="152"/>
        <v>350000000</v>
      </c>
      <c r="J992" s="17">
        <f>SUM([3]ctas!J992+'[4]estapu y ente'!J992)</f>
        <v>131375000</v>
      </c>
      <c r="K992" s="31">
        <f t="shared" si="148"/>
        <v>37.535714285714285</v>
      </c>
      <c r="L992" s="30">
        <f t="shared" si="154"/>
        <v>206723587</v>
      </c>
      <c r="M992" s="31">
        <f t="shared" si="149"/>
        <v>59.063882</v>
      </c>
      <c r="N992" s="17">
        <f>SUM([3]ctas!N992+'[4]estapu y ente'!N992)</f>
        <v>338098587</v>
      </c>
      <c r="O992" s="31">
        <f t="shared" si="150"/>
        <v>96.599596285714284</v>
      </c>
      <c r="P992" s="32">
        <f t="shared" si="153"/>
        <v>11901413</v>
      </c>
      <c r="R992" s="17">
        <f>SUM('[1]estapu y ente'!D990+[2]ctas!D990)</f>
        <v>350000000</v>
      </c>
      <c r="S992" s="18">
        <f t="shared" si="147"/>
        <v>0</v>
      </c>
    </row>
    <row r="993" spans="1:19" ht="26.25" x14ac:dyDescent="0.25">
      <c r="A993" s="26">
        <v>3311403260737</v>
      </c>
      <c r="B993" s="27" t="s">
        <v>643</v>
      </c>
      <c r="C993" s="28"/>
      <c r="D993" s="29">
        <f>SUM(D994)</f>
        <v>495700000</v>
      </c>
      <c r="E993" s="29">
        <f>SUM(E994)</f>
        <v>0</v>
      </c>
      <c r="F993" s="30">
        <f t="shared" si="151"/>
        <v>495700000</v>
      </c>
      <c r="G993" s="31">
        <f t="shared" si="146"/>
        <v>0</v>
      </c>
      <c r="H993" s="29">
        <f>SUM(H994)</f>
        <v>0</v>
      </c>
      <c r="I993" s="32">
        <f t="shared" si="152"/>
        <v>495700000</v>
      </c>
      <c r="J993" s="29">
        <f>SUM(J994)</f>
        <v>191365500</v>
      </c>
      <c r="K993" s="31">
        <f t="shared" si="148"/>
        <v>38.605103893483964</v>
      </c>
      <c r="L993" s="30">
        <f t="shared" si="154"/>
        <v>294114502</v>
      </c>
      <c r="M993" s="31">
        <f t="shared" si="149"/>
        <v>59.333165624369578</v>
      </c>
      <c r="N993" s="29">
        <f>SUM(N994)</f>
        <v>485480002</v>
      </c>
      <c r="O993" s="31">
        <f t="shared" si="150"/>
        <v>97.938269517853541</v>
      </c>
      <c r="P993" s="32">
        <f t="shared" si="153"/>
        <v>10219998</v>
      </c>
      <c r="R993" s="17">
        <f>SUM('[1]estapu y ente'!D991+[2]ctas!D991)</f>
        <v>495700000</v>
      </c>
      <c r="S993" s="18">
        <f t="shared" si="147"/>
        <v>0</v>
      </c>
    </row>
    <row r="994" spans="1:19" ht="26.25" x14ac:dyDescent="0.25">
      <c r="A994" s="26">
        <v>3311403260737220</v>
      </c>
      <c r="B994" s="27" t="s">
        <v>643</v>
      </c>
      <c r="C994" s="28"/>
      <c r="D994" s="17">
        <f>SUM([3]ctas!D994+'[4]estapu y ente'!D994)</f>
        <v>495700000</v>
      </c>
      <c r="E994" s="17">
        <f>SUM([3]ctas!E994+'[4]estapu y ente'!E994)</f>
        <v>0</v>
      </c>
      <c r="F994" s="30">
        <f t="shared" si="151"/>
        <v>495700000</v>
      </c>
      <c r="G994" s="31">
        <f t="shared" si="146"/>
        <v>0</v>
      </c>
      <c r="H994" s="17"/>
      <c r="I994" s="32">
        <f t="shared" si="152"/>
        <v>495700000</v>
      </c>
      <c r="J994" s="17">
        <f>SUM([3]ctas!J994+'[4]estapu y ente'!J994)</f>
        <v>191365500</v>
      </c>
      <c r="K994" s="31">
        <f t="shared" si="148"/>
        <v>38.605103893483964</v>
      </c>
      <c r="L994" s="30">
        <f t="shared" si="154"/>
        <v>294114502</v>
      </c>
      <c r="M994" s="31">
        <f t="shared" si="149"/>
        <v>59.333165624369578</v>
      </c>
      <c r="N994" s="17">
        <f>SUM([3]ctas!N994+'[4]estapu y ente'!N994)</f>
        <v>485480002</v>
      </c>
      <c r="O994" s="31">
        <f t="shared" si="150"/>
        <v>97.938269517853541</v>
      </c>
      <c r="P994" s="32">
        <f t="shared" si="153"/>
        <v>10219998</v>
      </c>
      <c r="R994" s="17">
        <f>SUM('[1]estapu y ente'!D992+[2]ctas!D992)</f>
        <v>495700000</v>
      </c>
      <c r="S994" s="18">
        <f t="shared" si="147"/>
        <v>0</v>
      </c>
    </row>
    <row r="995" spans="1:19" ht="26.25" x14ac:dyDescent="0.25">
      <c r="A995" s="26">
        <v>3311403260745</v>
      </c>
      <c r="B995" s="27" t="s">
        <v>644</v>
      </c>
      <c r="C995" s="28"/>
      <c r="D995" s="29">
        <f>SUM(D996)</f>
        <v>1391000000</v>
      </c>
      <c r="E995" s="29">
        <f>SUM(E996)</f>
        <v>0</v>
      </c>
      <c r="F995" s="30">
        <f t="shared" si="151"/>
        <v>1391000000</v>
      </c>
      <c r="G995" s="31">
        <f t="shared" si="146"/>
        <v>0</v>
      </c>
      <c r="H995" s="29">
        <f>SUM(H996)</f>
        <v>0</v>
      </c>
      <c r="I995" s="32">
        <f t="shared" si="152"/>
        <v>1391000000</v>
      </c>
      <c r="J995" s="29">
        <f>SUM(J996)</f>
        <v>140341672</v>
      </c>
      <c r="K995" s="31">
        <f t="shared" si="148"/>
        <v>10.089264701653487</v>
      </c>
      <c r="L995" s="30">
        <f t="shared" si="154"/>
        <v>314840679</v>
      </c>
      <c r="M995" s="31">
        <f t="shared" si="149"/>
        <v>22.634125017972682</v>
      </c>
      <c r="N995" s="29">
        <f>SUM(N996)</f>
        <v>455182351</v>
      </c>
      <c r="O995" s="31">
        <f t="shared" si="150"/>
        <v>32.723389719626169</v>
      </c>
      <c r="P995" s="32">
        <f t="shared" si="153"/>
        <v>935817649</v>
      </c>
      <c r="R995" s="17">
        <f>SUM('[1]estapu y ente'!D993+[2]ctas!D993)</f>
        <v>1391000000</v>
      </c>
      <c r="S995" s="18">
        <f t="shared" si="147"/>
        <v>0</v>
      </c>
    </row>
    <row r="996" spans="1:19" ht="26.25" x14ac:dyDescent="0.25">
      <c r="A996" s="26">
        <v>3311403260745220</v>
      </c>
      <c r="B996" s="27" t="s">
        <v>644</v>
      </c>
      <c r="C996" s="28"/>
      <c r="D996" s="17">
        <f>SUM([3]ctas!D996+'[4]estapu y ente'!D996)</f>
        <v>1391000000</v>
      </c>
      <c r="E996" s="17">
        <f>SUM([3]ctas!E996+'[4]estapu y ente'!E996)</f>
        <v>0</v>
      </c>
      <c r="F996" s="30">
        <f t="shared" si="151"/>
        <v>1391000000</v>
      </c>
      <c r="G996" s="31">
        <f t="shared" si="146"/>
        <v>0</v>
      </c>
      <c r="H996" s="17"/>
      <c r="I996" s="32">
        <f t="shared" si="152"/>
        <v>1391000000</v>
      </c>
      <c r="J996" s="17">
        <f>SUM([3]ctas!J996+'[4]estapu y ente'!J996)</f>
        <v>140341672</v>
      </c>
      <c r="K996" s="31">
        <f t="shared" si="148"/>
        <v>10.089264701653487</v>
      </c>
      <c r="L996" s="30">
        <f t="shared" si="154"/>
        <v>314840679</v>
      </c>
      <c r="M996" s="31">
        <f t="shared" si="149"/>
        <v>22.634125017972682</v>
      </c>
      <c r="N996" s="17">
        <f>SUM([3]ctas!N996+'[4]estapu y ente'!N996)</f>
        <v>455182351</v>
      </c>
      <c r="O996" s="31">
        <f t="shared" si="150"/>
        <v>32.723389719626169</v>
      </c>
      <c r="P996" s="32">
        <f t="shared" si="153"/>
        <v>935817649</v>
      </c>
      <c r="R996" s="17">
        <f>SUM('[1]estapu y ente'!D994+[2]ctas!D994)</f>
        <v>1391000000</v>
      </c>
      <c r="S996" s="18">
        <f t="shared" si="147"/>
        <v>0</v>
      </c>
    </row>
    <row r="997" spans="1:19" ht="26.25" x14ac:dyDescent="0.25">
      <c r="A997" s="60">
        <v>3311403260776</v>
      </c>
      <c r="B997" s="27" t="s">
        <v>645</v>
      </c>
      <c r="C997" s="28"/>
      <c r="D997" s="29">
        <f>SUM(D998)</f>
        <v>5166000000</v>
      </c>
      <c r="E997" s="29">
        <f>SUM(E998)</f>
        <v>0</v>
      </c>
      <c r="F997" s="30">
        <f t="shared" si="151"/>
        <v>5166000000</v>
      </c>
      <c r="G997" s="31">
        <f t="shared" si="146"/>
        <v>0</v>
      </c>
      <c r="H997" s="29">
        <f>SUM(H998)</f>
        <v>0</v>
      </c>
      <c r="I997" s="32">
        <f t="shared" si="152"/>
        <v>5166000000</v>
      </c>
      <c r="J997" s="29">
        <f>SUM(J998)</f>
        <v>97407893</v>
      </c>
      <c r="K997" s="31">
        <f t="shared" si="148"/>
        <v>1.8855573557878436</v>
      </c>
      <c r="L997" s="30">
        <f t="shared" si="154"/>
        <v>1403895046</v>
      </c>
      <c r="M997" s="31">
        <f t="shared" si="149"/>
        <v>27.175668718544326</v>
      </c>
      <c r="N997" s="29">
        <f>SUM(N998)</f>
        <v>1501302939</v>
      </c>
      <c r="O997" s="31">
        <f t="shared" si="150"/>
        <v>29.061226074332168</v>
      </c>
      <c r="P997" s="32">
        <f t="shared" si="153"/>
        <v>3664697061</v>
      </c>
      <c r="R997" s="17">
        <f>SUM('[1]estapu y ente'!D995+[2]ctas!D995)</f>
        <v>5166000000</v>
      </c>
      <c r="S997" s="18">
        <f t="shared" si="147"/>
        <v>0</v>
      </c>
    </row>
    <row r="998" spans="1:19" ht="26.25" x14ac:dyDescent="0.25">
      <c r="A998" s="60">
        <v>3311403260776220</v>
      </c>
      <c r="B998" s="27" t="s">
        <v>645</v>
      </c>
      <c r="C998" s="28"/>
      <c r="D998" s="17">
        <f>SUM([3]ctas!D998+'[4]estapu y ente'!D998)</f>
        <v>5166000000</v>
      </c>
      <c r="E998" s="17">
        <f>SUM([3]ctas!E998+'[4]estapu y ente'!E998)</f>
        <v>0</v>
      </c>
      <c r="F998" s="30">
        <f t="shared" si="151"/>
        <v>5166000000</v>
      </c>
      <c r="G998" s="31">
        <f t="shared" si="146"/>
        <v>0</v>
      </c>
      <c r="H998" s="17"/>
      <c r="I998" s="32">
        <f t="shared" si="152"/>
        <v>5166000000</v>
      </c>
      <c r="J998" s="17">
        <f>SUM([3]ctas!J998+'[4]estapu y ente'!J998)</f>
        <v>97407893</v>
      </c>
      <c r="K998" s="31">
        <f t="shared" si="148"/>
        <v>1.8855573557878436</v>
      </c>
      <c r="L998" s="30">
        <f t="shared" si="154"/>
        <v>1403895046</v>
      </c>
      <c r="M998" s="31">
        <f t="shared" si="149"/>
        <v>27.175668718544326</v>
      </c>
      <c r="N998" s="17">
        <f>SUM([3]ctas!N998+'[4]estapu y ente'!N998)</f>
        <v>1501302939</v>
      </c>
      <c r="O998" s="31">
        <f t="shared" si="150"/>
        <v>29.061226074332168</v>
      </c>
      <c r="P998" s="32">
        <f t="shared" si="153"/>
        <v>3664697061</v>
      </c>
      <c r="R998" s="17">
        <f>SUM('[1]estapu y ente'!D996+[2]ctas!D996)</f>
        <v>5166000000</v>
      </c>
      <c r="S998" s="18">
        <f t="shared" si="147"/>
        <v>0</v>
      </c>
    </row>
    <row r="999" spans="1:19" x14ac:dyDescent="0.25">
      <c r="A999" s="26">
        <v>3311403260935</v>
      </c>
      <c r="B999" s="27" t="s">
        <v>646</v>
      </c>
      <c r="C999" s="28"/>
      <c r="D999" s="29">
        <f>SUM(D1000)</f>
        <v>50000000</v>
      </c>
      <c r="E999" s="29">
        <f>SUM(E1000)</f>
        <v>0</v>
      </c>
      <c r="F999" s="30">
        <f t="shared" si="151"/>
        <v>50000000</v>
      </c>
      <c r="G999" s="31">
        <f t="shared" si="146"/>
        <v>0</v>
      </c>
      <c r="H999" s="29">
        <f>SUM(H1000)</f>
        <v>0</v>
      </c>
      <c r="I999" s="32">
        <f t="shared" si="152"/>
        <v>50000000</v>
      </c>
      <c r="J999" s="29">
        <f>SUM(J1000)</f>
        <v>7666667</v>
      </c>
      <c r="K999" s="31">
        <f t="shared" si="148"/>
        <v>15.333334000000001</v>
      </c>
      <c r="L999" s="30">
        <f t="shared" si="154"/>
        <v>42333333</v>
      </c>
      <c r="M999" s="31">
        <f t="shared" si="149"/>
        <v>84.666666000000006</v>
      </c>
      <c r="N999" s="29">
        <f>SUM(N1000)</f>
        <v>50000000</v>
      </c>
      <c r="O999" s="31">
        <f t="shared" si="150"/>
        <v>100</v>
      </c>
      <c r="P999" s="32">
        <f t="shared" si="153"/>
        <v>0</v>
      </c>
      <c r="R999" s="17">
        <f>SUM('[1]estapu y ente'!D997+[2]ctas!D997)</f>
        <v>50000000</v>
      </c>
      <c r="S999" s="18">
        <f t="shared" si="147"/>
        <v>0</v>
      </c>
    </row>
    <row r="1000" spans="1:19" x14ac:dyDescent="0.25">
      <c r="A1000" s="26">
        <v>3311403260935220</v>
      </c>
      <c r="B1000" s="27" t="s">
        <v>647</v>
      </c>
      <c r="C1000" s="28"/>
      <c r="D1000" s="17">
        <f>SUM([3]ctas!D1000+'[4]estapu y ente'!D1000)</f>
        <v>50000000</v>
      </c>
      <c r="E1000" s="17">
        <f>SUM([3]ctas!E1000+'[4]estapu y ente'!E1000)</f>
        <v>0</v>
      </c>
      <c r="F1000" s="30">
        <f t="shared" si="151"/>
        <v>50000000</v>
      </c>
      <c r="G1000" s="31">
        <f t="shared" si="146"/>
        <v>0</v>
      </c>
      <c r="H1000" s="17"/>
      <c r="I1000" s="32">
        <f t="shared" si="152"/>
        <v>50000000</v>
      </c>
      <c r="J1000" s="17">
        <f>SUM([3]ctas!J1000+'[4]estapu y ente'!J1000)</f>
        <v>7666667</v>
      </c>
      <c r="K1000" s="31">
        <f t="shared" si="148"/>
        <v>15.333334000000001</v>
      </c>
      <c r="L1000" s="30">
        <f t="shared" si="154"/>
        <v>42333333</v>
      </c>
      <c r="M1000" s="31">
        <f t="shared" si="149"/>
        <v>84.666666000000006</v>
      </c>
      <c r="N1000" s="17">
        <f>SUM([3]ctas!N1000+'[4]estapu y ente'!N1000)</f>
        <v>50000000</v>
      </c>
      <c r="O1000" s="31">
        <f t="shared" si="150"/>
        <v>100</v>
      </c>
      <c r="P1000" s="32">
        <f t="shared" si="153"/>
        <v>0</v>
      </c>
      <c r="R1000" s="17">
        <f>SUM('[1]estapu y ente'!D998+[2]ctas!D998)</f>
        <v>50000000</v>
      </c>
      <c r="S1000" s="18">
        <f t="shared" si="147"/>
        <v>0</v>
      </c>
    </row>
    <row r="1001" spans="1:19" x14ac:dyDescent="0.25">
      <c r="A1001" s="60">
        <v>3311403260937</v>
      </c>
      <c r="B1001" s="61" t="s">
        <v>648</v>
      </c>
      <c r="C1001" s="28"/>
      <c r="D1001" s="29">
        <f>SUM(D1002)</f>
        <v>890000000</v>
      </c>
      <c r="E1001" s="29">
        <f>SUM(E1002)</f>
        <v>0</v>
      </c>
      <c r="F1001" s="30">
        <f t="shared" si="151"/>
        <v>890000000</v>
      </c>
      <c r="G1001" s="31">
        <f t="shared" si="146"/>
        <v>0</v>
      </c>
      <c r="H1001" s="29">
        <f>SUM(H1002)</f>
        <v>0</v>
      </c>
      <c r="I1001" s="32">
        <f t="shared" si="152"/>
        <v>890000000</v>
      </c>
      <c r="J1001" s="29">
        <f>SUM(J1002)</f>
        <v>74646667</v>
      </c>
      <c r="K1001" s="31">
        <f t="shared" si="148"/>
        <v>8.3872659550561792</v>
      </c>
      <c r="L1001" s="30">
        <f t="shared" si="154"/>
        <v>187553333</v>
      </c>
      <c r="M1001" s="31">
        <f t="shared" si="149"/>
        <v>21.07340820224719</v>
      </c>
      <c r="N1001" s="29">
        <f>SUM(N1002)</f>
        <v>262200000</v>
      </c>
      <c r="O1001" s="31">
        <f t="shared" si="150"/>
        <v>29.460674157303369</v>
      </c>
      <c r="P1001" s="32">
        <f t="shared" si="153"/>
        <v>627800000</v>
      </c>
      <c r="R1001" s="17">
        <f>SUM('[1]estapu y ente'!D999+[2]ctas!D999)</f>
        <v>890000000</v>
      </c>
      <c r="S1001" s="18">
        <f t="shared" si="147"/>
        <v>0</v>
      </c>
    </row>
    <row r="1002" spans="1:19" x14ac:dyDescent="0.25">
      <c r="A1002" s="60">
        <v>3311403260937220</v>
      </c>
      <c r="B1002" s="61" t="s">
        <v>649</v>
      </c>
      <c r="C1002" s="28"/>
      <c r="D1002" s="17">
        <f>SUM([3]ctas!D1002+'[4]estapu y ente'!D1002)</f>
        <v>890000000</v>
      </c>
      <c r="E1002" s="17">
        <f>SUM([3]ctas!E1002+'[4]estapu y ente'!E1002)</f>
        <v>0</v>
      </c>
      <c r="F1002" s="30">
        <f t="shared" si="151"/>
        <v>890000000</v>
      </c>
      <c r="G1002" s="31">
        <f t="shared" si="146"/>
        <v>0</v>
      </c>
      <c r="H1002" s="17"/>
      <c r="I1002" s="32">
        <f t="shared" si="152"/>
        <v>890000000</v>
      </c>
      <c r="J1002" s="17">
        <f>SUM([3]ctas!J1002+'[4]estapu y ente'!J1002)</f>
        <v>74646667</v>
      </c>
      <c r="K1002" s="31">
        <f t="shared" si="148"/>
        <v>8.3872659550561792</v>
      </c>
      <c r="L1002" s="30">
        <f t="shared" si="154"/>
        <v>187553333</v>
      </c>
      <c r="M1002" s="31">
        <f t="shared" si="149"/>
        <v>21.07340820224719</v>
      </c>
      <c r="N1002" s="17">
        <f>SUM([3]ctas!N1002+'[4]estapu y ente'!N1002)</f>
        <v>262200000</v>
      </c>
      <c r="O1002" s="31">
        <f t="shared" si="150"/>
        <v>29.460674157303369</v>
      </c>
      <c r="P1002" s="32">
        <f t="shared" si="153"/>
        <v>627800000</v>
      </c>
      <c r="R1002" s="17">
        <f>SUM('[1]estapu y ente'!D1000+[2]ctas!D1000)</f>
        <v>890000000</v>
      </c>
      <c r="S1002" s="18">
        <f t="shared" si="147"/>
        <v>0</v>
      </c>
    </row>
    <row r="1003" spans="1:19" x14ac:dyDescent="0.25">
      <c r="A1003" s="26">
        <v>3311403260939</v>
      </c>
      <c r="B1003" s="27" t="s">
        <v>650</v>
      </c>
      <c r="C1003" s="28"/>
      <c r="D1003" s="29">
        <f>SUM(D1004)</f>
        <v>100000000</v>
      </c>
      <c r="E1003" s="29">
        <f>SUM(E1004)</f>
        <v>0</v>
      </c>
      <c r="F1003" s="30">
        <f t="shared" si="151"/>
        <v>100000000</v>
      </c>
      <c r="G1003" s="31">
        <f t="shared" si="146"/>
        <v>0</v>
      </c>
      <c r="H1003" s="29">
        <f>SUM(H1004)</f>
        <v>0</v>
      </c>
      <c r="I1003" s="32">
        <f t="shared" si="152"/>
        <v>100000000</v>
      </c>
      <c r="J1003" s="29">
        <f>SUM(J1004)</f>
        <v>0</v>
      </c>
      <c r="K1003" s="31">
        <f t="shared" si="148"/>
        <v>0</v>
      </c>
      <c r="L1003" s="30">
        <f t="shared" si="154"/>
        <v>0</v>
      </c>
      <c r="M1003" s="31">
        <f t="shared" si="149"/>
        <v>0</v>
      </c>
      <c r="N1003" s="29">
        <f>SUM(N1004)</f>
        <v>0</v>
      </c>
      <c r="O1003" s="31">
        <f t="shared" si="150"/>
        <v>0</v>
      </c>
      <c r="P1003" s="32">
        <f t="shared" si="153"/>
        <v>100000000</v>
      </c>
      <c r="R1003" s="17">
        <f>SUM('[1]estapu y ente'!D1001+[2]ctas!D1001)</f>
        <v>100000000</v>
      </c>
      <c r="S1003" s="18">
        <f t="shared" si="147"/>
        <v>0</v>
      </c>
    </row>
    <row r="1004" spans="1:19" x14ac:dyDescent="0.25">
      <c r="A1004" s="26">
        <v>3311403260939220</v>
      </c>
      <c r="B1004" s="27" t="s">
        <v>651</v>
      </c>
      <c r="C1004" s="28"/>
      <c r="D1004" s="17">
        <f>SUM([3]ctas!D1004+'[4]estapu y ente'!D1004)</f>
        <v>100000000</v>
      </c>
      <c r="E1004" s="17">
        <f>SUM([3]ctas!E1004+'[4]estapu y ente'!E1004)</f>
        <v>0</v>
      </c>
      <c r="F1004" s="30">
        <f t="shared" si="151"/>
        <v>100000000</v>
      </c>
      <c r="G1004" s="31">
        <f t="shared" si="146"/>
        <v>0</v>
      </c>
      <c r="H1004" s="17"/>
      <c r="I1004" s="32">
        <f t="shared" si="152"/>
        <v>100000000</v>
      </c>
      <c r="J1004" s="17">
        <f>SUM([3]ctas!J1004+'[4]estapu y ente'!J1004)</f>
        <v>0</v>
      </c>
      <c r="K1004" s="31">
        <f t="shared" si="148"/>
        <v>0</v>
      </c>
      <c r="L1004" s="30">
        <f t="shared" si="154"/>
        <v>0</v>
      </c>
      <c r="M1004" s="31">
        <f t="shared" si="149"/>
        <v>0</v>
      </c>
      <c r="N1004" s="17">
        <f>SUM([3]ctas!N1004+'[4]estapu y ente'!N1004)</f>
        <v>0</v>
      </c>
      <c r="O1004" s="31">
        <f t="shared" si="150"/>
        <v>0</v>
      </c>
      <c r="P1004" s="32">
        <f t="shared" si="153"/>
        <v>100000000</v>
      </c>
      <c r="R1004" s="17">
        <f>SUM('[1]estapu y ente'!D1002+[2]ctas!D1002)</f>
        <v>100000000</v>
      </c>
      <c r="S1004" s="18">
        <f t="shared" si="147"/>
        <v>0</v>
      </c>
    </row>
    <row r="1005" spans="1:19" x14ac:dyDescent="0.25">
      <c r="A1005" s="26">
        <v>3311403260941</v>
      </c>
      <c r="B1005" s="27" t="s">
        <v>652</v>
      </c>
      <c r="C1005" s="28"/>
      <c r="D1005" s="29">
        <f>SUM(D1006)</f>
        <v>20000000</v>
      </c>
      <c r="E1005" s="29">
        <f>SUM(E1006)</f>
        <v>0</v>
      </c>
      <c r="F1005" s="30">
        <f t="shared" si="151"/>
        <v>20000000</v>
      </c>
      <c r="G1005" s="31">
        <f t="shared" si="146"/>
        <v>0</v>
      </c>
      <c r="H1005" s="29">
        <f>SUM(H1006)</f>
        <v>0</v>
      </c>
      <c r="I1005" s="32">
        <f t="shared" si="152"/>
        <v>20000000</v>
      </c>
      <c r="J1005" s="29">
        <f>SUM(J1006)</f>
        <v>8000000</v>
      </c>
      <c r="K1005" s="31">
        <f t="shared" si="148"/>
        <v>40</v>
      </c>
      <c r="L1005" s="30">
        <f t="shared" si="154"/>
        <v>12000000</v>
      </c>
      <c r="M1005" s="31">
        <f t="shared" si="149"/>
        <v>60</v>
      </c>
      <c r="N1005" s="29">
        <f>SUM(N1006)</f>
        <v>20000000</v>
      </c>
      <c r="O1005" s="31">
        <f t="shared" si="150"/>
        <v>100</v>
      </c>
      <c r="P1005" s="32">
        <f t="shared" si="153"/>
        <v>0</v>
      </c>
      <c r="R1005" s="17">
        <f>SUM('[1]estapu y ente'!D1003+[2]ctas!D1003)</f>
        <v>20000000</v>
      </c>
      <c r="S1005" s="18">
        <f t="shared" si="147"/>
        <v>0</v>
      </c>
    </row>
    <row r="1006" spans="1:19" x14ac:dyDescent="0.25">
      <c r="A1006" s="26">
        <v>3311403260941220</v>
      </c>
      <c r="B1006" s="27" t="s">
        <v>653</v>
      </c>
      <c r="C1006" s="28"/>
      <c r="D1006" s="17">
        <f>SUM([3]ctas!D1006+'[4]estapu y ente'!D1006)</f>
        <v>20000000</v>
      </c>
      <c r="E1006" s="17">
        <f>SUM([3]ctas!E1006+'[4]estapu y ente'!E1006)</f>
        <v>0</v>
      </c>
      <c r="F1006" s="30">
        <f t="shared" si="151"/>
        <v>20000000</v>
      </c>
      <c r="G1006" s="31">
        <f t="shared" si="146"/>
        <v>0</v>
      </c>
      <c r="H1006" s="17"/>
      <c r="I1006" s="32">
        <f t="shared" si="152"/>
        <v>20000000</v>
      </c>
      <c r="J1006" s="17">
        <f>SUM([3]ctas!J1006+'[4]estapu y ente'!J1006)</f>
        <v>8000000</v>
      </c>
      <c r="K1006" s="31">
        <f t="shared" si="148"/>
        <v>40</v>
      </c>
      <c r="L1006" s="30">
        <f t="shared" si="154"/>
        <v>12000000</v>
      </c>
      <c r="M1006" s="31">
        <f t="shared" si="149"/>
        <v>60</v>
      </c>
      <c r="N1006" s="17">
        <f>SUM([3]ctas!N1006+'[4]estapu y ente'!N1006)</f>
        <v>20000000</v>
      </c>
      <c r="O1006" s="31">
        <f t="shared" si="150"/>
        <v>100</v>
      </c>
      <c r="P1006" s="32">
        <f t="shared" si="153"/>
        <v>0</v>
      </c>
      <c r="R1006" s="17">
        <f>SUM('[1]estapu y ente'!D1004+[2]ctas!D1004)</f>
        <v>20000000</v>
      </c>
      <c r="S1006" s="18">
        <f t="shared" si="147"/>
        <v>0</v>
      </c>
    </row>
    <row r="1007" spans="1:19" x14ac:dyDescent="0.25">
      <c r="A1007" s="60">
        <v>3311403260942</v>
      </c>
      <c r="B1007" s="61" t="s">
        <v>654</v>
      </c>
      <c r="C1007" s="28"/>
      <c r="D1007" s="29">
        <f>SUM(D1008)</f>
        <v>150000000</v>
      </c>
      <c r="E1007" s="29">
        <f>SUM(E1008)</f>
        <v>0</v>
      </c>
      <c r="F1007" s="30">
        <f t="shared" si="151"/>
        <v>150000000</v>
      </c>
      <c r="G1007" s="31">
        <f t="shared" si="146"/>
        <v>0</v>
      </c>
      <c r="H1007" s="29">
        <f>SUM(H1008)</f>
        <v>0</v>
      </c>
      <c r="I1007" s="32">
        <f t="shared" si="152"/>
        <v>150000000</v>
      </c>
      <c r="J1007" s="29">
        <f>SUM(J1008)</f>
        <v>40424053</v>
      </c>
      <c r="K1007" s="31">
        <f t="shared" si="148"/>
        <v>26.949368666666668</v>
      </c>
      <c r="L1007" s="30">
        <f t="shared" si="154"/>
        <v>86156000</v>
      </c>
      <c r="M1007" s="31">
        <f t="shared" si="149"/>
        <v>57.437333333333328</v>
      </c>
      <c r="N1007" s="29">
        <f>SUM(N1008)</f>
        <v>126580053</v>
      </c>
      <c r="O1007" s="31">
        <f t="shared" si="150"/>
        <v>84.386702</v>
      </c>
      <c r="P1007" s="32">
        <f t="shared" si="153"/>
        <v>23419947</v>
      </c>
      <c r="R1007" s="17">
        <f>SUM('[1]estapu y ente'!D1005+[2]ctas!D1005)</f>
        <v>150000000</v>
      </c>
      <c r="S1007" s="18">
        <f t="shared" si="147"/>
        <v>0</v>
      </c>
    </row>
    <row r="1008" spans="1:19" x14ac:dyDescent="0.25">
      <c r="A1008" s="60">
        <v>3311403260942220</v>
      </c>
      <c r="B1008" s="61" t="s">
        <v>655</v>
      </c>
      <c r="C1008" s="28"/>
      <c r="D1008" s="17">
        <f>SUM([3]ctas!D1008+'[4]estapu y ente'!D1008)</f>
        <v>150000000</v>
      </c>
      <c r="E1008" s="17">
        <f>SUM([3]ctas!E1008+'[4]estapu y ente'!E1008)</f>
        <v>0</v>
      </c>
      <c r="F1008" s="30">
        <f t="shared" si="151"/>
        <v>150000000</v>
      </c>
      <c r="G1008" s="31">
        <f t="shared" si="146"/>
        <v>0</v>
      </c>
      <c r="H1008" s="17"/>
      <c r="I1008" s="32">
        <f t="shared" si="152"/>
        <v>150000000</v>
      </c>
      <c r="J1008" s="17">
        <f>SUM([3]ctas!J1008+'[4]estapu y ente'!J1008)</f>
        <v>40424053</v>
      </c>
      <c r="K1008" s="31">
        <f t="shared" si="148"/>
        <v>26.949368666666668</v>
      </c>
      <c r="L1008" s="30">
        <f t="shared" si="154"/>
        <v>86156000</v>
      </c>
      <c r="M1008" s="31">
        <f t="shared" si="149"/>
        <v>57.437333333333328</v>
      </c>
      <c r="N1008" s="17">
        <f>SUM([3]ctas!N1008+'[4]estapu y ente'!N1008)</f>
        <v>126580053</v>
      </c>
      <c r="O1008" s="31">
        <f t="shared" si="150"/>
        <v>84.386702</v>
      </c>
      <c r="P1008" s="32">
        <f t="shared" si="153"/>
        <v>23419947</v>
      </c>
      <c r="R1008" s="17">
        <f>SUM('[1]estapu y ente'!D1006+[2]ctas!D1006)</f>
        <v>150000000</v>
      </c>
      <c r="S1008" s="18">
        <f t="shared" si="147"/>
        <v>0</v>
      </c>
    </row>
    <row r="1009" spans="1:19" ht="39" x14ac:dyDescent="0.25">
      <c r="A1009" s="60">
        <v>3311403260943</v>
      </c>
      <c r="B1009" s="61" t="s">
        <v>656</v>
      </c>
      <c r="C1009" s="28"/>
      <c r="D1009" s="29">
        <f>SUM(D1010)</f>
        <v>250000000</v>
      </c>
      <c r="E1009" s="29">
        <f>SUM(E1010)</f>
        <v>0</v>
      </c>
      <c r="F1009" s="30">
        <f t="shared" si="151"/>
        <v>250000000</v>
      </c>
      <c r="G1009" s="31">
        <f t="shared" si="146"/>
        <v>0</v>
      </c>
      <c r="H1009" s="29">
        <f>SUM(H1010)</f>
        <v>0</v>
      </c>
      <c r="I1009" s="32">
        <f t="shared" si="152"/>
        <v>250000000</v>
      </c>
      <c r="J1009" s="29">
        <f>SUM(J1010)</f>
        <v>32489667</v>
      </c>
      <c r="K1009" s="31">
        <f t="shared" si="148"/>
        <v>12.9958668</v>
      </c>
      <c r="L1009" s="30">
        <f t="shared" si="154"/>
        <v>104423333</v>
      </c>
      <c r="M1009" s="31">
        <f t="shared" si="149"/>
        <v>41.769333199999998</v>
      </c>
      <c r="N1009" s="29">
        <f>SUM(N1010)</f>
        <v>136913000</v>
      </c>
      <c r="O1009" s="31">
        <f t="shared" si="150"/>
        <v>54.7652</v>
      </c>
      <c r="P1009" s="32">
        <f t="shared" si="153"/>
        <v>113087000</v>
      </c>
      <c r="R1009" s="17">
        <f>SUM('[1]estapu y ente'!D1007+[2]ctas!D1007)</f>
        <v>250000000</v>
      </c>
      <c r="S1009" s="18">
        <f t="shared" si="147"/>
        <v>0</v>
      </c>
    </row>
    <row r="1010" spans="1:19" ht="39" x14ac:dyDescent="0.25">
      <c r="A1010" s="60">
        <v>3311403260943220</v>
      </c>
      <c r="B1010" s="61" t="s">
        <v>657</v>
      </c>
      <c r="C1010" s="28"/>
      <c r="D1010" s="17">
        <f>SUM([3]ctas!D1010+'[4]estapu y ente'!D1010)</f>
        <v>250000000</v>
      </c>
      <c r="E1010" s="17">
        <f>SUM([3]ctas!E1010+'[4]estapu y ente'!E1010)</f>
        <v>0</v>
      </c>
      <c r="F1010" s="30">
        <f t="shared" si="151"/>
        <v>250000000</v>
      </c>
      <c r="G1010" s="31">
        <f t="shared" si="146"/>
        <v>0</v>
      </c>
      <c r="H1010" s="17"/>
      <c r="I1010" s="32">
        <f t="shared" si="152"/>
        <v>250000000</v>
      </c>
      <c r="J1010" s="17">
        <f>SUM([3]ctas!J1010+'[4]estapu y ente'!J1010)</f>
        <v>32489667</v>
      </c>
      <c r="K1010" s="31">
        <f t="shared" si="148"/>
        <v>12.9958668</v>
      </c>
      <c r="L1010" s="30">
        <f t="shared" si="154"/>
        <v>104423333</v>
      </c>
      <c r="M1010" s="31">
        <f t="shared" si="149"/>
        <v>41.769333199999998</v>
      </c>
      <c r="N1010" s="17">
        <f>SUM([3]ctas!N1010+'[4]estapu y ente'!N1010)</f>
        <v>136913000</v>
      </c>
      <c r="O1010" s="31">
        <f t="shared" si="150"/>
        <v>54.7652</v>
      </c>
      <c r="P1010" s="32">
        <f t="shared" si="153"/>
        <v>113087000</v>
      </c>
      <c r="R1010" s="17">
        <f>SUM('[1]estapu y ente'!D1008+[2]ctas!D1008)</f>
        <v>250000000</v>
      </c>
      <c r="S1010" s="18">
        <f t="shared" si="147"/>
        <v>0</v>
      </c>
    </row>
    <row r="1011" spans="1:19" ht="26.25" x14ac:dyDescent="0.25">
      <c r="A1011" s="60">
        <v>3311403260944</v>
      </c>
      <c r="B1011" s="61" t="s">
        <v>658</v>
      </c>
      <c r="C1011" s="28"/>
      <c r="D1011" s="29">
        <f>SUM(D1012)</f>
        <v>50000000</v>
      </c>
      <c r="E1011" s="29">
        <f>SUM(E1012)</f>
        <v>0</v>
      </c>
      <c r="F1011" s="30">
        <f t="shared" si="151"/>
        <v>50000000</v>
      </c>
      <c r="G1011" s="31">
        <f t="shared" si="146"/>
        <v>0</v>
      </c>
      <c r="H1011" s="29">
        <f>SUM(H1012)</f>
        <v>0</v>
      </c>
      <c r="I1011" s="32">
        <f t="shared" si="152"/>
        <v>50000000</v>
      </c>
      <c r="J1011" s="29">
        <f>SUM(J1012)</f>
        <v>0</v>
      </c>
      <c r="K1011" s="31">
        <f t="shared" si="148"/>
        <v>0</v>
      </c>
      <c r="L1011" s="30">
        <f t="shared" si="154"/>
        <v>5000000</v>
      </c>
      <c r="M1011" s="31">
        <f t="shared" si="149"/>
        <v>10</v>
      </c>
      <c r="N1011" s="29">
        <f>SUM(N1012)</f>
        <v>5000000</v>
      </c>
      <c r="O1011" s="31">
        <f t="shared" si="150"/>
        <v>10</v>
      </c>
      <c r="P1011" s="32">
        <f t="shared" si="153"/>
        <v>45000000</v>
      </c>
      <c r="R1011" s="17">
        <f>SUM('[1]estapu y ente'!D1009+[2]ctas!D1009)</f>
        <v>50000000</v>
      </c>
      <c r="S1011" s="18">
        <f t="shared" si="147"/>
        <v>0</v>
      </c>
    </row>
    <row r="1012" spans="1:19" ht="26.25" x14ac:dyDescent="0.25">
      <c r="A1012" s="60">
        <v>3311403260944220</v>
      </c>
      <c r="B1012" s="61" t="s">
        <v>659</v>
      </c>
      <c r="C1012" s="28"/>
      <c r="D1012" s="17">
        <f>SUM([3]ctas!D1012+'[4]estapu y ente'!D1012)</f>
        <v>50000000</v>
      </c>
      <c r="E1012" s="17">
        <f>SUM([3]ctas!E1012+'[4]estapu y ente'!E1012)</f>
        <v>0</v>
      </c>
      <c r="F1012" s="30">
        <f t="shared" si="151"/>
        <v>50000000</v>
      </c>
      <c r="G1012" s="31">
        <f t="shared" si="146"/>
        <v>0</v>
      </c>
      <c r="H1012" s="17"/>
      <c r="I1012" s="32">
        <f t="shared" si="152"/>
        <v>50000000</v>
      </c>
      <c r="J1012" s="17">
        <f>SUM([3]ctas!J1012+'[4]estapu y ente'!J1012)</f>
        <v>0</v>
      </c>
      <c r="K1012" s="31">
        <f t="shared" si="148"/>
        <v>0</v>
      </c>
      <c r="L1012" s="30">
        <f t="shared" si="154"/>
        <v>5000000</v>
      </c>
      <c r="M1012" s="31">
        <f t="shared" si="149"/>
        <v>10</v>
      </c>
      <c r="N1012" s="17">
        <f>SUM([3]ctas!N1012+'[4]estapu y ente'!N1012)</f>
        <v>5000000</v>
      </c>
      <c r="O1012" s="31">
        <f t="shared" si="150"/>
        <v>10</v>
      </c>
      <c r="P1012" s="32">
        <f t="shared" si="153"/>
        <v>45000000</v>
      </c>
      <c r="R1012" s="17">
        <f>SUM('[1]estapu y ente'!D1010+[2]ctas!D1010)</f>
        <v>50000000</v>
      </c>
      <c r="S1012" s="18">
        <f t="shared" si="147"/>
        <v>0</v>
      </c>
    </row>
    <row r="1013" spans="1:19" x14ac:dyDescent="0.25">
      <c r="A1013" s="26">
        <v>3311403260945</v>
      </c>
      <c r="B1013" s="27" t="s">
        <v>660</v>
      </c>
      <c r="C1013" s="28"/>
      <c r="D1013" s="29">
        <f>SUM(D1014)</f>
        <v>196216000</v>
      </c>
      <c r="E1013" s="29">
        <f>SUM(E1014)</f>
        <v>29784000</v>
      </c>
      <c r="F1013" s="30">
        <f t="shared" si="151"/>
        <v>226000000</v>
      </c>
      <c r="G1013" s="31">
        <f t="shared" si="146"/>
        <v>0</v>
      </c>
      <c r="H1013" s="29">
        <f>SUM(H1014)</f>
        <v>0</v>
      </c>
      <c r="I1013" s="32">
        <f t="shared" si="152"/>
        <v>226000000</v>
      </c>
      <c r="J1013" s="29">
        <f>SUM(J1014)</f>
        <v>90051196</v>
      </c>
      <c r="K1013" s="31">
        <f t="shared" si="148"/>
        <v>39.845661946902652</v>
      </c>
      <c r="L1013" s="30">
        <f t="shared" si="154"/>
        <v>105769050</v>
      </c>
      <c r="M1013" s="31">
        <f t="shared" si="149"/>
        <v>46.80046460176991</v>
      </c>
      <c r="N1013" s="29">
        <f>SUM(N1014)</f>
        <v>195820246</v>
      </c>
      <c r="O1013" s="31">
        <f t="shared" si="150"/>
        <v>86.646126548672569</v>
      </c>
      <c r="P1013" s="32">
        <f t="shared" si="153"/>
        <v>30179754</v>
      </c>
      <c r="R1013" s="17">
        <f>SUM('[1]estapu y ente'!D1011+[2]ctas!D1011)</f>
        <v>196216000</v>
      </c>
      <c r="S1013" s="18">
        <f t="shared" si="147"/>
        <v>0</v>
      </c>
    </row>
    <row r="1014" spans="1:19" x14ac:dyDescent="0.25">
      <c r="A1014" s="26">
        <v>3311403260945220</v>
      </c>
      <c r="B1014" s="27" t="s">
        <v>661</v>
      </c>
      <c r="C1014" s="28"/>
      <c r="D1014" s="17">
        <f>SUM([3]ctas!D1014+'[4]estapu y ente'!D1014)</f>
        <v>196216000</v>
      </c>
      <c r="E1014" s="17">
        <f>SUM([3]ctas!E1014+'[4]estapu y ente'!E1014)</f>
        <v>29784000</v>
      </c>
      <c r="F1014" s="30">
        <f t="shared" si="151"/>
        <v>226000000</v>
      </c>
      <c r="G1014" s="31">
        <f t="shared" si="146"/>
        <v>0</v>
      </c>
      <c r="H1014" s="17"/>
      <c r="I1014" s="32">
        <f t="shared" si="152"/>
        <v>226000000</v>
      </c>
      <c r="J1014" s="17">
        <f>SUM([3]ctas!J1014+'[4]estapu y ente'!J1014)</f>
        <v>90051196</v>
      </c>
      <c r="K1014" s="31">
        <f t="shared" si="148"/>
        <v>39.845661946902652</v>
      </c>
      <c r="L1014" s="30">
        <f t="shared" si="154"/>
        <v>105769050</v>
      </c>
      <c r="M1014" s="31">
        <f t="shared" si="149"/>
        <v>46.80046460176991</v>
      </c>
      <c r="N1014" s="17">
        <f>SUM([3]ctas!N1014+'[4]estapu y ente'!N1014)</f>
        <v>195820246</v>
      </c>
      <c r="O1014" s="31">
        <f t="shared" si="150"/>
        <v>86.646126548672569</v>
      </c>
      <c r="P1014" s="32">
        <f t="shared" si="153"/>
        <v>30179754</v>
      </c>
      <c r="R1014" s="17">
        <f>SUM('[1]estapu y ente'!D1012+[2]ctas!D1012)</f>
        <v>196216000</v>
      </c>
      <c r="S1014" s="18">
        <f t="shared" si="147"/>
        <v>0</v>
      </c>
    </row>
    <row r="1015" spans="1:19" ht="26.25" x14ac:dyDescent="0.25">
      <c r="A1015" s="60">
        <v>3311403260946</v>
      </c>
      <c r="B1015" s="61" t="s">
        <v>662</v>
      </c>
      <c r="C1015" s="28"/>
      <c r="D1015" s="29">
        <f>SUM(D1016)</f>
        <v>1175321000</v>
      </c>
      <c r="E1015" s="29">
        <f>SUM(E1016)</f>
        <v>-255321000</v>
      </c>
      <c r="F1015" s="30">
        <f t="shared" si="151"/>
        <v>920000000</v>
      </c>
      <c r="G1015" s="31">
        <f t="shared" si="146"/>
        <v>0</v>
      </c>
      <c r="H1015" s="29">
        <f>SUM(H1016)</f>
        <v>0</v>
      </c>
      <c r="I1015" s="32">
        <f t="shared" si="152"/>
        <v>920000000</v>
      </c>
      <c r="J1015" s="29">
        <f>SUM(J1016)</f>
        <v>5276800</v>
      </c>
      <c r="K1015" s="31">
        <f t="shared" si="148"/>
        <v>0.57356521739130439</v>
      </c>
      <c r="L1015" s="30">
        <f t="shared" si="154"/>
        <v>843792200</v>
      </c>
      <c r="M1015" s="31">
        <f t="shared" si="149"/>
        <v>91.716543478260874</v>
      </c>
      <c r="N1015" s="29">
        <f>SUM(N1016)</f>
        <v>849069000</v>
      </c>
      <c r="O1015" s="31">
        <f t="shared" si="150"/>
        <v>92.290108695652179</v>
      </c>
      <c r="P1015" s="32">
        <f t="shared" si="153"/>
        <v>70931000</v>
      </c>
      <c r="R1015" s="17">
        <f>SUM('[1]estapu y ente'!D1013+[2]ctas!D1013)</f>
        <v>1175321000</v>
      </c>
      <c r="S1015" s="18">
        <f t="shared" si="147"/>
        <v>0</v>
      </c>
    </row>
    <row r="1016" spans="1:19" ht="26.25" x14ac:dyDescent="0.25">
      <c r="A1016" s="60">
        <v>3311403260946220</v>
      </c>
      <c r="B1016" s="61" t="s">
        <v>663</v>
      </c>
      <c r="C1016" s="28"/>
      <c r="D1016" s="17">
        <f>SUM([3]ctas!D1016+'[4]estapu y ente'!D1016)</f>
        <v>1175321000</v>
      </c>
      <c r="E1016" s="17">
        <f>SUM([3]ctas!E1016+'[4]estapu y ente'!E1016)</f>
        <v>-255321000</v>
      </c>
      <c r="F1016" s="30">
        <f t="shared" si="151"/>
        <v>920000000</v>
      </c>
      <c r="G1016" s="31">
        <f t="shared" si="146"/>
        <v>0</v>
      </c>
      <c r="H1016" s="17"/>
      <c r="I1016" s="32">
        <f t="shared" si="152"/>
        <v>920000000</v>
      </c>
      <c r="J1016" s="17">
        <f>SUM([3]ctas!J1016+'[4]estapu y ente'!J1016)</f>
        <v>5276800</v>
      </c>
      <c r="K1016" s="31">
        <f t="shared" si="148"/>
        <v>0.57356521739130439</v>
      </c>
      <c r="L1016" s="30">
        <f t="shared" si="154"/>
        <v>843792200</v>
      </c>
      <c r="M1016" s="31">
        <f t="shared" si="149"/>
        <v>91.716543478260874</v>
      </c>
      <c r="N1016" s="17">
        <f>SUM([3]ctas!N1016+'[4]estapu y ente'!N1016)</f>
        <v>849069000</v>
      </c>
      <c r="O1016" s="31">
        <f t="shared" si="150"/>
        <v>92.290108695652179</v>
      </c>
      <c r="P1016" s="32">
        <f t="shared" si="153"/>
        <v>70931000</v>
      </c>
      <c r="R1016" s="17">
        <f>SUM('[1]estapu y ente'!D1014+[2]ctas!D1014)</f>
        <v>1175321000</v>
      </c>
      <c r="S1016" s="18">
        <f t="shared" si="147"/>
        <v>0</v>
      </c>
    </row>
    <row r="1017" spans="1:19" x14ac:dyDescent="0.25">
      <c r="A1017" s="60">
        <v>3311403260947</v>
      </c>
      <c r="B1017" s="61" t="s">
        <v>664</v>
      </c>
      <c r="C1017" s="28"/>
      <c r="D1017" s="29">
        <f>SUM(D1018)</f>
        <v>116643000</v>
      </c>
      <c r="E1017" s="29">
        <f>SUM(E1018)</f>
        <v>0</v>
      </c>
      <c r="F1017" s="30">
        <f t="shared" si="151"/>
        <v>116643000</v>
      </c>
      <c r="G1017" s="31">
        <f t="shared" si="146"/>
        <v>0</v>
      </c>
      <c r="H1017" s="29">
        <f>SUM(H1018)</f>
        <v>0</v>
      </c>
      <c r="I1017" s="32">
        <f t="shared" si="152"/>
        <v>116643000</v>
      </c>
      <c r="J1017" s="29">
        <f>SUM(J1018)</f>
        <v>24053439</v>
      </c>
      <c r="K1017" s="31">
        <f t="shared" si="148"/>
        <v>20.621416630230705</v>
      </c>
      <c r="L1017" s="30">
        <f t="shared" si="154"/>
        <v>10000000</v>
      </c>
      <c r="M1017" s="31">
        <f t="shared" si="149"/>
        <v>8.573167699733375</v>
      </c>
      <c r="N1017" s="29">
        <f>SUM(N1018)</f>
        <v>34053439</v>
      </c>
      <c r="O1017" s="31">
        <f t="shared" si="150"/>
        <v>29.19458432996408</v>
      </c>
      <c r="P1017" s="32">
        <f t="shared" si="153"/>
        <v>82589561</v>
      </c>
      <c r="R1017" s="17">
        <f>SUM('[1]estapu y ente'!D1015+[2]ctas!D1015)</f>
        <v>116643000</v>
      </c>
      <c r="S1017" s="18">
        <f t="shared" si="147"/>
        <v>0</v>
      </c>
    </row>
    <row r="1018" spans="1:19" x14ac:dyDescent="0.25">
      <c r="A1018" s="60">
        <v>3311403260947220</v>
      </c>
      <c r="B1018" s="61" t="s">
        <v>665</v>
      </c>
      <c r="C1018" s="28"/>
      <c r="D1018" s="17">
        <f>SUM([3]ctas!D1018+'[4]estapu y ente'!D1018)</f>
        <v>116643000</v>
      </c>
      <c r="E1018" s="17">
        <f>SUM([3]ctas!E1018+'[4]estapu y ente'!E1018)</f>
        <v>0</v>
      </c>
      <c r="F1018" s="30">
        <f t="shared" si="151"/>
        <v>116643000</v>
      </c>
      <c r="G1018" s="31">
        <f t="shared" si="146"/>
        <v>0</v>
      </c>
      <c r="H1018" s="17"/>
      <c r="I1018" s="32">
        <f t="shared" si="152"/>
        <v>116643000</v>
      </c>
      <c r="J1018" s="17">
        <f>SUM([3]ctas!J1018+'[4]estapu y ente'!J1018)</f>
        <v>24053439</v>
      </c>
      <c r="K1018" s="31">
        <f t="shared" si="148"/>
        <v>20.621416630230705</v>
      </c>
      <c r="L1018" s="30">
        <f t="shared" si="154"/>
        <v>10000000</v>
      </c>
      <c r="M1018" s="31">
        <f t="shared" si="149"/>
        <v>8.573167699733375</v>
      </c>
      <c r="N1018" s="17">
        <f>SUM([3]ctas!N1018+'[4]estapu y ente'!N1018)</f>
        <v>34053439</v>
      </c>
      <c r="O1018" s="31">
        <f t="shared" si="150"/>
        <v>29.19458432996408</v>
      </c>
      <c r="P1018" s="32">
        <f t="shared" si="153"/>
        <v>82589561</v>
      </c>
      <c r="R1018" s="17">
        <f>SUM('[1]estapu y ente'!D1016+[2]ctas!D1016)</f>
        <v>116643000</v>
      </c>
      <c r="S1018" s="18">
        <f t="shared" si="147"/>
        <v>0</v>
      </c>
    </row>
    <row r="1019" spans="1:19" x14ac:dyDescent="0.25">
      <c r="A1019" s="60">
        <v>3311403260949</v>
      </c>
      <c r="B1019" s="61" t="s">
        <v>666</v>
      </c>
      <c r="C1019" s="28"/>
      <c r="D1019" s="29">
        <f>SUM(D1020)</f>
        <v>20000000</v>
      </c>
      <c r="E1019" s="29">
        <f>SUM(E1020)</f>
        <v>0</v>
      </c>
      <c r="F1019" s="30">
        <f t="shared" si="151"/>
        <v>20000000</v>
      </c>
      <c r="G1019" s="31">
        <f t="shared" si="146"/>
        <v>0</v>
      </c>
      <c r="H1019" s="29">
        <f>SUM(H1020)</f>
        <v>0</v>
      </c>
      <c r="I1019" s="32">
        <f t="shared" si="152"/>
        <v>20000000</v>
      </c>
      <c r="J1019" s="29">
        <f>SUM(J1020)</f>
        <v>0</v>
      </c>
      <c r="K1019" s="31">
        <f t="shared" si="148"/>
        <v>0</v>
      </c>
      <c r="L1019" s="30">
        <f t="shared" si="154"/>
        <v>0</v>
      </c>
      <c r="M1019" s="31">
        <f t="shared" si="149"/>
        <v>0</v>
      </c>
      <c r="N1019" s="29">
        <f>SUM(N1020)</f>
        <v>0</v>
      </c>
      <c r="O1019" s="31">
        <f t="shared" si="150"/>
        <v>0</v>
      </c>
      <c r="P1019" s="32">
        <f t="shared" si="153"/>
        <v>20000000</v>
      </c>
      <c r="R1019" s="17">
        <f>SUM('[1]estapu y ente'!D1017+[2]ctas!D1017)</f>
        <v>20000000</v>
      </c>
      <c r="S1019" s="18">
        <f t="shared" si="147"/>
        <v>0</v>
      </c>
    </row>
    <row r="1020" spans="1:19" x14ac:dyDescent="0.25">
      <c r="A1020" s="60">
        <v>3311403260949220</v>
      </c>
      <c r="B1020" s="61" t="s">
        <v>667</v>
      </c>
      <c r="C1020" s="28"/>
      <c r="D1020" s="17">
        <f>SUM([3]ctas!D1020+'[4]estapu y ente'!D1020)</f>
        <v>20000000</v>
      </c>
      <c r="E1020" s="17">
        <f>SUM([3]ctas!E1020+'[4]estapu y ente'!E1020)</f>
        <v>0</v>
      </c>
      <c r="F1020" s="30">
        <f t="shared" si="151"/>
        <v>20000000</v>
      </c>
      <c r="G1020" s="31">
        <f t="shared" si="146"/>
        <v>0</v>
      </c>
      <c r="H1020" s="17"/>
      <c r="I1020" s="32">
        <f t="shared" si="152"/>
        <v>20000000</v>
      </c>
      <c r="J1020" s="17">
        <f>SUM([3]ctas!J1020+'[4]estapu y ente'!J1020)</f>
        <v>0</v>
      </c>
      <c r="K1020" s="31">
        <f t="shared" si="148"/>
        <v>0</v>
      </c>
      <c r="L1020" s="30">
        <f t="shared" si="154"/>
        <v>0</v>
      </c>
      <c r="M1020" s="31">
        <f t="shared" si="149"/>
        <v>0</v>
      </c>
      <c r="N1020" s="17">
        <f>SUM([3]ctas!N1020+'[4]estapu y ente'!N1020)</f>
        <v>0</v>
      </c>
      <c r="O1020" s="31">
        <f t="shared" si="150"/>
        <v>0</v>
      </c>
      <c r="P1020" s="32">
        <f t="shared" si="153"/>
        <v>20000000</v>
      </c>
      <c r="R1020" s="17">
        <f>SUM('[1]estapu y ente'!D1018+[2]ctas!D1018)</f>
        <v>20000000</v>
      </c>
      <c r="S1020" s="18">
        <f t="shared" si="147"/>
        <v>0</v>
      </c>
    </row>
    <row r="1021" spans="1:19" x14ac:dyDescent="0.25">
      <c r="A1021" s="26">
        <v>3311403260951</v>
      </c>
      <c r="B1021" s="27" t="s">
        <v>668</v>
      </c>
      <c r="C1021" s="28"/>
      <c r="D1021" s="29">
        <f>SUM(D1022)</f>
        <v>300378000</v>
      </c>
      <c r="E1021" s="29">
        <f>SUM(E1022)</f>
        <v>0</v>
      </c>
      <c r="F1021" s="30">
        <f t="shared" si="151"/>
        <v>300378000</v>
      </c>
      <c r="G1021" s="31">
        <f t="shared" si="146"/>
        <v>0</v>
      </c>
      <c r="H1021" s="29">
        <f>SUM(H1022)</f>
        <v>0</v>
      </c>
      <c r="I1021" s="32">
        <f t="shared" si="152"/>
        <v>300378000</v>
      </c>
      <c r="J1021" s="29">
        <f>SUM(J1022)</f>
        <v>40170833</v>
      </c>
      <c r="K1021" s="31">
        <f t="shared" si="148"/>
        <v>13.373427148459607</v>
      </c>
      <c r="L1021" s="30">
        <f t="shared" si="154"/>
        <v>3213667</v>
      </c>
      <c r="M1021" s="31">
        <f t="shared" si="149"/>
        <v>1.0698742917257589</v>
      </c>
      <c r="N1021" s="29">
        <f>SUM(N1022)</f>
        <v>43384500</v>
      </c>
      <c r="O1021" s="31">
        <f t="shared" si="150"/>
        <v>14.443301440185365</v>
      </c>
      <c r="P1021" s="32">
        <f t="shared" si="153"/>
        <v>256993500</v>
      </c>
      <c r="R1021" s="17">
        <f>SUM('[1]estapu y ente'!D1019+[2]ctas!D1019)</f>
        <v>300378000</v>
      </c>
      <c r="S1021" s="18">
        <f t="shared" si="147"/>
        <v>0</v>
      </c>
    </row>
    <row r="1022" spans="1:19" x14ac:dyDescent="0.25">
      <c r="A1022" s="26">
        <v>3311403260951220</v>
      </c>
      <c r="B1022" s="27" t="s">
        <v>661</v>
      </c>
      <c r="C1022" s="28"/>
      <c r="D1022" s="17">
        <f>SUM([3]ctas!D1022+'[4]estapu y ente'!D1022)</f>
        <v>300378000</v>
      </c>
      <c r="E1022" s="17">
        <f>SUM([3]ctas!E1022+'[4]estapu y ente'!E1022)</f>
        <v>0</v>
      </c>
      <c r="F1022" s="30">
        <f t="shared" si="151"/>
        <v>300378000</v>
      </c>
      <c r="G1022" s="31">
        <f t="shared" si="146"/>
        <v>0</v>
      </c>
      <c r="H1022" s="17"/>
      <c r="I1022" s="32">
        <f t="shared" si="152"/>
        <v>300378000</v>
      </c>
      <c r="J1022" s="17">
        <f>SUM([3]ctas!J1022+'[4]estapu y ente'!J1022)</f>
        <v>40170833</v>
      </c>
      <c r="K1022" s="31">
        <f t="shared" si="148"/>
        <v>13.373427148459607</v>
      </c>
      <c r="L1022" s="30">
        <f t="shared" si="154"/>
        <v>3213667</v>
      </c>
      <c r="M1022" s="31">
        <f t="shared" si="149"/>
        <v>1.0698742917257589</v>
      </c>
      <c r="N1022" s="17">
        <f>SUM([3]ctas!N1022+'[4]estapu y ente'!N1022)</f>
        <v>43384500</v>
      </c>
      <c r="O1022" s="31">
        <f t="shared" si="150"/>
        <v>14.443301440185365</v>
      </c>
      <c r="P1022" s="32">
        <f t="shared" si="153"/>
        <v>256993500</v>
      </c>
      <c r="R1022" s="17">
        <f>SUM('[1]estapu y ente'!D1020+[2]ctas!D1020)</f>
        <v>300378000</v>
      </c>
      <c r="S1022" s="18">
        <f t="shared" si="147"/>
        <v>0</v>
      </c>
    </row>
    <row r="1023" spans="1:19" x14ac:dyDescent="0.25">
      <c r="A1023" s="60">
        <v>3311403260952</v>
      </c>
      <c r="B1023" s="61" t="s">
        <v>669</v>
      </c>
      <c r="C1023" s="28"/>
      <c r="D1023" s="29">
        <f>SUM(D1024)</f>
        <v>20000000</v>
      </c>
      <c r="E1023" s="29">
        <f>SUM(E1024)</f>
        <v>0</v>
      </c>
      <c r="F1023" s="30">
        <f t="shared" si="151"/>
        <v>20000000</v>
      </c>
      <c r="G1023" s="31">
        <f t="shared" ref="G1023:G1099" si="155">IF(OR(F1023=0,F$5=0),0,F1023/F$5)*100</f>
        <v>0</v>
      </c>
      <c r="H1023" s="29">
        <f>SUM(H1024)</f>
        <v>0</v>
      </c>
      <c r="I1023" s="32">
        <f t="shared" si="152"/>
        <v>20000000</v>
      </c>
      <c r="J1023" s="29">
        <f>SUM(J1024)</f>
        <v>0</v>
      </c>
      <c r="K1023" s="31">
        <f t="shared" si="148"/>
        <v>0</v>
      </c>
      <c r="L1023" s="30">
        <f t="shared" si="154"/>
        <v>0</v>
      </c>
      <c r="M1023" s="31">
        <f t="shared" si="149"/>
        <v>0</v>
      </c>
      <c r="N1023" s="29">
        <f>SUM(N1024)</f>
        <v>0</v>
      </c>
      <c r="O1023" s="31">
        <f t="shared" si="150"/>
        <v>0</v>
      </c>
      <c r="P1023" s="32">
        <f t="shared" si="153"/>
        <v>20000000</v>
      </c>
      <c r="R1023" s="17">
        <f>SUM('[1]estapu y ente'!D1021+[2]ctas!D1021)</f>
        <v>20000000</v>
      </c>
      <c r="S1023" s="18">
        <f t="shared" si="147"/>
        <v>0</v>
      </c>
    </row>
    <row r="1024" spans="1:19" x14ac:dyDescent="0.25">
      <c r="A1024" s="60">
        <v>3311403260952220</v>
      </c>
      <c r="B1024" s="61" t="s">
        <v>670</v>
      </c>
      <c r="C1024" s="28"/>
      <c r="D1024" s="17">
        <f>SUM([3]ctas!D1024+'[4]estapu y ente'!D1024)</f>
        <v>20000000</v>
      </c>
      <c r="E1024" s="17">
        <f>SUM([3]ctas!E1024+'[4]estapu y ente'!E1024)</f>
        <v>0</v>
      </c>
      <c r="F1024" s="30">
        <f t="shared" si="151"/>
        <v>20000000</v>
      </c>
      <c r="G1024" s="31">
        <f t="shared" si="155"/>
        <v>0</v>
      </c>
      <c r="H1024" s="17"/>
      <c r="I1024" s="32">
        <f t="shared" si="152"/>
        <v>20000000</v>
      </c>
      <c r="J1024" s="17">
        <f>SUM([3]ctas!J1024+'[4]estapu y ente'!J1024)</f>
        <v>0</v>
      </c>
      <c r="K1024" s="31">
        <f t="shared" si="148"/>
        <v>0</v>
      </c>
      <c r="L1024" s="30">
        <f t="shared" si="154"/>
        <v>0</v>
      </c>
      <c r="M1024" s="31">
        <f t="shared" si="149"/>
        <v>0</v>
      </c>
      <c r="N1024" s="17">
        <f>SUM([3]ctas!N1024+'[4]estapu y ente'!N1024)</f>
        <v>0</v>
      </c>
      <c r="O1024" s="31">
        <f t="shared" si="150"/>
        <v>0</v>
      </c>
      <c r="P1024" s="32">
        <f t="shared" si="153"/>
        <v>20000000</v>
      </c>
      <c r="R1024" s="17">
        <f>SUM('[1]estapu y ente'!D1022+[2]ctas!D1022)</f>
        <v>20000000</v>
      </c>
      <c r="S1024" s="18">
        <f t="shared" si="147"/>
        <v>0</v>
      </c>
    </row>
    <row r="1025" spans="1:19" ht="26.25" x14ac:dyDescent="0.25">
      <c r="A1025" s="26">
        <v>3311403260953</v>
      </c>
      <c r="B1025" s="27" t="s">
        <v>671</v>
      </c>
      <c r="C1025" s="28"/>
      <c r="D1025" s="29">
        <f>SUM(D1026)</f>
        <v>249542000</v>
      </c>
      <c r="E1025" s="29">
        <f>SUM(E1026)</f>
        <v>0</v>
      </c>
      <c r="F1025" s="30">
        <f t="shared" si="151"/>
        <v>249542000</v>
      </c>
      <c r="G1025" s="31">
        <f t="shared" si="155"/>
        <v>0</v>
      </c>
      <c r="H1025" s="29">
        <f>SUM(H1026)</f>
        <v>0</v>
      </c>
      <c r="I1025" s="32">
        <f t="shared" si="152"/>
        <v>249542000</v>
      </c>
      <c r="J1025" s="29">
        <f>SUM(J1026)</f>
        <v>74966667</v>
      </c>
      <c r="K1025" s="31">
        <f t="shared" si="148"/>
        <v>30.04170320026288</v>
      </c>
      <c r="L1025" s="30">
        <f t="shared" si="154"/>
        <v>74533333</v>
      </c>
      <c r="M1025" s="31">
        <f t="shared" si="149"/>
        <v>29.868051470293576</v>
      </c>
      <c r="N1025" s="29">
        <f>SUM(N1026)</f>
        <v>149500000</v>
      </c>
      <c r="O1025" s="31">
        <f t="shared" si="150"/>
        <v>59.90975467055646</v>
      </c>
      <c r="P1025" s="32">
        <f t="shared" si="153"/>
        <v>100042000</v>
      </c>
      <c r="R1025" s="17">
        <f>SUM('[1]estapu y ente'!D1023+[2]ctas!D1023)</f>
        <v>249542000</v>
      </c>
      <c r="S1025" s="18">
        <f t="shared" si="147"/>
        <v>0</v>
      </c>
    </row>
    <row r="1026" spans="1:19" ht="26.25" x14ac:dyDescent="0.25">
      <c r="A1026" s="26">
        <v>3311403260953220</v>
      </c>
      <c r="B1026" s="27" t="s">
        <v>672</v>
      </c>
      <c r="C1026" s="28"/>
      <c r="D1026" s="17">
        <f>SUM([3]ctas!D1026+'[4]estapu y ente'!D1026)</f>
        <v>249542000</v>
      </c>
      <c r="E1026" s="17">
        <f>SUM([3]ctas!E1026+'[4]estapu y ente'!E1026)</f>
        <v>0</v>
      </c>
      <c r="F1026" s="30">
        <f t="shared" si="151"/>
        <v>249542000</v>
      </c>
      <c r="G1026" s="31">
        <f t="shared" si="155"/>
        <v>0</v>
      </c>
      <c r="H1026" s="17"/>
      <c r="I1026" s="32">
        <f t="shared" si="152"/>
        <v>249542000</v>
      </c>
      <c r="J1026" s="17">
        <f>SUM([3]ctas!J1026+'[4]estapu y ente'!J1026)</f>
        <v>74966667</v>
      </c>
      <c r="K1026" s="31">
        <f t="shared" si="148"/>
        <v>30.04170320026288</v>
      </c>
      <c r="L1026" s="30">
        <f t="shared" si="154"/>
        <v>74533333</v>
      </c>
      <c r="M1026" s="31">
        <f t="shared" si="149"/>
        <v>29.868051470293576</v>
      </c>
      <c r="N1026" s="17">
        <f>SUM([3]ctas!N1026+'[4]estapu y ente'!N1026)</f>
        <v>149500000</v>
      </c>
      <c r="O1026" s="31">
        <f t="shared" si="150"/>
        <v>59.90975467055646</v>
      </c>
      <c r="P1026" s="32">
        <f t="shared" si="153"/>
        <v>100042000</v>
      </c>
      <c r="R1026" s="17">
        <f>SUM('[1]estapu y ente'!D1024+[2]ctas!D1024)</f>
        <v>249542000</v>
      </c>
      <c r="S1026" s="18">
        <f t="shared" si="147"/>
        <v>0</v>
      </c>
    </row>
    <row r="1027" spans="1:19" x14ac:dyDescent="0.25">
      <c r="A1027" s="60">
        <v>3311403260955</v>
      </c>
      <c r="B1027" s="62" t="s">
        <v>673</v>
      </c>
      <c r="C1027" s="28"/>
      <c r="D1027" s="29">
        <f>SUM(D1028)</f>
        <v>300000000</v>
      </c>
      <c r="E1027" s="29">
        <f>SUM(E1028)</f>
        <v>0</v>
      </c>
      <c r="F1027" s="30">
        <f t="shared" si="151"/>
        <v>300000000</v>
      </c>
      <c r="G1027" s="31">
        <f t="shared" si="155"/>
        <v>0</v>
      </c>
      <c r="H1027" s="29">
        <f>SUM(H1028)</f>
        <v>0</v>
      </c>
      <c r="I1027" s="32">
        <f t="shared" si="152"/>
        <v>300000000</v>
      </c>
      <c r="J1027" s="29">
        <f>SUM(J1028)</f>
        <v>75042198</v>
      </c>
      <c r="K1027" s="31">
        <f t="shared" si="148"/>
        <v>25.014066</v>
      </c>
      <c r="L1027" s="30">
        <f t="shared" si="154"/>
        <v>198803802</v>
      </c>
      <c r="M1027" s="31">
        <f t="shared" si="149"/>
        <v>66.267933999999997</v>
      </c>
      <c r="N1027" s="29">
        <f>SUM(N1028)</f>
        <v>273846000</v>
      </c>
      <c r="O1027" s="31">
        <f t="shared" si="150"/>
        <v>91.281999999999996</v>
      </c>
      <c r="P1027" s="32">
        <f t="shared" si="153"/>
        <v>26154000</v>
      </c>
      <c r="R1027" s="17">
        <f>SUM('[1]estapu y ente'!D1025+[2]ctas!D1025)</f>
        <v>300000000</v>
      </c>
      <c r="S1027" s="18">
        <f t="shared" si="147"/>
        <v>0</v>
      </c>
    </row>
    <row r="1028" spans="1:19" x14ac:dyDescent="0.25">
      <c r="A1028" s="60">
        <v>3311403260955220</v>
      </c>
      <c r="B1028" s="62" t="s">
        <v>674</v>
      </c>
      <c r="C1028" s="28"/>
      <c r="D1028" s="17">
        <f>SUM([3]ctas!D1028+'[4]estapu y ente'!D1028)</f>
        <v>300000000</v>
      </c>
      <c r="E1028" s="17">
        <f>SUM([3]ctas!E1028+'[4]estapu y ente'!E1028)</f>
        <v>0</v>
      </c>
      <c r="F1028" s="30">
        <f t="shared" si="151"/>
        <v>300000000</v>
      </c>
      <c r="G1028" s="31">
        <f t="shared" si="155"/>
        <v>0</v>
      </c>
      <c r="H1028" s="17"/>
      <c r="I1028" s="32">
        <f t="shared" si="152"/>
        <v>300000000</v>
      </c>
      <c r="J1028" s="17">
        <f>SUM([3]ctas!J1028+'[4]estapu y ente'!J1028)</f>
        <v>75042198</v>
      </c>
      <c r="K1028" s="31">
        <f t="shared" si="148"/>
        <v>25.014066</v>
      </c>
      <c r="L1028" s="30">
        <f t="shared" si="154"/>
        <v>198803802</v>
      </c>
      <c r="M1028" s="31">
        <f t="shared" si="149"/>
        <v>66.267933999999997</v>
      </c>
      <c r="N1028" s="17">
        <f>SUM([3]ctas!N1028+'[4]estapu y ente'!N1028)</f>
        <v>273846000</v>
      </c>
      <c r="O1028" s="31">
        <f t="shared" si="150"/>
        <v>91.281999999999996</v>
      </c>
      <c r="P1028" s="32">
        <f t="shared" si="153"/>
        <v>26154000</v>
      </c>
      <c r="R1028" s="17">
        <f>SUM('[1]estapu y ente'!D1026+[2]ctas!D1026)</f>
        <v>300000000</v>
      </c>
      <c r="S1028" s="18">
        <f t="shared" si="147"/>
        <v>0</v>
      </c>
    </row>
    <row r="1029" spans="1:19" x14ac:dyDescent="0.25">
      <c r="A1029" s="26">
        <v>3311403260956</v>
      </c>
      <c r="B1029" s="27" t="s">
        <v>675</v>
      </c>
      <c r="C1029" s="28"/>
      <c r="D1029" s="29">
        <f>SUM(D1030:D1032)</f>
        <v>1684000000</v>
      </c>
      <c r="E1029" s="29">
        <f>SUM(E1030:E1032)</f>
        <v>-753715100</v>
      </c>
      <c r="F1029" s="30">
        <f t="shared" si="151"/>
        <v>930284900</v>
      </c>
      <c r="G1029" s="31">
        <f t="shared" si="155"/>
        <v>0</v>
      </c>
      <c r="H1029" s="29">
        <f>SUM(H1030:H1032)</f>
        <v>0</v>
      </c>
      <c r="I1029" s="32">
        <f t="shared" si="152"/>
        <v>930284900</v>
      </c>
      <c r="J1029" s="29">
        <f>SUM(J1030:J1032)</f>
        <v>149717912</v>
      </c>
      <c r="K1029" s="31">
        <f t="shared" si="148"/>
        <v>16.093769983797436</v>
      </c>
      <c r="L1029" s="30">
        <f t="shared" si="154"/>
        <v>647774388</v>
      </c>
      <c r="M1029" s="31">
        <f t="shared" si="149"/>
        <v>69.631828701078561</v>
      </c>
      <c r="N1029" s="29">
        <f>SUM(N1030:N1032)</f>
        <v>797492300</v>
      </c>
      <c r="O1029" s="31">
        <f t="shared" si="150"/>
        <v>85.725598684876005</v>
      </c>
      <c r="P1029" s="32">
        <f t="shared" si="153"/>
        <v>132792600</v>
      </c>
      <c r="R1029" s="17">
        <f>SUM('[1]estapu y ente'!D1027+[2]ctas!D1027)</f>
        <v>1684000000</v>
      </c>
      <c r="S1029" s="18">
        <f t="shared" si="147"/>
        <v>0</v>
      </c>
    </row>
    <row r="1030" spans="1:19" x14ac:dyDescent="0.25">
      <c r="A1030" s="26">
        <v>3311403260956220</v>
      </c>
      <c r="B1030" s="27" t="s">
        <v>676</v>
      </c>
      <c r="C1030" s="28"/>
      <c r="D1030" s="17">
        <f>SUM([3]ctas!D1030+'[4]estapu y ente'!D1030)</f>
        <v>1648000000</v>
      </c>
      <c r="E1030" s="17">
        <f>SUM([3]ctas!E1030+'[4]estapu y ente'!E1030)</f>
        <v>-753715100</v>
      </c>
      <c r="F1030" s="30">
        <f t="shared" si="151"/>
        <v>894284900</v>
      </c>
      <c r="G1030" s="31">
        <f t="shared" si="155"/>
        <v>0</v>
      </c>
      <c r="H1030" s="17"/>
      <c r="I1030" s="32">
        <f t="shared" si="152"/>
        <v>894284900</v>
      </c>
      <c r="J1030" s="17">
        <f>SUM([3]ctas!J1030+'[4]estapu y ente'!J1030)</f>
        <v>149717912</v>
      </c>
      <c r="K1030" s="31">
        <f t="shared" si="148"/>
        <v>16.741634796696221</v>
      </c>
      <c r="L1030" s="30">
        <f t="shared" si="154"/>
        <v>647774388</v>
      </c>
      <c r="M1030" s="31">
        <f t="shared" si="149"/>
        <v>72.434901673951998</v>
      </c>
      <c r="N1030" s="17">
        <f>SUM([3]ctas!N1030+'[4]estapu y ente'!N1030)</f>
        <v>797492300</v>
      </c>
      <c r="O1030" s="31">
        <f t="shared" si="150"/>
        <v>89.17653647064823</v>
      </c>
      <c r="P1030" s="32">
        <f t="shared" si="153"/>
        <v>96792600</v>
      </c>
      <c r="R1030" s="17">
        <f>SUM('[1]estapu y ente'!D1028+[2]ctas!D1028)</f>
        <v>1648000000</v>
      </c>
      <c r="S1030" s="18">
        <f t="shared" si="147"/>
        <v>0</v>
      </c>
    </row>
    <row r="1031" spans="1:19" x14ac:dyDescent="0.25">
      <c r="A1031" s="26">
        <v>3311403260956220</v>
      </c>
      <c r="B1031" s="27" t="s">
        <v>677</v>
      </c>
      <c r="C1031" s="28"/>
      <c r="D1031" s="17">
        <f>SUM([3]ctas!D1031+'[4]estapu y ente'!D1031)</f>
        <v>36000000</v>
      </c>
      <c r="E1031" s="17">
        <f>SUM([3]ctas!E1031+'[4]estapu y ente'!E1031)</f>
        <v>0</v>
      </c>
      <c r="F1031" s="30">
        <f t="shared" si="151"/>
        <v>36000000</v>
      </c>
      <c r="G1031" s="31">
        <f t="shared" si="155"/>
        <v>0</v>
      </c>
      <c r="H1031" s="17"/>
      <c r="I1031" s="32">
        <f t="shared" si="152"/>
        <v>36000000</v>
      </c>
      <c r="J1031" s="17">
        <f>SUM([3]ctas!J1031+'[4]estapu y ente'!J1031)</f>
        <v>0</v>
      </c>
      <c r="K1031" s="31">
        <f t="shared" si="148"/>
        <v>0</v>
      </c>
      <c r="L1031" s="30">
        <f t="shared" si="154"/>
        <v>0</v>
      </c>
      <c r="M1031" s="31">
        <f t="shared" si="149"/>
        <v>0</v>
      </c>
      <c r="N1031" s="17">
        <f>SUM([3]ctas!N1031+'[4]estapu y ente'!N1031)</f>
        <v>0</v>
      </c>
      <c r="O1031" s="31">
        <f t="shared" si="150"/>
        <v>0</v>
      </c>
      <c r="P1031" s="32">
        <f t="shared" si="153"/>
        <v>36000000</v>
      </c>
      <c r="R1031" s="17">
        <f>SUM('[1]estapu y ente'!D1029+[2]ctas!D1029)</f>
        <v>36000000</v>
      </c>
      <c r="S1031" s="18">
        <f t="shared" si="147"/>
        <v>0</v>
      </c>
    </row>
    <row r="1032" spans="1:19" x14ac:dyDescent="0.25">
      <c r="A1032" s="26">
        <v>3311403260956220</v>
      </c>
      <c r="B1032" s="27" t="s">
        <v>678</v>
      </c>
      <c r="C1032" s="28"/>
      <c r="D1032" s="17">
        <f>SUM([3]ctas!D1032+'[4]estapu y ente'!D1032)</f>
        <v>0</v>
      </c>
      <c r="E1032" s="17">
        <f>SUM([3]ctas!E1032+'[4]estapu y ente'!E1032)</f>
        <v>0</v>
      </c>
      <c r="F1032" s="30">
        <f t="shared" si="151"/>
        <v>0</v>
      </c>
      <c r="G1032" s="31">
        <f t="shared" si="155"/>
        <v>0</v>
      </c>
      <c r="H1032" s="17"/>
      <c r="I1032" s="32">
        <f t="shared" si="152"/>
        <v>0</v>
      </c>
      <c r="J1032" s="17">
        <f>SUM([3]ctas!J1032+'[4]estapu y ente'!J1032)</f>
        <v>0</v>
      </c>
      <c r="K1032" s="31">
        <f t="shared" si="148"/>
        <v>0</v>
      </c>
      <c r="L1032" s="30">
        <f t="shared" si="154"/>
        <v>0</v>
      </c>
      <c r="M1032" s="31">
        <f t="shared" si="149"/>
        <v>0</v>
      </c>
      <c r="N1032" s="17">
        <f>SUM([3]ctas!N1032+'[4]estapu y ente'!N1032)</f>
        <v>0</v>
      </c>
      <c r="O1032" s="31">
        <f t="shared" si="150"/>
        <v>0</v>
      </c>
      <c r="P1032" s="32">
        <f t="shared" si="153"/>
        <v>0</v>
      </c>
      <c r="R1032" s="17">
        <f>SUM('[1]estapu y ente'!D1030+[2]ctas!D1030)</f>
        <v>0</v>
      </c>
      <c r="S1032" s="18">
        <f t="shared" si="147"/>
        <v>0</v>
      </c>
    </row>
    <row r="1033" spans="1:19" x14ac:dyDescent="0.25">
      <c r="A1033" s="60">
        <v>3311403260958</v>
      </c>
      <c r="B1033" s="61" t="s">
        <v>679</v>
      </c>
      <c r="C1033" s="28"/>
      <c r="D1033" s="29">
        <f>SUM(D1034:D1035)</f>
        <v>24000000</v>
      </c>
      <c r="E1033" s="29">
        <f>SUM(E1034:E1035)</f>
        <v>1462655</v>
      </c>
      <c r="F1033" s="30">
        <f t="shared" si="151"/>
        <v>25462655</v>
      </c>
      <c r="G1033" s="31">
        <f t="shared" si="155"/>
        <v>0</v>
      </c>
      <c r="H1033" s="29">
        <f>SUM(H1034:H1035)</f>
        <v>0</v>
      </c>
      <c r="I1033" s="32">
        <f t="shared" si="152"/>
        <v>25462655</v>
      </c>
      <c r="J1033" s="29">
        <f>SUM(J1034:J1035)</f>
        <v>9572462</v>
      </c>
      <c r="K1033" s="31">
        <f t="shared" si="148"/>
        <v>37.594123629291602</v>
      </c>
      <c r="L1033" s="30">
        <f t="shared" si="154"/>
        <v>10427538</v>
      </c>
      <c r="M1033" s="31">
        <f t="shared" si="149"/>
        <v>40.952280899222806</v>
      </c>
      <c r="N1033" s="29">
        <f>SUM(N1034:N1035)</f>
        <v>20000000</v>
      </c>
      <c r="O1033" s="31">
        <f t="shared" si="150"/>
        <v>78.546404528514401</v>
      </c>
      <c r="P1033" s="32">
        <f t="shared" si="153"/>
        <v>5462655</v>
      </c>
      <c r="R1033" s="17">
        <f>SUM('[1]estapu y ente'!D1031+[2]ctas!D1031)</f>
        <v>24000000</v>
      </c>
      <c r="S1033" s="18">
        <f t="shared" si="147"/>
        <v>0</v>
      </c>
    </row>
    <row r="1034" spans="1:19" x14ac:dyDescent="0.25">
      <c r="A1034" s="60">
        <v>3311403260958220</v>
      </c>
      <c r="B1034" s="61" t="s">
        <v>680</v>
      </c>
      <c r="C1034" s="28"/>
      <c r="D1034" s="17">
        <f>SUM([3]ctas!D1034+'[4]estapu y ente'!D1034)</f>
        <v>20000000</v>
      </c>
      <c r="E1034" s="17">
        <f>SUM([3]ctas!E1034+'[4]estapu y ente'!E1034)</f>
        <v>1462655</v>
      </c>
      <c r="F1034" s="30">
        <f t="shared" si="151"/>
        <v>21462655</v>
      </c>
      <c r="G1034" s="31">
        <f t="shared" si="155"/>
        <v>0</v>
      </c>
      <c r="H1034" s="17"/>
      <c r="I1034" s="32">
        <f t="shared" si="152"/>
        <v>21462655</v>
      </c>
      <c r="J1034" s="17">
        <f>SUM([3]ctas!J1034+'[4]estapu y ente'!J1034)</f>
        <v>9572462</v>
      </c>
      <c r="K1034" s="31">
        <f t="shared" si="148"/>
        <v>44.600549186482283</v>
      </c>
      <c r="L1034" s="30">
        <f t="shared" si="154"/>
        <v>10427538</v>
      </c>
      <c r="M1034" s="31">
        <f t="shared" si="149"/>
        <v>48.584567007203908</v>
      </c>
      <c r="N1034" s="17">
        <f>SUM([3]ctas!N1034+'[4]estapu y ente'!N1034)</f>
        <v>20000000</v>
      </c>
      <c r="O1034" s="31">
        <f t="shared" si="150"/>
        <v>93.185116193686184</v>
      </c>
      <c r="P1034" s="32">
        <f t="shared" si="153"/>
        <v>1462655</v>
      </c>
      <c r="R1034" s="17">
        <f>SUM('[1]estapu y ente'!D1032+[2]ctas!D1032)</f>
        <v>20000000</v>
      </c>
      <c r="S1034" s="18">
        <f t="shared" ref="S1034:S1097" si="156">+D1034-R1034</f>
        <v>0</v>
      </c>
    </row>
    <row r="1035" spans="1:19" x14ac:dyDescent="0.25">
      <c r="A1035" s="60">
        <v>3311403260958220</v>
      </c>
      <c r="B1035" s="61" t="s">
        <v>681</v>
      </c>
      <c r="C1035" s="28"/>
      <c r="D1035" s="17">
        <f>SUM([3]ctas!D1035+'[4]estapu y ente'!D1035)</f>
        <v>4000000</v>
      </c>
      <c r="E1035" s="17">
        <f>SUM([3]ctas!E1035+'[4]estapu y ente'!E1035)</f>
        <v>0</v>
      </c>
      <c r="F1035" s="30">
        <f t="shared" si="151"/>
        <v>4000000</v>
      </c>
      <c r="G1035" s="31">
        <f t="shared" si="155"/>
        <v>0</v>
      </c>
      <c r="H1035" s="17"/>
      <c r="I1035" s="32">
        <f t="shared" si="152"/>
        <v>4000000</v>
      </c>
      <c r="J1035" s="17">
        <f>SUM([3]ctas!J1035+'[4]estapu y ente'!J1035)</f>
        <v>0</v>
      </c>
      <c r="K1035" s="31">
        <f t="shared" ref="K1035:K1100" si="157">IF(OR(J1035=0,F1035=0),0,J1035/F1035)*100</f>
        <v>0</v>
      </c>
      <c r="L1035" s="30">
        <f t="shared" si="154"/>
        <v>0</v>
      </c>
      <c r="M1035" s="31">
        <f t="shared" ref="M1035:M1100" si="158">IF(OR(L1035=0,F1035=0),0,L1035/F1035)*100</f>
        <v>0</v>
      </c>
      <c r="N1035" s="17">
        <f>SUM([3]ctas!N1035+'[4]estapu y ente'!N1035)</f>
        <v>0</v>
      </c>
      <c r="O1035" s="31">
        <f t="shared" ref="O1035:O1100" si="159">IF(OR(N1035=0,F1035=0),0,N1035/F1035)*100</f>
        <v>0</v>
      </c>
      <c r="P1035" s="32">
        <f t="shared" si="153"/>
        <v>4000000</v>
      </c>
      <c r="R1035" s="17">
        <f>SUM('[1]estapu y ente'!D1033+[2]ctas!D1033)</f>
        <v>4000000</v>
      </c>
      <c r="S1035" s="18">
        <f t="shared" si="156"/>
        <v>0</v>
      </c>
    </row>
    <row r="1036" spans="1:19" ht="26.25" x14ac:dyDescent="0.25">
      <c r="A1036" s="60">
        <v>3311403260963</v>
      </c>
      <c r="B1036" s="38" t="s">
        <v>682</v>
      </c>
      <c r="C1036" s="28"/>
      <c r="D1036" s="29">
        <f>SUM(D1037:D1038)</f>
        <v>315353000</v>
      </c>
      <c r="E1036" s="29">
        <f>SUM(E1037:E1038)</f>
        <v>0</v>
      </c>
      <c r="F1036" s="30">
        <f t="shared" si="151"/>
        <v>315353000</v>
      </c>
      <c r="G1036" s="31">
        <f t="shared" si="155"/>
        <v>0</v>
      </c>
      <c r="H1036" s="29">
        <f>SUM(H1037:H1038)</f>
        <v>0</v>
      </c>
      <c r="I1036" s="32">
        <f t="shared" si="152"/>
        <v>315353000</v>
      </c>
      <c r="J1036" s="29">
        <f>SUM(J1037:J1038)</f>
        <v>47400000</v>
      </c>
      <c r="K1036" s="31">
        <f t="shared" si="157"/>
        <v>15.03077503622924</v>
      </c>
      <c r="L1036" s="30">
        <f t="shared" si="154"/>
        <v>142600000</v>
      </c>
      <c r="M1036" s="31">
        <f t="shared" si="158"/>
        <v>45.219167092115818</v>
      </c>
      <c r="N1036" s="29">
        <f>SUM(N1037:N1038)</f>
        <v>190000000</v>
      </c>
      <c r="O1036" s="31">
        <f t="shared" si="159"/>
        <v>60.249942128345054</v>
      </c>
      <c r="P1036" s="32">
        <f t="shared" si="153"/>
        <v>125353000</v>
      </c>
      <c r="R1036" s="17">
        <f>SUM('[1]estapu y ente'!D1034+[2]ctas!D1034)</f>
        <v>315353000</v>
      </c>
      <c r="S1036" s="18">
        <f t="shared" si="156"/>
        <v>0</v>
      </c>
    </row>
    <row r="1037" spans="1:19" ht="26.25" x14ac:dyDescent="0.25">
      <c r="A1037" s="60">
        <v>3311403260963</v>
      </c>
      <c r="B1037" s="38" t="s">
        <v>683</v>
      </c>
      <c r="C1037" s="28"/>
      <c r="D1037" s="17">
        <f>SUM([3]ctas!D1037+'[4]estapu y ente'!D1037)</f>
        <v>229000000</v>
      </c>
      <c r="E1037" s="17">
        <f>SUM([3]ctas!E1037+'[4]estapu y ente'!E1037)</f>
        <v>0</v>
      </c>
      <c r="F1037" s="30">
        <f t="shared" si="151"/>
        <v>229000000</v>
      </c>
      <c r="G1037" s="31">
        <f t="shared" si="155"/>
        <v>0</v>
      </c>
      <c r="H1037" s="17"/>
      <c r="I1037" s="32">
        <f t="shared" si="152"/>
        <v>229000000</v>
      </c>
      <c r="J1037" s="17">
        <f>SUM([3]ctas!J1037+'[4]estapu y ente'!J1037)</f>
        <v>36816667</v>
      </c>
      <c r="K1037" s="31">
        <f t="shared" si="157"/>
        <v>16.077147161572054</v>
      </c>
      <c r="L1037" s="30">
        <f t="shared" si="154"/>
        <v>101183333</v>
      </c>
      <c r="M1037" s="31">
        <f t="shared" si="158"/>
        <v>44.184861572052405</v>
      </c>
      <c r="N1037" s="17">
        <f>SUM([3]ctas!N1037+'[4]estapu y ente'!N1037)</f>
        <v>138000000</v>
      </c>
      <c r="O1037" s="31">
        <f t="shared" si="159"/>
        <v>60.262008733624448</v>
      </c>
      <c r="P1037" s="32">
        <f t="shared" si="153"/>
        <v>91000000</v>
      </c>
      <c r="R1037" s="17">
        <f>SUM('[1]estapu y ente'!D1035+[2]ctas!D1035)</f>
        <v>229000000</v>
      </c>
      <c r="S1037" s="18">
        <f t="shared" si="156"/>
        <v>0</v>
      </c>
    </row>
    <row r="1038" spans="1:19" ht="26.25" x14ac:dyDescent="0.25">
      <c r="A1038" s="60">
        <v>3311403260963</v>
      </c>
      <c r="B1038" s="38" t="s">
        <v>684</v>
      </c>
      <c r="C1038" s="28"/>
      <c r="D1038" s="17">
        <f>SUM([3]ctas!D1038+'[4]estapu y ente'!D1038)</f>
        <v>86353000</v>
      </c>
      <c r="E1038" s="17">
        <f>SUM([3]ctas!E1038+'[4]estapu y ente'!E1038)</f>
        <v>0</v>
      </c>
      <c r="F1038" s="30">
        <f t="shared" si="151"/>
        <v>86353000</v>
      </c>
      <c r="G1038" s="31">
        <f t="shared" si="155"/>
        <v>0</v>
      </c>
      <c r="H1038" s="17"/>
      <c r="I1038" s="32">
        <f t="shared" si="152"/>
        <v>86353000</v>
      </c>
      <c r="J1038" s="17">
        <f>SUM([3]ctas!J1038+'[4]estapu y ente'!J1038)</f>
        <v>10583333</v>
      </c>
      <c r="K1038" s="31">
        <f t="shared" si="157"/>
        <v>12.255894989172351</v>
      </c>
      <c r="L1038" s="30">
        <f t="shared" si="154"/>
        <v>41416667</v>
      </c>
      <c r="M1038" s="31">
        <f t="shared" si="158"/>
        <v>47.962047641656916</v>
      </c>
      <c r="N1038" s="17">
        <f>SUM([3]ctas!N1038+'[4]estapu y ente'!N1038)</f>
        <v>52000000</v>
      </c>
      <c r="O1038" s="31">
        <f t="shared" si="159"/>
        <v>60.21794263082927</v>
      </c>
      <c r="P1038" s="32">
        <f t="shared" si="153"/>
        <v>34353000</v>
      </c>
      <c r="R1038" s="17">
        <f>SUM('[1]estapu y ente'!D1036+[2]ctas!D1036)</f>
        <v>86353000</v>
      </c>
      <c r="S1038" s="18">
        <f t="shared" si="156"/>
        <v>0</v>
      </c>
    </row>
    <row r="1039" spans="1:19" ht="26.25" x14ac:dyDescent="0.25">
      <c r="A1039" s="60">
        <v>3311403260964</v>
      </c>
      <c r="B1039" s="38" t="s">
        <v>685</v>
      </c>
      <c r="C1039" s="28"/>
      <c r="D1039" s="29">
        <f>SUM(D1040)</f>
        <v>5000000</v>
      </c>
      <c r="E1039" s="29">
        <f>SUM(E1040)</f>
        <v>0</v>
      </c>
      <c r="F1039" s="30">
        <f t="shared" si="151"/>
        <v>5000000</v>
      </c>
      <c r="G1039" s="31">
        <f t="shared" si="155"/>
        <v>0</v>
      </c>
      <c r="H1039" s="29">
        <f>SUM(H1040)</f>
        <v>0</v>
      </c>
      <c r="I1039" s="32">
        <f t="shared" si="152"/>
        <v>5000000</v>
      </c>
      <c r="J1039" s="29">
        <f>SUM(J1040)</f>
        <v>0</v>
      </c>
      <c r="K1039" s="31">
        <f t="shared" si="157"/>
        <v>0</v>
      </c>
      <c r="L1039" s="30">
        <f t="shared" si="154"/>
        <v>0</v>
      </c>
      <c r="M1039" s="31">
        <f t="shared" si="158"/>
        <v>0</v>
      </c>
      <c r="N1039" s="29">
        <f>SUM(N1040)</f>
        <v>0</v>
      </c>
      <c r="O1039" s="31">
        <f t="shared" si="159"/>
        <v>0</v>
      </c>
      <c r="P1039" s="32">
        <f t="shared" si="153"/>
        <v>5000000</v>
      </c>
      <c r="R1039" s="17">
        <f>SUM('[1]estapu y ente'!D1037+[2]ctas!D1037)</f>
        <v>5000000</v>
      </c>
      <c r="S1039" s="18">
        <f t="shared" si="156"/>
        <v>0</v>
      </c>
    </row>
    <row r="1040" spans="1:19" ht="26.25" x14ac:dyDescent="0.25">
      <c r="A1040" s="60">
        <v>3311403260964</v>
      </c>
      <c r="B1040" s="38" t="s">
        <v>686</v>
      </c>
      <c r="C1040" s="28"/>
      <c r="D1040" s="17">
        <f>SUM([3]ctas!D1040+'[4]estapu y ente'!D1040)</f>
        <v>5000000</v>
      </c>
      <c r="E1040" s="17">
        <f>SUM([3]ctas!E1040+'[4]estapu y ente'!E1040)</f>
        <v>0</v>
      </c>
      <c r="F1040" s="30">
        <f t="shared" si="151"/>
        <v>5000000</v>
      </c>
      <c r="G1040" s="31">
        <f t="shared" si="155"/>
        <v>0</v>
      </c>
      <c r="H1040" s="17"/>
      <c r="I1040" s="32">
        <f t="shared" si="152"/>
        <v>5000000</v>
      </c>
      <c r="J1040" s="17">
        <f>SUM([3]ctas!J1040+'[4]estapu y ente'!J1040)</f>
        <v>0</v>
      </c>
      <c r="K1040" s="31">
        <f t="shared" si="157"/>
        <v>0</v>
      </c>
      <c r="L1040" s="30">
        <f t="shared" si="154"/>
        <v>0</v>
      </c>
      <c r="M1040" s="31">
        <f t="shared" si="158"/>
        <v>0</v>
      </c>
      <c r="N1040" s="17">
        <f>SUM([3]ctas!N1040+'[4]estapu y ente'!N1040)</f>
        <v>0</v>
      </c>
      <c r="O1040" s="31">
        <f t="shared" si="159"/>
        <v>0</v>
      </c>
      <c r="P1040" s="32">
        <f t="shared" si="153"/>
        <v>5000000</v>
      </c>
      <c r="R1040" s="17">
        <f>SUM('[1]estapu y ente'!D1038+[2]ctas!D1038)</f>
        <v>5000000</v>
      </c>
      <c r="S1040" s="18">
        <f t="shared" si="156"/>
        <v>0</v>
      </c>
    </row>
    <row r="1041" spans="1:19" x14ac:dyDescent="0.25">
      <c r="A1041" s="60">
        <v>3311403260965</v>
      </c>
      <c r="B1041" s="38" t="s">
        <v>687</v>
      </c>
      <c r="C1041" s="28"/>
      <c r="D1041" s="29">
        <f>SUM(D1042)</f>
        <v>220500000</v>
      </c>
      <c r="E1041" s="29">
        <f>SUM(E1042)</f>
        <v>0</v>
      </c>
      <c r="F1041" s="30">
        <f t="shared" si="151"/>
        <v>220500000</v>
      </c>
      <c r="G1041" s="31">
        <f t="shared" si="155"/>
        <v>0</v>
      </c>
      <c r="H1041" s="29">
        <f>SUM(H1042)</f>
        <v>0</v>
      </c>
      <c r="I1041" s="32">
        <f t="shared" si="152"/>
        <v>220500000</v>
      </c>
      <c r="J1041" s="29">
        <f>SUM(J1042)</f>
        <v>51450852</v>
      </c>
      <c r="K1041" s="31">
        <f t="shared" si="157"/>
        <v>23.333719727891157</v>
      </c>
      <c r="L1041" s="30">
        <f t="shared" si="154"/>
        <v>91363928</v>
      </c>
      <c r="M1041" s="31">
        <f t="shared" si="158"/>
        <v>41.434887981859411</v>
      </c>
      <c r="N1041" s="29">
        <f>SUM(N1042)</f>
        <v>142814780</v>
      </c>
      <c r="O1041" s="31">
        <f t="shared" si="159"/>
        <v>64.768607709750569</v>
      </c>
      <c r="P1041" s="32">
        <f t="shared" si="153"/>
        <v>77685220</v>
      </c>
      <c r="R1041" s="17">
        <f>SUM('[1]estapu y ente'!D1039+[2]ctas!D1039)</f>
        <v>220500000</v>
      </c>
      <c r="S1041" s="18">
        <f t="shared" si="156"/>
        <v>0</v>
      </c>
    </row>
    <row r="1042" spans="1:19" x14ac:dyDescent="0.25">
      <c r="A1042" s="60">
        <v>3311403260965</v>
      </c>
      <c r="B1042" s="38" t="s">
        <v>688</v>
      </c>
      <c r="C1042" s="28"/>
      <c r="D1042" s="17">
        <f>SUM([3]ctas!D1042+'[4]estapu y ente'!D1042)</f>
        <v>220500000</v>
      </c>
      <c r="E1042" s="17">
        <f>SUM([3]ctas!E1042+'[4]estapu y ente'!E1042)</f>
        <v>0</v>
      </c>
      <c r="F1042" s="30">
        <f t="shared" si="151"/>
        <v>220500000</v>
      </c>
      <c r="G1042" s="31">
        <f t="shared" si="155"/>
        <v>0</v>
      </c>
      <c r="H1042" s="17"/>
      <c r="I1042" s="32">
        <f t="shared" si="152"/>
        <v>220500000</v>
      </c>
      <c r="J1042" s="17">
        <f>SUM([3]ctas!J1042+'[4]estapu y ente'!J1042)</f>
        <v>51450852</v>
      </c>
      <c r="K1042" s="31">
        <f t="shared" si="157"/>
        <v>23.333719727891157</v>
      </c>
      <c r="L1042" s="30">
        <f t="shared" si="154"/>
        <v>91363928</v>
      </c>
      <c r="M1042" s="31">
        <f t="shared" si="158"/>
        <v>41.434887981859411</v>
      </c>
      <c r="N1042" s="17">
        <f>SUM([3]ctas!N1042+'[4]estapu y ente'!N1042)</f>
        <v>142814780</v>
      </c>
      <c r="O1042" s="31">
        <f t="shared" si="159"/>
        <v>64.768607709750569</v>
      </c>
      <c r="P1042" s="32">
        <f t="shared" si="153"/>
        <v>77685220</v>
      </c>
      <c r="R1042" s="17">
        <f>SUM('[1]estapu y ente'!D1040+[2]ctas!D1040)</f>
        <v>220500000</v>
      </c>
      <c r="S1042" s="18">
        <f t="shared" si="156"/>
        <v>0</v>
      </c>
    </row>
    <row r="1043" spans="1:19" x14ac:dyDescent="0.25">
      <c r="A1043" s="60">
        <v>3311403260974</v>
      </c>
      <c r="B1043" s="38" t="s">
        <v>689</v>
      </c>
      <c r="C1043" s="28"/>
      <c r="D1043" s="29">
        <f>SUM(D1044)</f>
        <v>570000000</v>
      </c>
      <c r="E1043" s="29">
        <f>SUM(E1044)</f>
        <v>0</v>
      </c>
      <c r="F1043" s="30">
        <f>SUM(D1043+E1043)</f>
        <v>570000000</v>
      </c>
      <c r="G1043" s="31">
        <f>IF(OR(F1043=0,F$5=0),0,F1043/F$5)*100</f>
        <v>0</v>
      </c>
      <c r="H1043" s="29">
        <f>SUM(H1044)</f>
        <v>0</v>
      </c>
      <c r="I1043" s="32">
        <f>SUM(F1043-H1043)</f>
        <v>570000000</v>
      </c>
      <c r="J1043" s="29">
        <f>SUM(J1044)</f>
        <v>49192268</v>
      </c>
      <c r="K1043" s="31">
        <f>IF(OR(J1043=0,F1043=0),0,J1043/F1043)*100</f>
        <v>8.6302224561403502</v>
      </c>
      <c r="L1043" s="30">
        <f>SUM(N1043-J1043)</f>
        <v>251199732</v>
      </c>
      <c r="M1043" s="31">
        <f>IF(OR(L1043=0,F1043=0),0,L1043/F1043)*100</f>
        <v>44.07012842105263</v>
      </c>
      <c r="N1043" s="29">
        <f>SUM(N1044)</f>
        <v>300392000</v>
      </c>
      <c r="O1043" s="31">
        <f>IF(OR(N1043=0,F1043=0),0,N1043/F1043)*100</f>
        <v>52.700350877192982</v>
      </c>
      <c r="P1043" s="32">
        <f>SUM(F1043-N1043)</f>
        <v>269608000</v>
      </c>
      <c r="R1043" s="17">
        <f>SUM('[1]estapu y ente'!D1041+[2]ctas!D1041)</f>
        <v>570000000</v>
      </c>
      <c r="S1043" s="18">
        <f t="shared" si="156"/>
        <v>0</v>
      </c>
    </row>
    <row r="1044" spans="1:19" x14ac:dyDescent="0.25">
      <c r="A1044" s="60">
        <v>3311403260974220</v>
      </c>
      <c r="B1044" s="38" t="s">
        <v>690</v>
      </c>
      <c r="C1044" s="28"/>
      <c r="D1044" s="17">
        <f>SUM([3]ctas!D1044+'[4]estapu y ente'!D1044)</f>
        <v>570000000</v>
      </c>
      <c r="E1044" s="17">
        <f>SUM([3]ctas!E1044+'[4]estapu y ente'!E1044)</f>
        <v>0</v>
      </c>
      <c r="F1044" s="30">
        <f>SUM(D1044+E1044)</f>
        <v>570000000</v>
      </c>
      <c r="G1044" s="31">
        <f>IF(OR(F1044=0,F$5=0),0,F1044/F$5)*100</f>
        <v>0</v>
      </c>
      <c r="H1044" s="17"/>
      <c r="I1044" s="32">
        <f>SUM(F1044-H1044)</f>
        <v>570000000</v>
      </c>
      <c r="J1044" s="17">
        <f>SUM([3]ctas!J1044+'[4]estapu y ente'!J1044)</f>
        <v>49192268</v>
      </c>
      <c r="K1044" s="31">
        <f>IF(OR(J1044=0,F1044=0),0,J1044/F1044)*100</f>
        <v>8.6302224561403502</v>
      </c>
      <c r="L1044" s="30">
        <f>SUM(N1044-J1044)</f>
        <v>251199732</v>
      </c>
      <c r="M1044" s="31">
        <f>IF(OR(L1044=0,F1044=0),0,L1044/F1044)*100</f>
        <v>44.07012842105263</v>
      </c>
      <c r="N1044" s="17">
        <f>SUM([3]ctas!N1044+'[4]estapu y ente'!N1044)</f>
        <v>300392000</v>
      </c>
      <c r="O1044" s="31">
        <f>IF(OR(N1044=0,F1044=0),0,N1044/F1044)*100</f>
        <v>52.700350877192982</v>
      </c>
      <c r="P1044" s="32">
        <f>SUM(F1044-N1044)</f>
        <v>269608000</v>
      </c>
      <c r="R1044" s="17">
        <f>SUM('[1]estapu y ente'!D1042+[2]ctas!D1042)</f>
        <v>570000000</v>
      </c>
      <c r="S1044" s="18">
        <f t="shared" si="156"/>
        <v>0</v>
      </c>
    </row>
    <row r="1045" spans="1:19" x14ac:dyDescent="0.25">
      <c r="A1045" s="60">
        <v>331140327</v>
      </c>
      <c r="B1045" s="27" t="s">
        <v>691</v>
      </c>
      <c r="C1045" s="28"/>
      <c r="D1045" s="29">
        <f>SUM(D1046+D1048+D1051+D1053)</f>
        <v>48511966000</v>
      </c>
      <c r="E1045" s="29">
        <f>SUM(E1046+E1048+E1051+E1053)</f>
        <v>0</v>
      </c>
      <c r="F1045" s="30">
        <f t="shared" si="151"/>
        <v>48511966000</v>
      </c>
      <c r="G1045" s="31">
        <f t="shared" si="155"/>
        <v>0</v>
      </c>
      <c r="H1045" s="29">
        <f>SUM(H1046+H1048+H1051+H1053)</f>
        <v>0</v>
      </c>
      <c r="I1045" s="32">
        <f t="shared" si="152"/>
        <v>48511966000</v>
      </c>
      <c r="J1045" s="29">
        <f>SUM(J1046+J1048+J1051+J1053)</f>
        <v>5533311514</v>
      </c>
      <c r="K1045" s="31">
        <f t="shared" si="157"/>
        <v>11.406075593802981</v>
      </c>
      <c r="L1045" s="30">
        <f t="shared" si="154"/>
        <v>29728600700</v>
      </c>
      <c r="M1045" s="31">
        <f t="shared" si="158"/>
        <v>61.280964576863362</v>
      </c>
      <c r="N1045" s="29">
        <f>SUM(N1046+N1048+N1051+N1053)</f>
        <v>35261912214</v>
      </c>
      <c r="O1045" s="31">
        <f t="shared" si="159"/>
        <v>72.68704017066635</v>
      </c>
      <c r="P1045" s="32">
        <f t="shared" si="153"/>
        <v>13250053786</v>
      </c>
      <c r="R1045" s="17">
        <f>SUM('[1]estapu y ente'!D1043+[2]ctas!D1043)</f>
        <v>48511966000</v>
      </c>
      <c r="S1045" s="18">
        <f t="shared" si="156"/>
        <v>0</v>
      </c>
    </row>
    <row r="1046" spans="1:19" ht="39" x14ac:dyDescent="0.25">
      <c r="A1046" s="60">
        <v>3311403270685</v>
      </c>
      <c r="B1046" s="27" t="s">
        <v>692</v>
      </c>
      <c r="C1046" s="28"/>
      <c r="D1046" s="29">
        <f>SUM(D1047)</f>
        <v>0</v>
      </c>
      <c r="E1046" s="29">
        <f>SUM(E1047)</f>
        <v>0</v>
      </c>
      <c r="F1046" s="30">
        <f t="shared" si="151"/>
        <v>0</v>
      </c>
      <c r="G1046" s="31">
        <f t="shared" si="155"/>
        <v>0</v>
      </c>
      <c r="H1046" s="29">
        <f>SUM(H1047)</f>
        <v>0</v>
      </c>
      <c r="I1046" s="32">
        <f t="shared" si="152"/>
        <v>0</v>
      </c>
      <c r="J1046" s="29">
        <f>SUM(J1047)</f>
        <v>0</v>
      </c>
      <c r="K1046" s="31">
        <f t="shared" si="157"/>
        <v>0</v>
      </c>
      <c r="L1046" s="30">
        <f t="shared" si="154"/>
        <v>0</v>
      </c>
      <c r="M1046" s="31">
        <f t="shared" si="158"/>
        <v>0</v>
      </c>
      <c r="N1046" s="29">
        <f>SUM(N1047)</f>
        <v>0</v>
      </c>
      <c r="O1046" s="31">
        <f t="shared" si="159"/>
        <v>0</v>
      </c>
      <c r="P1046" s="32">
        <f t="shared" si="153"/>
        <v>0</v>
      </c>
      <c r="R1046" s="17">
        <f>SUM('[1]estapu y ente'!D1044+[2]ctas!D1044)</f>
        <v>0</v>
      </c>
      <c r="S1046" s="18">
        <f t="shared" si="156"/>
        <v>0</v>
      </c>
    </row>
    <row r="1047" spans="1:19" ht="39" x14ac:dyDescent="0.25">
      <c r="A1047" s="60">
        <v>3311403270685220</v>
      </c>
      <c r="B1047" s="27" t="s">
        <v>692</v>
      </c>
      <c r="C1047" s="28"/>
      <c r="D1047" s="17">
        <f>SUM([3]ctas!D1047+'[4]estapu y ente'!D1047)</f>
        <v>0</v>
      </c>
      <c r="E1047" s="17">
        <f>SUM([3]ctas!E1047+'[4]estapu y ente'!E1047)</f>
        <v>0</v>
      </c>
      <c r="F1047" s="30">
        <f t="shared" si="151"/>
        <v>0</v>
      </c>
      <c r="G1047" s="31">
        <f t="shared" si="155"/>
        <v>0</v>
      </c>
      <c r="H1047" s="17"/>
      <c r="I1047" s="32">
        <f t="shared" si="152"/>
        <v>0</v>
      </c>
      <c r="J1047" s="17">
        <f>SUM([3]ctas!J1047+'[4]estapu y ente'!J1047)</f>
        <v>0</v>
      </c>
      <c r="K1047" s="31">
        <f t="shared" si="157"/>
        <v>0</v>
      </c>
      <c r="L1047" s="30">
        <f t="shared" si="154"/>
        <v>0</v>
      </c>
      <c r="M1047" s="31">
        <f t="shared" si="158"/>
        <v>0</v>
      </c>
      <c r="N1047" s="17">
        <f>SUM([3]ctas!N1047+'[4]estapu y ente'!N1047)</f>
        <v>0</v>
      </c>
      <c r="O1047" s="31">
        <f t="shared" si="159"/>
        <v>0</v>
      </c>
      <c r="P1047" s="32">
        <f t="shared" si="153"/>
        <v>0</v>
      </c>
      <c r="R1047" s="17">
        <f>SUM('[1]estapu y ente'!D1045+[2]ctas!D1045)</f>
        <v>0</v>
      </c>
      <c r="S1047" s="18">
        <f t="shared" si="156"/>
        <v>0</v>
      </c>
    </row>
    <row r="1048" spans="1:19" ht="26.25" x14ac:dyDescent="0.25">
      <c r="A1048" s="26">
        <v>3311403270830</v>
      </c>
      <c r="B1048" s="27" t="s">
        <v>693</v>
      </c>
      <c r="C1048" s="28"/>
      <c r="D1048" s="29">
        <f>SUM(D1049:D1050)</f>
        <v>41318696000</v>
      </c>
      <c r="E1048" s="29">
        <f>SUM(E1049:E1050)</f>
        <v>0</v>
      </c>
      <c r="F1048" s="30">
        <f t="shared" si="151"/>
        <v>41318696000</v>
      </c>
      <c r="G1048" s="31">
        <f t="shared" si="155"/>
        <v>0</v>
      </c>
      <c r="H1048" s="29">
        <f>SUM(H1049:H1050)</f>
        <v>0</v>
      </c>
      <c r="I1048" s="32">
        <f t="shared" si="152"/>
        <v>41318696000</v>
      </c>
      <c r="J1048" s="29">
        <f>SUM(J1049:J1050)</f>
        <v>4489318908</v>
      </c>
      <c r="K1048" s="31">
        <f t="shared" si="157"/>
        <v>10.865103071016568</v>
      </c>
      <c r="L1048" s="30">
        <f t="shared" si="154"/>
        <v>25529689540</v>
      </c>
      <c r="M1048" s="31">
        <f t="shared" si="158"/>
        <v>61.78725858144216</v>
      </c>
      <c r="N1048" s="29">
        <f>SUM(N1049:N1050)</f>
        <v>30019008448</v>
      </c>
      <c r="O1048" s="31">
        <f t="shared" si="159"/>
        <v>72.652361652458737</v>
      </c>
      <c r="P1048" s="32">
        <f t="shared" si="153"/>
        <v>11299687552</v>
      </c>
      <c r="R1048" s="17">
        <f>SUM('[1]estapu y ente'!D1046+[2]ctas!D1046)</f>
        <v>41318696000</v>
      </c>
      <c r="S1048" s="18">
        <f t="shared" si="156"/>
        <v>0</v>
      </c>
    </row>
    <row r="1049" spans="1:19" ht="26.25" x14ac:dyDescent="0.25">
      <c r="A1049" s="26">
        <v>3311403270830220</v>
      </c>
      <c r="B1049" s="27" t="s">
        <v>693</v>
      </c>
      <c r="C1049" s="28"/>
      <c r="D1049" s="17">
        <f>SUM([3]ctas!D1049+'[4]estapu y ente'!D1049)</f>
        <v>39318696000</v>
      </c>
      <c r="E1049" s="17">
        <f>SUM([3]ctas!E1049+'[4]estapu y ente'!E1049)</f>
        <v>0</v>
      </c>
      <c r="F1049" s="30">
        <f t="shared" ref="F1049:F1114" si="160">SUM(D1049+E1049)</f>
        <v>39318696000</v>
      </c>
      <c r="G1049" s="31">
        <f t="shared" si="155"/>
        <v>0</v>
      </c>
      <c r="H1049" s="17"/>
      <c r="I1049" s="32">
        <f t="shared" si="152"/>
        <v>39318696000</v>
      </c>
      <c r="J1049" s="17">
        <f>SUM([3]ctas!J1049+'[4]estapu y ente'!J1049)</f>
        <v>4048928908</v>
      </c>
      <c r="K1049" s="31">
        <f t="shared" si="157"/>
        <v>10.297719202081371</v>
      </c>
      <c r="L1049" s="30">
        <f t="shared" si="154"/>
        <v>24195279540</v>
      </c>
      <c r="M1049" s="31">
        <f t="shared" si="158"/>
        <v>61.536322415168598</v>
      </c>
      <c r="N1049" s="17">
        <f>SUM([3]ctas!N1049+'[4]estapu y ente'!N1049)</f>
        <v>28244208448</v>
      </c>
      <c r="O1049" s="31">
        <f t="shared" si="159"/>
        <v>71.83404161724998</v>
      </c>
      <c r="P1049" s="32">
        <f t="shared" si="153"/>
        <v>11074487552</v>
      </c>
      <c r="R1049" s="17">
        <f>SUM('[1]estapu y ente'!D1047+[2]ctas!D1047)</f>
        <v>39318696000</v>
      </c>
      <c r="S1049" s="18">
        <f t="shared" si="156"/>
        <v>0</v>
      </c>
    </row>
    <row r="1050" spans="1:19" ht="26.25" x14ac:dyDescent="0.25">
      <c r="A1050" s="26">
        <v>3311403270830220</v>
      </c>
      <c r="B1050" s="27" t="s">
        <v>693</v>
      </c>
      <c r="C1050" s="28"/>
      <c r="D1050" s="17">
        <f>SUM([3]ctas!D1050+'[4]estapu y ente'!D1050)</f>
        <v>2000000000</v>
      </c>
      <c r="E1050" s="17">
        <f>SUM([3]ctas!E1050+'[4]estapu y ente'!E1050)</f>
        <v>0</v>
      </c>
      <c r="F1050" s="30">
        <f t="shared" si="160"/>
        <v>2000000000</v>
      </c>
      <c r="G1050" s="31">
        <f t="shared" si="155"/>
        <v>0</v>
      </c>
      <c r="H1050" s="17"/>
      <c r="I1050" s="32">
        <f t="shared" ref="I1050:I1115" si="161">SUM(F1050-H1050)</f>
        <v>2000000000</v>
      </c>
      <c r="J1050" s="17">
        <f>SUM([3]ctas!J1050+'[4]estapu y ente'!J1050)</f>
        <v>440390000</v>
      </c>
      <c r="K1050" s="31">
        <f t="shared" si="157"/>
        <v>22.019500000000001</v>
      </c>
      <c r="L1050" s="30">
        <f t="shared" si="154"/>
        <v>1334410000</v>
      </c>
      <c r="M1050" s="31">
        <f t="shared" si="158"/>
        <v>66.720500000000001</v>
      </c>
      <c r="N1050" s="17">
        <f>SUM([3]ctas!N1050+'[4]estapu y ente'!N1050)</f>
        <v>1774800000</v>
      </c>
      <c r="O1050" s="31">
        <f t="shared" si="159"/>
        <v>88.74</v>
      </c>
      <c r="P1050" s="32">
        <f t="shared" si="153"/>
        <v>225200000</v>
      </c>
      <c r="R1050" s="17">
        <f>SUM('[1]estapu y ente'!D1048+[2]ctas!D1048)</f>
        <v>2000000000</v>
      </c>
      <c r="S1050" s="18">
        <f t="shared" si="156"/>
        <v>0</v>
      </c>
    </row>
    <row r="1051" spans="1:19" ht="39" x14ac:dyDescent="0.25">
      <c r="A1051" s="26">
        <v>3311403270838</v>
      </c>
      <c r="B1051" s="27" t="s">
        <v>694</v>
      </c>
      <c r="C1051" s="28"/>
      <c r="D1051" s="29">
        <f>SUM(D1052)</f>
        <v>5653029000</v>
      </c>
      <c r="E1051" s="29">
        <f>SUM(E1052)</f>
        <v>0</v>
      </c>
      <c r="F1051" s="30">
        <f t="shared" si="160"/>
        <v>5653029000</v>
      </c>
      <c r="G1051" s="31">
        <f t="shared" si="155"/>
        <v>0</v>
      </c>
      <c r="H1051" s="29">
        <f>SUM(H1052)</f>
        <v>0</v>
      </c>
      <c r="I1051" s="32">
        <f t="shared" si="161"/>
        <v>5653029000</v>
      </c>
      <c r="J1051" s="29">
        <f>SUM(J1052)</f>
        <v>819045941</v>
      </c>
      <c r="K1051" s="31">
        <f t="shared" si="157"/>
        <v>14.488620896867857</v>
      </c>
      <c r="L1051" s="30">
        <f t="shared" si="154"/>
        <v>3247537825</v>
      </c>
      <c r="M1051" s="31">
        <f t="shared" si="158"/>
        <v>57.447747481925184</v>
      </c>
      <c r="N1051" s="29">
        <f>SUM(N1052)</f>
        <v>4066583766</v>
      </c>
      <c r="O1051" s="31">
        <f t="shared" si="159"/>
        <v>71.936368378793034</v>
      </c>
      <c r="P1051" s="32">
        <f t="shared" si="153"/>
        <v>1586445234</v>
      </c>
      <c r="R1051" s="17">
        <f>SUM('[1]estapu y ente'!D1049+[2]ctas!D1049)</f>
        <v>5653029000</v>
      </c>
      <c r="S1051" s="18">
        <f t="shared" si="156"/>
        <v>0</v>
      </c>
    </row>
    <row r="1052" spans="1:19" ht="39" x14ac:dyDescent="0.25">
      <c r="A1052" s="26">
        <v>3311403270838220</v>
      </c>
      <c r="B1052" s="27" t="s">
        <v>694</v>
      </c>
      <c r="C1052" s="28"/>
      <c r="D1052" s="17">
        <f>SUM([3]ctas!D1052+'[4]estapu y ente'!D1052)</f>
        <v>5653029000</v>
      </c>
      <c r="E1052" s="17">
        <f>SUM([3]ctas!E1052+'[4]estapu y ente'!E1052)</f>
        <v>0</v>
      </c>
      <c r="F1052" s="30">
        <f t="shared" si="160"/>
        <v>5653029000</v>
      </c>
      <c r="G1052" s="31">
        <f t="shared" si="155"/>
        <v>0</v>
      </c>
      <c r="H1052" s="17"/>
      <c r="I1052" s="32">
        <f t="shared" si="161"/>
        <v>5653029000</v>
      </c>
      <c r="J1052" s="17">
        <f>SUM([3]ctas!J1052+'[4]estapu y ente'!J1052)</f>
        <v>819045941</v>
      </c>
      <c r="K1052" s="31">
        <f t="shared" si="157"/>
        <v>14.488620896867857</v>
      </c>
      <c r="L1052" s="30">
        <f t="shared" si="154"/>
        <v>3247537825</v>
      </c>
      <c r="M1052" s="31">
        <f t="shared" si="158"/>
        <v>57.447747481925184</v>
      </c>
      <c r="N1052" s="17">
        <f>SUM([3]ctas!N1052+'[4]estapu y ente'!N1052)</f>
        <v>4066583766</v>
      </c>
      <c r="O1052" s="31">
        <f t="shared" si="159"/>
        <v>71.936368378793034</v>
      </c>
      <c r="P1052" s="32">
        <f t="shared" si="153"/>
        <v>1586445234</v>
      </c>
      <c r="R1052" s="17">
        <f>SUM('[1]estapu y ente'!D1050+[2]ctas!D1050)</f>
        <v>5653029000</v>
      </c>
      <c r="S1052" s="18">
        <f t="shared" si="156"/>
        <v>0</v>
      </c>
    </row>
    <row r="1053" spans="1:19" ht="26.25" x14ac:dyDescent="0.25">
      <c r="A1053" s="26">
        <v>3311403270840</v>
      </c>
      <c r="B1053" s="27" t="s">
        <v>695</v>
      </c>
      <c r="C1053" s="28"/>
      <c r="D1053" s="29">
        <f>SUM(D1054)</f>
        <v>1540241000</v>
      </c>
      <c r="E1053" s="29">
        <f>SUM(E1054)</f>
        <v>0</v>
      </c>
      <c r="F1053" s="30">
        <f t="shared" si="160"/>
        <v>1540241000</v>
      </c>
      <c r="G1053" s="31">
        <f t="shared" si="155"/>
        <v>0</v>
      </c>
      <c r="H1053" s="29">
        <f>SUM(H1054)</f>
        <v>0</v>
      </c>
      <c r="I1053" s="32">
        <f t="shared" si="161"/>
        <v>1540241000</v>
      </c>
      <c r="J1053" s="29">
        <f>SUM(J1054)</f>
        <v>224946665</v>
      </c>
      <c r="K1053" s="31">
        <f t="shared" si="157"/>
        <v>14.604640767256551</v>
      </c>
      <c r="L1053" s="30">
        <f t="shared" si="154"/>
        <v>951373335</v>
      </c>
      <c r="M1053" s="31">
        <f t="shared" si="158"/>
        <v>61.76782302250102</v>
      </c>
      <c r="N1053" s="29">
        <f>SUM(N1054)</f>
        <v>1176320000</v>
      </c>
      <c r="O1053" s="31">
        <f t="shared" si="159"/>
        <v>76.372463789757575</v>
      </c>
      <c r="P1053" s="32">
        <f t="shared" si="153"/>
        <v>363921000</v>
      </c>
      <c r="R1053" s="17">
        <f>SUM('[1]estapu y ente'!D1051+[2]ctas!D1051)</f>
        <v>1540241000</v>
      </c>
      <c r="S1053" s="18">
        <f t="shared" si="156"/>
        <v>0</v>
      </c>
    </row>
    <row r="1054" spans="1:19" ht="26.25" x14ac:dyDescent="0.25">
      <c r="A1054" s="26">
        <v>3311403270840220</v>
      </c>
      <c r="B1054" s="27" t="s">
        <v>695</v>
      </c>
      <c r="C1054" s="28"/>
      <c r="D1054" s="17">
        <f>SUM([3]ctas!D1054+'[4]estapu y ente'!D1054)</f>
        <v>1540241000</v>
      </c>
      <c r="E1054" s="17">
        <f>SUM([3]ctas!E1054+'[4]estapu y ente'!E1054)</f>
        <v>0</v>
      </c>
      <c r="F1054" s="30">
        <f t="shared" si="160"/>
        <v>1540241000</v>
      </c>
      <c r="G1054" s="31">
        <f t="shared" si="155"/>
        <v>0</v>
      </c>
      <c r="H1054" s="17"/>
      <c r="I1054" s="32">
        <f t="shared" si="161"/>
        <v>1540241000</v>
      </c>
      <c r="J1054" s="17">
        <f>SUM([3]ctas!J1054+'[4]estapu y ente'!J1054)</f>
        <v>224946665</v>
      </c>
      <c r="K1054" s="31">
        <f t="shared" si="157"/>
        <v>14.604640767256551</v>
      </c>
      <c r="L1054" s="30">
        <f t="shared" si="154"/>
        <v>951373335</v>
      </c>
      <c r="M1054" s="31">
        <f t="shared" si="158"/>
        <v>61.76782302250102</v>
      </c>
      <c r="N1054" s="17">
        <f>SUM([3]ctas!N1054+'[4]estapu y ente'!N1054)</f>
        <v>1176320000</v>
      </c>
      <c r="O1054" s="31">
        <f t="shared" si="159"/>
        <v>76.372463789757575</v>
      </c>
      <c r="P1054" s="32">
        <f t="shared" si="153"/>
        <v>363921000</v>
      </c>
      <c r="R1054" s="17">
        <f>SUM('[1]estapu y ente'!D1052+[2]ctas!D1052)</f>
        <v>1540241000</v>
      </c>
      <c r="S1054" s="18">
        <f t="shared" si="156"/>
        <v>0</v>
      </c>
    </row>
    <row r="1055" spans="1:19" x14ac:dyDescent="0.25">
      <c r="A1055" s="60">
        <v>331140328</v>
      </c>
      <c r="B1055" s="27" t="s">
        <v>696</v>
      </c>
      <c r="C1055" s="28"/>
      <c r="D1055" s="29">
        <f>SUM(D1056+D1058+D1060+D1062+D1064+D1066)</f>
        <v>143434423000</v>
      </c>
      <c r="E1055" s="29">
        <f>SUM(E1056+E1058+E1060+E1062+E1064+E1066)</f>
        <v>-762232284</v>
      </c>
      <c r="F1055" s="30">
        <f t="shared" si="160"/>
        <v>142672190716</v>
      </c>
      <c r="G1055" s="31">
        <f t="shared" si="155"/>
        <v>0</v>
      </c>
      <c r="H1055" s="29">
        <f>SUM(H1056+H1058+H1060+H1062+H1064+H1066)</f>
        <v>0</v>
      </c>
      <c r="I1055" s="32">
        <f t="shared" si="161"/>
        <v>142672190716</v>
      </c>
      <c r="J1055" s="29">
        <f>SUM(J1056+J1058+J1060+J1062+J1064+J1066)</f>
        <v>13443180907</v>
      </c>
      <c r="K1055" s="31">
        <f t="shared" si="157"/>
        <v>9.4224255193219051</v>
      </c>
      <c r="L1055" s="30">
        <f t="shared" si="154"/>
        <v>48096552586</v>
      </c>
      <c r="M1055" s="31">
        <f t="shared" si="158"/>
        <v>33.711231561404915</v>
      </c>
      <c r="N1055" s="29">
        <f>SUM(N1056+N1058+N1060+N1062+N1064+N1066)</f>
        <v>61539733493</v>
      </c>
      <c r="O1055" s="31">
        <f t="shared" si="159"/>
        <v>43.13365708072682</v>
      </c>
      <c r="P1055" s="32">
        <f t="shared" si="153"/>
        <v>81132457223</v>
      </c>
      <c r="R1055" s="17">
        <f>SUM('[1]estapu y ente'!D1053+[2]ctas!D1053)</f>
        <v>143434423000</v>
      </c>
      <c r="S1055" s="18">
        <f t="shared" si="156"/>
        <v>0</v>
      </c>
    </row>
    <row r="1056" spans="1:19" ht="26.25" x14ac:dyDescent="0.25">
      <c r="A1056" s="60">
        <v>3311403280383</v>
      </c>
      <c r="B1056" s="27" t="s">
        <v>697</v>
      </c>
      <c r="C1056" s="28"/>
      <c r="D1056" s="29">
        <f>SUM(D1057)</f>
        <v>27238500000</v>
      </c>
      <c r="E1056" s="29">
        <f>SUM(E1057)</f>
        <v>0</v>
      </c>
      <c r="F1056" s="30">
        <f t="shared" si="160"/>
        <v>27238500000</v>
      </c>
      <c r="G1056" s="31">
        <f t="shared" si="155"/>
        <v>0</v>
      </c>
      <c r="H1056" s="29">
        <f>SUM(H1057)</f>
        <v>0</v>
      </c>
      <c r="I1056" s="32">
        <f t="shared" si="161"/>
        <v>27238500000</v>
      </c>
      <c r="J1056" s="29">
        <f>SUM(J1057)</f>
        <v>1346737073</v>
      </c>
      <c r="K1056" s="31">
        <f t="shared" si="157"/>
        <v>4.9442409567340349</v>
      </c>
      <c r="L1056" s="30">
        <f t="shared" si="154"/>
        <v>5784381983</v>
      </c>
      <c r="M1056" s="31">
        <f t="shared" si="158"/>
        <v>21.236051849404337</v>
      </c>
      <c r="N1056" s="29">
        <f>SUM(N1057)</f>
        <v>7131119056</v>
      </c>
      <c r="O1056" s="31">
        <f t="shared" si="159"/>
        <v>26.180292806138372</v>
      </c>
      <c r="P1056" s="32">
        <f t="shared" ref="P1056:P1121" si="162">SUM(F1056-N1056)</f>
        <v>20107380944</v>
      </c>
      <c r="R1056" s="17">
        <f>SUM('[1]estapu y ente'!D1054+[2]ctas!D1054)</f>
        <v>27238500000</v>
      </c>
      <c r="S1056" s="18">
        <f t="shared" si="156"/>
        <v>0</v>
      </c>
    </row>
    <row r="1057" spans="1:19" ht="26.25" x14ac:dyDescent="0.25">
      <c r="A1057" s="60">
        <v>3311403280383220</v>
      </c>
      <c r="B1057" s="27" t="s">
        <v>697</v>
      </c>
      <c r="C1057" s="28"/>
      <c r="D1057" s="17">
        <f>SUM([3]ctas!D1057+'[4]estapu y ente'!D1057)</f>
        <v>27238500000</v>
      </c>
      <c r="E1057" s="17">
        <f>SUM([3]ctas!E1057+'[4]estapu y ente'!E1057)</f>
        <v>0</v>
      </c>
      <c r="F1057" s="30">
        <f t="shared" si="160"/>
        <v>27238500000</v>
      </c>
      <c r="G1057" s="31">
        <f t="shared" si="155"/>
        <v>0</v>
      </c>
      <c r="H1057" s="17"/>
      <c r="I1057" s="32">
        <f t="shared" si="161"/>
        <v>27238500000</v>
      </c>
      <c r="J1057" s="17">
        <f>SUM([3]ctas!J1057+'[4]estapu y ente'!J1057)</f>
        <v>1346737073</v>
      </c>
      <c r="K1057" s="31">
        <f t="shared" si="157"/>
        <v>4.9442409567340349</v>
      </c>
      <c r="L1057" s="30">
        <f t="shared" ref="L1057:L1122" si="163">SUM(N1057-J1057)</f>
        <v>5784381983</v>
      </c>
      <c r="M1057" s="31">
        <f t="shared" si="158"/>
        <v>21.236051849404337</v>
      </c>
      <c r="N1057" s="17">
        <f>SUM([3]ctas!N1057+'[4]estapu y ente'!N1057)</f>
        <v>7131119056</v>
      </c>
      <c r="O1057" s="31">
        <f t="shared" si="159"/>
        <v>26.180292806138372</v>
      </c>
      <c r="P1057" s="32">
        <f t="shared" si="162"/>
        <v>20107380944</v>
      </c>
      <c r="R1057" s="17">
        <f>SUM('[1]estapu y ente'!D1055+[2]ctas!D1055)</f>
        <v>27238500000</v>
      </c>
      <c r="S1057" s="18">
        <f t="shared" si="156"/>
        <v>0</v>
      </c>
    </row>
    <row r="1058" spans="1:19" ht="26.25" x14ac:dyDescent="0.25">
      <c r="A1058" s="60">
        <v>3311403280681</v>
      </c>
      <c r="B1058" s="27" t="s">
        <v>698</v>
      </c>
      <c r="C1058" s="28"/>
      <c r="D1058" s="29">
        <f>SUM(D1059)</f>
        <v>19961500000</v>
      </c>
      <c r="E1058" s="29">
        <f>SUM(E1059)</f>
        <v>-600373138</v>
      </c>
      <c r="F1058" s="30">
        <f t="shared" si="160"/>
        <v>19361126862</v>
      </c>
      <c r="G1058" s="31">
        <f t="shared" si="155"/>
        <v>0</v>
      </c>
      <c r="H1058" s="29">
        <f>SUM(H1059)</f>
        <v>0</v>
      </c>
      <c r="I1058" s="32">
        <f t="shared" si="161"/>
        <v>19361126862</v>
      </c>
      <c r="J1058" s="29">
        <f>SUM(J1059)</f>
        <v>899134077</v>
      </c>
      <c r="K1058" s="31">
        <f t="shared" si="157"/>
        <v>4.6440172796177821</v>
      </c>
      <c r="L1058" s="30">
        <f t="shared" si="163"/>
        <v>2253608601</v>
      </c>
      <c r="M1058" s="31">
        <f t="shared" si="158"/>
        <v>11.639862788271627</v>
      </c>
      <c r="N1058" s="29">
        <f>SUM(N1059)</f>
        <v>3152742678</v>
      </c>
      <c r="O1058" s="31">
        <f t="shared" si="159"/>
        <v>16.28388006788941</v>
      </c>
      <c r="P1058" s="32">
        <f t="shared" si="162"/>
        <v>16208384184</v>
      </c>
      <c r="R1058" s="17">
        <f>SUM('[1]estapu y ente'!D1056+[2]ctas!D1056)</f>
        <v>19961500000</v>
      </c>
      <c r="S1058" s="18">
        <f t="shared" si="156"/>
        <v>0</v>
      </c>
    </row>
    <row r="1059" spans="1:19" ht="26.25" x14ac:dyDescent="0.25">
      <c r="A1059" s="60">
        <v>3311403280681220</v>
      </c>
      <c r="B1059" s="27" t="s">
        <v>698</v>
      </c>
      <c r="C1059" s="28"/>
      <c r="D1059" s="17">
        <f>SUM([3]ctas!D1059+'[4]estapu y ente'!D1059)</f>
        <v>19961500000</v>
      </c>
      <c r="E1059" s="17">
        <f>SUM([3]ctas!E1059+'[4]estapu y ente'!E1059)</f>
        <v>-600373138</v>
      </c>
      <c r="F1059" s="30">
        <f t="shared" si="160"/>
        <v>19361126862</v>
      </c>
      <c r="G1059" s="31">
        <f t="shared" si="155"/>
        <v>0</v>
      </c>
      <c r="H1059" s="17"/>
      <c r="I1059" s="32">
        <f t="shared" si="161"/>
        <v>19361126862</v>
      </c>
      <c r="J1059" s="17">
        <f>SUM([3]ctas!J1059+'[4]estapu y ente'!J1059)</f>
        <v>899134077</v>
      </c>
      <c r="K1059" s="31">
        <f t="shared" si="157"/>
        <v>4.6440172796177821</v>
      </c>
      <c r="L1059" s="30">
        <f t="shared" si="163"/>
        <v>2253608601</v>
      </c>
      <c r="M1059" s="31">
        <f t="shared" si="158"/>
        <v>11.639862788271627</v>
      </c>
      <c r="N1059" s="17">
        <f>SUM([3]ctas!N1059+'[4]estapu y ente'!N1059)</f>
        <v>3152742678</v>
      </c>
      <c r="O1059" s="31">
        <f t="shared" si="159"/>
        <v>16.28388006788941</v>
      </c>
      <c r="P1059" s="32">
        <f t="shared" si="162"/>
        <v>16208384184</v>
      </c>
      <c r="R1059" s="17">
        <f>SUM('[1]estapu y ente'!D1057+[2]ctas!D1057)</f>
        <v>19961500000</v>
      </c>
      <c r="S1059" s="18">
        <f t="shared" si="156"/>
        <v>0</v>
      </c>
    </row>
    <row r="1060" spans="1:19" ht="39" x14ac:dyDescent="0.25">
      <c r="A1060" s="60">
        <v>3311403280682</v>
      </c>
      <c r="B1060" s="27" t="s">
        <v>699</v>
      </c>
      <c r="C1060" s="28"/>
      <c r="D1060" s="29">
        <f>SUM(D1061)</f>
        <v>79236500000</v>
      </c>
      <c r="E1060" s="29">
        <f>SUM(E1061)</f>
        <v>-157927146</v>
      </c>
      <c r="F1060" s="30">
        <f t="shared" si="160"/>
        <v>79078572854</v>
      </c>
      <c r="G1060" s="31">
        <f t="shared" si="155"/>
        <v>0</v>
      </c>
      <c r="H1060" s="29">
        <f>SUM(H1061)</f>
        <v>0</v>
      </c>
      <c r="I1060" s="32">
        <f t="shared" si="161"/>
        <v>79078572854</v>
      </c>
      <c r="J1060" s="29">
        <f>SUM(J1061)</f>
        <v>7865642354</v>
      </c>
      <c r="K1060" s="31">
        <f t="shared" si="157"/>
        <v>9.9466164728618196</v>
      </c>
      <c r="L1060" s="30">
        <f t="shared" si="163"/>
        <v>32160757106</v>
      </c>
      <c r="M1060" s="31">
        <f t="shared" si="158"/>
        <v>40.669369647549509</v>
      </c>
      <c r="N1060" s="29">
        <f>SUM(N1061)</f>
        <v>40026399460</v>
      </c>
      <c r="O1060" s="31">
        <f t="shared" si="159"/>
        <v>50.615986120411328</v>
      </c>
      <c r="P1060" s="32">
        <f t="shared" si="162"/>
        <v>39052173394</v>
      </c>
      <c r="R1060" s="17">
        <f>SUM('[1]estapu y ente'!D1058+[2]ctas!D1058)</f>
        <v>79236500000</v>
      </c>
      <c r="S1060" s="18">
        <f t="shared" si="156"/>
        <v>0</v>
      </c>
    </row>
    <row r="1061" spans="1:19" ht="39" x14ac:dyDescent="0.25">
      <c r="A1061" s="60">
        <v>3311403280682220</v>
      </c>
      <c r="B1061" s="27" t="s">
        <v>699</v>
      </c>
      <c r="C1061" s="28"/>
      <c r="D1061" s="17">
        <f>SUM([3]ctas!D1061+'[4]estapu y ente'!D1061)</f>
        <v>79236500000</v>
      </c>
      <c r="E1061" s="17">
        <f>SUM([3]ctas!E1061+'[4]estapu y ente'!E1061)</f>
        <v>-157927146</v>
      </c>
      <c r="F1061" s="30">
        <f t="shared" si="160"/>
        <v>79078572854</v>
      </c>
      <c r="G1061" s="31">
        <f t="shared" si="155"/>
        <v>0</v>
      </c>
      <c r="H1061" s="17"/>
      <c r="I1061" s="32">
        <f t="shared" si="161"/>
        <v>79078572854</v>
      </c>
      <c r="J1061" s="17">
        <f>SUM([3]ctas!J1061+'[4]estapu y ente'!J1061)</f>
        <v>7865642354</v>
      </c>
      <c r="K1061" s="31">
        <f t="shared" si="157"/>
        <v>9.9466164728618196</v>
      </c>
      <c r="L1061" s="30">
        <f t="shared" si="163"/>
        <v>32160757106</v>
      </c>
      <c r="M1061" s="31">
        <f t="shared" si="158"/>
        <v>40.669369647549509</v>
      </c>
      <c r="N1061" s="17">
        <f>SUM([3]ctas!N1061+'[4]estapu y ente'!N1061)</f>
        <v>40026399460</v>
      </c>
      <c r="O1061" s="31">
        <f t="shared" si="159"/>
        <v>50.615986120411328</v>
      </c>
      <c r="P1061" s="32">
        <f t="shared" si="162"/>
        <v>39052173394</v>
      </c>
      <c r="R1061" s="17">
        <f>SUM('[1]estapu y ente'!D1059+[2]ctas!D1059)</f>
        <v>79236500000</v>
      </c>
      <c r="S1061" s="18">
        <f t="shared" si="156"/>
        <v>0</v>
      </c>
    </row>
    <row r="1062" spans="1:19" ht="26.25" x14ac:dyDescent="0.25">
      <c r="A1062" s="60">
        <v>3311403280683</v>
      </c>
      <c r="B1062" s="27" t="s">
        <v>700</v>
      </c>
      <c r="C1062" s="28"/>
      <c r="D1062" s="29">
        <f>SUM(D1063)</f>
        <v>14951000000</v>
      </c>
      <c r="E1062" s="29">
        <f>SUM(E1063)</f>
        <v>-3932000</v>
      </c>
      <c r="F1062" s="30">
        <f t="shared" si="160"/>
        <v>14947068000</v>
      </c>
      <c r="G1062" s="31">
        <f t="shared" si="155"/>
        <v>0</v>
      </c>
      <c r="H1062" s="29">
        <f>SUM(H1063)</f>
        <v>0</v>
      </c>
      <c r="I1062" s="32">
        <f t="shared" si="161"/>
        <v>14947068000</v>
      </c>
      <c r="J1062" s="29">
        <f>SUM(J1063)</f>
        <v>2737407402</v>
      </c>
      <c r="K1062" s="31">
        <f t="shared" si="157"/>
        <v>18.314009155507957</v>
      </c>
      <c r="L1062" s="30">
        <f t="shared" si="163"/>
        <v>6759248897</v>
      </c>
      <c r="M1062" s="31">
        <f t="shared" si="158"/>
        <v>45.221236010968838</v>
      </c>
      <c r="N1062" s="29">
        <f>SUM(N1063)</f>
        <v>9496656299</v>
      </c>
      <c r="O1062" s="31">
        <f t="shared" si="159"/>
        <v>63.535245166476798</v>
      </c>
      <c r="P1062" s="32">
        <f t="shared" si="162"/>
        <v>5450411701</v>
      </c>
      <c r="R1062" s="17">
        <f>SUM('[1]estapu y ente'!D1060+[2]ctas!D1060)</f>
        <v>14951000000</v>
      </c>
      <c r="S1062" s="18">
        <f t="shared" si="156"/>
        <v>0</v>
      </c>
    </row>
    <row r="1063" spans="1:19" ht="26.25" x14ac:dyDescent="0.25">
      <c r="A1063" s="60">
        <v>3311403280683220</v>
      </c>
      <c r="B1063" s="27" t="s">
        <v>700</v>
      </c>
      <c r="C1063" s="28"/>
      <c r="D1063" s="17">
        <f>SUM([3]ctas!D1063+'[4]estapu y ente'!D1063)</f>
        <v>14951000000</v>
      </c>
      <c r="E1063" s="17">
        <f>SUM([3]ctas!E1063+'[4]estapu y ente'!E1063)</f>
        <v>-3932000</v>
      </c>
      <c r="F1063" s="30">
        <f t="shared" si="160"/>
        <v>14947068000</v>
      </c>
      <c r="G1063" s="31">
        <f t="shared" si="155"/>
        <v>0</v>
      </c>
      <c r="H1063" s="17"/>
      <c r="I1063" s="32">
        <f t="shared" si="161"/>
        <v>14947068000</v>
      </c>
      <c r="J1063" s="17">
        <f>SUM([3]ctas!J1063+'[4]estapu y ente'!J1063)</f>
        <v>2737407402</v>
      </c>
      <c r="K1063" s="31">
        <f t="shared" si="157"/>
        <v>18.314009155507957</v>
      </c>
      <c r="L1063" s="30">
        <f t="shared" si="163"/>
        <v>6759248897</v>
      </c>
      <c r="M1063" s="31">
        <f t="shared" si="158"/>
        <v>45.221236010968838</v>
      </c>
      <c r="N1063" s="17">
        <f>SUM([3]ctas!N1063+'[4]estapu y ente'!N1063)</f>
        <v>9496656299</v>
      </c>
      <c r="O1063" s="31">
        <f t="shared" si="159"/>
        <v>63.535245166476798</v>
      </c>
      <c r="P1063" s="32">
        <f t="shared" si="162"/>
        <v>5450411701</v>
      </c>
      <c r="R1063" s="17">
        <f>SUM('[1]estapu y ente'!D1061+[2]ctas!D1061)</f>
        <v>14951000000</v>
      </c>
      <c r="S1063" s="18">
        <f t="shared" si="156"/>
        <v>0</v>
      </c>
    </row>
    <row r="1064" spans="1:19" ht="26.25" x14ac:dyDescent="0.25">
      <c r="A1064" s="26">
        <v>3311403280824</v>
      </c>
      <c r="B1064" s="27" t="s">
        <v>701</v>
      </c>
      <c r="C1064" s="28"/>
      <c r="D1064" s="29">
        <f>SUM(D1065)</f>
        <v>1876766000</v>
      </c>
      <c r="E1064" s="29">
        <f>SUM(E1065)</f>
        <v>0</v>
      </c>
      <c r="F1064" s="30">
        <f t="shared" si="160"/>
        <v>1876766000</v>
      </c>
      <c r="G1064" s="31">
        <f t="shared" si="155"/>
        <v>0</v>
      </c>
      <c r="H1064" s="29">
        <f>SUM(H1065)</f>
        <v>0</v>
      </c>
      <c r="I1064" s="32">
        <f t="shared" si="161"/>
        <v>1876766000</v>
      </c>
      <c r="J1064" s="29">
        <f>SUM(J1065)</f>
        <v>544260001</v>
      </c>
      <c r="K1064" s="31">
        <f t="shared" si="157"/>
        <v>28.999886027347046</v>
      </c>
      <c r="L1064" s="30">
        <f t="shared" si="163"/>
        <v>1068555999</v>
      </c>
      <c r="M1064" s="31">
        <f t="shared" si="158"/>
        <v>56.936027133910137</v>
      </c>
      <c r="N1064" s="29">
        <f>SUM(N1065)</f>
        <v>1612816000</v>
      </c>
      <c r="O1064" s="31">
        <f t="shared" si="159"/>
        <v>85.935913161257176</v>
      </c>
      <c r="P1064" s="32">
        <f t="shared" si="162"/>
        <v>263950000</v>
      </c>
      <c r="R1064" s="17">
        <f>SUM('[1]estapu y ente'!D1062+[2]ctas!D1062)</f>
        <v>1876766000</v>
      </c>
      <c r="S1064" s="18">
        <f t="shared" si="156"/>
        <v>0</v>
      </c>
    </row>
    <row r="1065" spans="1:19" ht="26.25" x14ac:dyDescent="0.25">
      <c r="A1065" s="26">
        <v>3311403280824220</v>
      </c>
      <c r="B1065" s="27" t="s">
        <v>701</v>
      </c>
      <c r="C1065" s="28"/>
      <c r="D1065" s="17">
        <f>SUM([3]ctas!D1065+'[4]estapu y ente'!D1065)</f>
        <v>1876766000</v>
      </c>
      <c r="E1065" s="17">
        <f>SUM([3]ctas!E1065+'[4]estapu y ente'!E1065)</f>
        <v>0</v>
      </c>
      <c r="F1065" s="30">
        <f t="shared" si="160"/>
        <v>1876766000</v>
      </c>
      <c r="G1065" s="31">
        <f t="shared" si="155"/>
        <v>0</v>
      </c>
      <c r="H1065" s="17"/>
      <c r="I1065" s="32">
        <f t="shared" si="161"/>
        <v>1876766000</v>
      </c>
      <c r="J1065" s="17">
        <f>SUM([3]ctas!J1065+'[4]estapu y ente'!J1065)</f>
        <v>544260001</v>
      </c>
      <c r="K1065" s="31">
        <f t="shared" si="157"/>
        <v>28.999886027347046</v>
      </c>
      <c r="L1065" s="30">
        <f t="shared" si="163"/>
        <v>1068555999</v>
      </c>
      <c r="M1065" s="31">
        <f t="shared" si="158"/>
        <v>56.936027133910137</v>
      </c>
      <c r="N1065" s="17">
        <f>SUM([3]ctas!N1065+'[4]estapu y ente'!N1065)</f>
        <v>1612816000</v>
      </c>
      <c r="O1065" s="31">
        <f t="shared" si="159"/>
        <v>85.935913161257176</v>
      </c>
      <c r="P1065" s="32">
        <f t="shared" si="162"/>
        <v>263950000</v>
      </c>
      <c r="R1065" s="17">
        <f>SUM('[1]estapu y ente'!D1063+[2]ctas!D1063)</f>
        <v>1876766000</v>
      </c>
      <c r="S1065" s="18">
        <f t="shared" si="156"/>
        <v>0</v>
      </c>
    </row>
    <row r="1066" spans="1:19" ht="26.25" x14ac:dyDescent="0.25">
      <c r="A1066" s="26">
        <v>3311403280834</v>
      </c>
      <c r="B1066" s="38" t="s">
        <v>702</v>
      </c>
      <c r="C1066" s="28"/>
      <c r="D1066" s="29">
        <f>SUM(D1067)</f>
        <v>170157000</v>
      </c>
      <c r="E1066" s="29">
        <f>SUM(E1067)</f>
        <v>0</v>
      </c>
      <c r="F1066" s="30">
        <f t="shared" si="160"/>
        <v>170157000</v>
      </c>
      <c r="G1066" s="31">
        <f t="shared" si="155"/>
        <v>0</v>
      </c>
      <c r="H1066" s="29">
        <f>SUM(H1067)</f>
        <v>0</v>
      </c>
      <c r="I1066" s="32">
        <f t="shared" si="161"/>
        <v>170157000</v>
      </c>
      <c r="J1066" s="29">
        <f>SUM(J1067)</f>
        <v>50000000</v>
      </c>
      <c r="K1066" s="31">
        <f t="shared" si="157"/>
        <v>29.384627138466239</v>
      </c>
      <c r="L1066" s="30">
        <f t="shared" si="163"/>
        <v>70000000</v>
      </c>
      <c r="M1066" s="31">
        <f t="shared" si="158"/>
        <v>41.138477993852732</v>
      </c>
      <c r="N1066" s="29">
        <f>SUM(N1067)</f>
        <v>120000000</v>
      </c>
      <c r="O1066" s="31">
        <f t="shared" si="159"/>
        <v>70.523105132318975</v>
      </c>
      <c r="P1066" s="32">
        <f t="shared" si="162"/>
        <v>50157000</v>
      </c>
      <c r="R1066" s="17">
        <f>SUM('[1]estapu y ente'!D1064+[2]ctas!D1064)</f>
        <v>170157000</v>
      </c>
      <c r="S1066" s="18">
        <f t="shared" si="156"/>
        <v>0</v>
      </c>
    </row>
    <row r="1067" spans="1:19" ht="39" x14ac:dyDescent="0.25">
      <c r="A1067" s="26">
        <v>3311403280834220</v>
      </c>
      <c r="B1067" s="38" t="s">
        <v>703</v>
      </c>
      <c r="C1067" s="28"/>
      <c r="D1067" s="17">
        <f>SUM([3]ctas!D1067+'[4]estapu y ente'!D1067)</f>
        <v>170157000</v>
      </c>
      <c r="E1067" s="17">
        <f>SUM([3]ctas!E1067+'[4]estapu y ente'!E1067)</f>
        <v>0</v>
      </c>
      <c r="F1067" s="30">
        <f t="shared" si="160"/>
        <v>170157000</v>
      </c>
      <c r="G1067" s="31">
        <f t="shared" si="155"/>
        <v>0</v>
      </c>
      <c r="H1067" s="17"/>
      <c r="I1067" s="32">
        <f t="shared" si="161"/>
        <v>170157000</v>
      </c>
      <c r="J1067" s="17">
        <f>SUM([3]ctas!J1067+'[4]estapu y ente'!J1067)</f>
        <v>50000000</v>
      </c>
      <c r="K1067" s="31">
        <f t="shared" si="157"/>
        <v>29.384627138466239</v>
      </c>
      <c r="L1067" s="30">
        <f t="shared" si="163"/>
        <v>70000000</v>
      </c>
      <c r="M1067" s="31">
        <f t="shared" si="158"/>
        <v>41.138477993852732</v>
      </c>
      <c r="N1067" s="17">
        <f>SUM([3]ctas!N1067+'[4]estapu y ente'!N1067)</f>
        <v>120000000</v>
      </c>
      <c r="O1067" s="31">
        <f t="shared" si="159"/>
        <v>70.523105132318975</v>
      </c>
      <c r="P1067" s="32">
        <f t="shared" si="162"/>
        <v>50157000</v>
      </c>
      <c r="R1067" s="17">
        <f>SUM('[1]estapu y ente'!D1065+[2]ctas!D1065)</f>
        <v>170157000</v>
      </c>
      <c r="S1067" s="18">
        <f t="shared" si="156"/>
        <v>0</v>
      </c>
    </row>
    <row r="1068" spans="1:19" x14ac:dyDescent="0.25">
      <c r="A1068" s="26">
        <v>331140329</v>
      </c>
      <c r="B1068" s="27" t="s">
        <v>704</v>
      </c>
      <c r="C1068" s="28"/>
      <c r="D1068" s="29">
        <f>SUM(D1069+D1071)</f>
        <v>6317930000</v>
      </c>
      <c r="E1068" s="29">
        <f>SUM(E1069+E1071)</f>
        <v>-591037500</v>
      </c>
      <c r="F1068" s="30">
        <f t="shared" si="160"/>
        <v>5726892500</v>
      </c>
      <c r="G1068" s="31">
        <f t="shared" si="155"/>
        <v>0</v>
      </c>
      <c r="H1068" s="29">
        <f>SUM(H1069+H1071)</f>
        <v>0</v>
      </c>
      <c r="I1068" s="32">
        <f t="shared" si="161"/>
        <v>5726892500</v>
      </c>
      <c r="J1068" s="29">
        <f>SUM(J1069+J1071)</f>
        <v>1295053536</v>
      </c>
      <c r="K1068" s="31">
        <f t="shared" si="157"/>
        <v>22.613547154936121</v>
      </c>
      <c r="L1068" s="30">
        <f t="shared" si="163"/>
        <v>1533377256</v>
      </c>
      <c r="M1068" s="31">
        <f t="shared" si="158"/>
        <v>26.77503124076452</v>
      </c>
      <c r="N1068" s="29">
        <f>SUM(N1069+N1071)</f>
        <v>2828430792</v>
      </c>
      <c r="O1068" s="31">
        <f t="shared" si="159"/>
        <v>49.388578395700634</v>
      </c>
      <c r="P1068" s="32">
        <f t="shared" si="162"/>
        <v>2898461708</v>
      </c>
      <c r="R1068" s="17">
        <f>SUM('[1]estapu y ente'!D1066+[2]ctas!D1066)</f>
        <v>6317930000</v>
      </c>
      <c r="S1068" s="18">
        <f t="shared" si="156"/>
        <v>0</v>
      </c>
    </row>
    <row r="1069" spans="1:19" ht="26.25" x14ac:dyDescent="0.25">
      <c r="A1069" s="26">
        <v>3311403290601</v>
      </c>
      <c r="B1069" s="27" t="s">
        <v>705</v>
      </c>
      <c r="C1069" s="28"/>
      <c r="D1069" s="29">
        <f>SUM(D1070)</f>
        <v>0</v>
      </c>
      <c r="E1069" s="29">
        <f>SUM(E1070)</f>
        <v>0</v>
      </c>
      <c r="F1069" s="30">
        <f t="shared" si="160"/>
        <v>0</v>
      </c>
      <c r="G1069" s="31">
        <f t="shared" si="155"/>
        <v>0</v>
      </c>
      <c r="H1069" s="29">
        <f>SUM(H1070)</f>
        <v>0</v>
      </c>
      <c r="I1069" s="32">
        <f t="shared" si="161"/>
        <v>0</v>
      </c>
      <c r="J1069" s="29">
        <f>SUM(J1070)</f>
        <v>0</v>
      </c>
      <c r="K1069" s="31">
        <f t="shared" si="157"/>
        <v>0</v>
      </c>
      <c r="L1069" s="30">
        <f t="shared" si="163"/>
        <v>0</v>
      </c>
      <c r="M1069" s="31">
        <f t="shared" si="158"/>
        <v>0</v>
      </c>
      <c r="N1069" s="29">
        <f>SUM(N1070)</f>
        <v>0</v>
      </c>
      <c r="O1069" s="31">
        <f t="shared" si="159"/>
        <v>0</v>
      </c>
      <c r="P1069" s="32">
        <f t="shared" si="162"/>
        <v>0</v>
      </c>
      <c r="R1069" s="17">
        <f>SUM('[1]estapu y ente'!D1067+[2]ctas!D1067)</f>
        <v>0</v>
      </c>
      <c r="S1069" s="18">
        <f t="shared" si="156"/>
        <v>0</v>
      </c>
    </row>
    <row r="1070" spans="1:19" ht="26.25" x14ac:dyDescent="0.25">
      <c r="A1070" s="26">
        <v>3311403290601230</v>
      </c>
      <c r="B1070" s="27" t="s">
        <v>705</v>
      </c>
      <c r="C1070" s="28"/>
      <c r="D1070" s="17">
        <f>SUM([3]ctas!D1070+'[4]estapu y ente'!D1070)</f>
        <v>0</v>
      </c>
      <c r="E1070" s="17">
        <f>SUM([3]ctas!E1070+'[4]estapu y ente'!E1070)</f>
        <v>0</v>
      </c>
      <c r="F1070" s="30">
        <f t="shared" si="160"/>
        <v>0</v>
      </c>
      <c r="G1070" s="31">
        <f t="shared" si="155"/>
        <v>0</v>
      </c>
      <c r="H1070" s="17"/>
      <c r="I1070" s="32">
        <f t="shared" si="161"/>
        <v>0</v>
      </c>
      <c r="J1070" s="17">
        <f>SUM([3]ctas!J1070+'[4]estapu y ente'!J1070)</f>
        <v>0</v>
      </c>
      <c r="K1070" s="31">
        <f t="shared" si="157"/>
        <v>0</v>
      </c>
      <c r="L1070" s="30">
        <f t="shared" si="163"/>
        <v>0</v>
      </c>
      <c r="M1070" s="31">
        <f t="shared" si="158"/>
        <v>0</v>
      </c>
      <c r="N1070" s="17">
        <f>SUM([3]ctas!N1070+'[4]estapu y ente'!N1070)</f>
        <v>0</v>
      </c>
      <c r="O1070" s="31">
        <f t="shared" si="159"/>
        <v>0</v>
      </c>
      <c r="P1070" s="32">
        <f t="shared" si="162"/>
        <v>0</v>
      </c>
      <c r="R1070" s="17">
        <f>SUM('[1]estapu y ente'!D1068+[2]ctas!D1068)</f>
        <v>0</v>
      </c>
      <c r="S1070" s="18">
        <f t="shared" si="156"/>
        <v>0</v>
      </c>
    </row>
    <row r="1071" spans="1:19" ht="39" x14ac:dyDescent="0.25">
      <c r="A1071" s="26">
        <v>3311403290815</v>
      </c>
      <c r="B1071" s="27" t="s">
        <v>706</v>
      </c>
      <c r="C1071" s="28"/>
      <c r="D1071" s="29">
        <f>SUM(D1072:D1073)</f>
        <v>6317930000</v>
      </c>
      <c r="E1071" s="29">
        <f>SUM(E1072:E1073)</f>
        <v>-591037500</v>
      </c>
      <c r="F1071" s="30">
        <f t="shared" si="160"/>
        <v>5726892500</v>
      </c>
      <c r="G1071" s="31">
        <f t="shared" si="155"/>
        <v>0</v>
      </c>
      <c r="H1071" s="29">
        <f>SUM(H1072:H1073)</f>
        <v>0</v>
      </c>
      <c r="I1071" s="32">
        <f t="shared" si="161"/>
        <v>5726892500</v>
      </c>
      <c r="J1071" s="29">
        <f>SUM(J1072:J1073)</f>
        <v>1295053536</v>
      </c>
      <c r="K1071" s="31">
        <f t="shared" si="157"/>
        <v>22.613547154936121</v>
      </c>
      <c r="L1071" s="30">
        <f t="shared" si="163"/>
        <v>1533377256</v>
      </c>
      <c r="M1071" s="31">
        <f t="shared" si="158"/>
        <v>26.77503124076452</v>
      </c>
      <c r="N1071" s="29">
        <f>SUM(N1072:N1073)</f>
        <v>2828430792</v>
      </c>
      <c r="O1071" s="31">
        <f t="shared" si="159"/>
        <v>49.388578395700634</v>
      </c>
      <c r="P1071" s="32">
        <f t="shared" si="162"/>
        <v>2898461708</v>
      </c>
      <c r="R1071" s="17">
        <f>SUM('[1]estapu y ente'!D1069+[2]ctas!D1069)</f>
        <v>6317930000</v>
      </c>
      <c r="S1071" s="18">
        <f t="shared" si="156"/>
        <v>0</v>
      </c>
    </row>
    <row r="1072" spans="1:19" ht="39" x14ac:dyDescent="0.25">
      <c r="A1072" s="26">
        <v>3311403290815230</v>
      </c>
      <c r="B1072" s="27" t="s">
        <v>706</v>
      </c>
      <c r="C1072" s="28"/>
      <c r="D1072" s="17">
        <f>SUM([3]ctas!D1072+'[4]estapu y ente'!D1072)</f>
        <v>2800390000</v>
      </c>
      <c r="E1072" s="17">
        <f>SUM([3]ctas!E1072+'[4]estapu y ente'!E1072)</f>
        <v>-50000000</v>
      </c>
      <c r="F1072" s="30">
        <f t="shared" si="160"/>
        <v>2750390000</v>
      </c>
      <c r="G1072" s="31">
        <f t="shared" si="155"/>
        <v>0</v>
      </c>
      <c r="H1072" s="17"/>
      <c r="I1072" s="32">
        <f t="shared" si="161"/>
        <v>2750390000</v>
      </c>
      <c r="J1072" s="17">
        <f>SUM([3]ctas!J1072+'[4]estapu y ente'!J1072)</f>
        <v>598929033</v>
      </c>
      <c r="K1072" s="31">
        <f t="shared" si="157"/>
        <v>21.776149309734254</v>
      </c>
      <c r="L1072" s="30">
        <f t="shared" si="163"/>
        <v>1144004998</v>
      </c>
      <c r="M1072" s="31">
        <f t="shared" si="158"/>
        <v>41.594282919876818</v>
      </c>
      <c r="N1072" s="17">
        <f>SUM([3]ctas!N1072+'[4]estapu y ente'!N1072)</f>
        <v>1742934031</v>
      </c>
      <c r="O1072" s="31">
        <f t="shared" si="159"/>
        <v>63.370432229611076</v>
      </c>
      <c r="P1072" s="32">
        <f t="shared" si="162"/>
        <v>1007455969</v>
      </c>
      <c r="R1072" s="17">
        <f>SUM('[1]estapu y ente'!D1070+[2]ctas!D1070)</f>
        <v>2800390000</v>
      </c>
      <c r="S1072" s="18">
        <f t="shared" si="156"/>
        <v>0</v>
      </c>
    </row>
    <row r="1073" spans="1:19" ht="39" x14ac:dyDescent="0.25">
      <c r="A1073" s="26">
        <v>3311403290815230</v>
      </c>
      <c r="B1073" s="27" t="s">
        <v>706</v>
      </c>
      <c r="C1073" s="28"/>
      <c r="D1073" s="17">
        <f>SUM([3]ctas!D1073+'[4]estapu y ente'!D1073)</f>
        <v>3517540000</v>
      </c>
      <c r="E1073" s="17">
        <f>SUM([3]ctas!E1073+'[4]estapu y ente'!E1073)</f>
        <v>-541037500</v>
      </c>
      <c r="F1073" s="30">
        <f t="shared" si="160"/>
        <v>2976502500</v>
      </c>
      <c r="G1073" s="31">
        <f t="shared" si="155"/>
        <v>0</v>
      </c>
      <c r="H1073" s="17"/>
      <c r="I1073" s="32">
        <f t="shared" si="161"/>
        <v>2976502500</v>
      </c>
      <c r="J1073" s="17">
        <f>SUM([3]ctas!J1073+'[4]estapu y ente'!J1073)</f>
        <v>696124503</v>
      </c>
      <c r="K1073" s="31">
        <f t="shared" si="157"/>
        <v>23.387331372978856</v>
      </c>
      <c r="L1073" s="30">
        <f t="shared" si="163"/>
        <v>389372258</v>
      </c>
      <c r="M1073" s="31">
        <f t="shared" si="158"/>
        <v>13.081536400523769</v>
      </c>
      <c r="N1073" s="17">
        <f>SUM([3]ctas!N1073+'[4]estapu y ente'!N1073)</f>
        <v>1085496761</v>
      </c>
      <c r="O1073" s="31">
        <f t="shared" si="159"/>
        <v>36.46886777350263</v>
      </c>
      <c r="P1073" s="32">
        <f t="shared" si="162"/>
        <v>1891005739</v>
      </c>
      <c r="R1073" s="17">
        <f>SUM('[1]estapu y ente'!D1071+[2]ctas!D1071)</f>
        <v>3517540000</v>
      </c>
      <c r="S1073" s="18">
        <f t="shared" si="156"/>
        <v>0</v>
      </c>
    </row>
    <row r="1074" spans="1:19" ht="26.25" x14ac:dyDescent="0.25">
      <c r="A1074" s="60">
        <v>331140330</v>
      </c>
      <c r="B1074" s="27" t="s">
        <v>707</v>
      </c>
      <c r="C1074" s="28"/>
      <c r="D1074" s="29">
        <f>SUM(D1075+D1077)</f>
        <v>13498879000</v>
      </c>
      <c r="E1074" s="29">
        <f>SUM(E1075+E1077)</f>
        <v>255321000</v>
      </c>
      <c r="F1074" s="30">
        <f t="shared" si="160"/>
        <v>13754200000</v>
      </c>
      <c r="G1074" s="31">
        <f t="shared" si="155"/>
        <v>0</v>
      </c>
      <c r="H1074" s="29">
        <f>SUM(H1075+H1077)</f>
        <v>0</v>
      </c>
      <c r="I1074" s="32">
        <f t="shared" si="161"/>
        <v>13754200000</v>
      </c>
      <c r="J1074" s="29">
        <f>SUM(J1075+J1077)</f>
        <v>1218659689</v>
      </c>
      <c r="K1074" s="31">
        <f t="shared" si="157"/>
        <v>8.8602731456573274</v>
      </c>
      <c r="L1074" s="30">
        <f t="shared" si="163"/>
        <v>9826845231</v>
      </c>
      <c r="M1074" s="31">
        <f t="shared" si="158"/>
        <v>71.446141767605525</v>
      </c>
      <c r="N1074" s="29">
        <f>SUM(N1075+N1077)</f>
        <v>11045504920</v>
      </c>
      <c r="O1074" s="31">
        <f t="shared" si="159"/>
        <v>80.306414913262856</v>
      </c>
      <c r="P1074" s="32">
        <f t="shared" si="162"/>
        <v>2708695080</v>
      </c>
      <c r="R1074" s="17">
        <f>SUM('[1]estapu y ente'!D1072+[2]ctas!D1072)</f>
        <v>13498879000</v>
      </c>
      <c r="S1074" s="18">
        <f t="shared" si="156"/>
        <v>0</v>
      </c>
    </row>
    <row r="1075" spans="1:19" ht="26.25" x14ac:dyDescent="0.25">
      <c r="A1075" s="60">
        <v>3311403300886</v>
      </c>
      <c r="B1075" s="27" t="s">
        <v>708</v>
      </c>
      <c r="C1075" s="28"/>
      <c r="D1075" s="29">
        <f>SUM(D1076)</f>
        <v>7894820000</v>
      </c>
      <c r="E1075" s="29">
        <f>SUM(E1076)</f>
        <v>0</v>
      </c>
      <c r="F1075" s="30">
        <f t="shared" si="160"/>
        <v>7894820000</v>
      </c>
      <c r="G1075" s="31">
        <f t="shared" si="155"/>
        <v>0</v>
      </c>
      <c r="H1075" s="29">
        <f>SUM(H1076)</f>
        <v>0</v>
      </c>
      <c r="I1075" s="32">
        <f t="shared" si="161"/>
        <v>7894820000</v>
      </c>
      <c r="J1075" s="29">
        <f>SUM(J1076)</f>
        <v>949524737</v>
      </c>
      <c r="K1075" s="31">
        <f t="shared" si="157"/>
        <v>12.027186648967298</v>
      </c>
      <c r="L1075" s="30">
        <f t="shared" si="163"/>
        <v>4898533183</v>
      </c>
      <c r="M1075" s="31">
        <f t="shared" si="158"/>
        <v>62.047433418367994</v>
      </c>
      <c r="N1075" s="29">
        <f>SUM(N1076)</f>
        <v>5848057920</v>
      </c>
      <c r="O1075" s="31">
        <f t="shared" si="159"/>
        <v>74.074620067335289</v>
      </c>
      <c r="P1075" s="32">
        <f t="shared" si="162"/>
        <v>2046762080</v>
      </c>
      <c r="R1075" s="17">
        <f>SUM('[1]estapu y ente'!D1073+[2]ctas!D1073)</f>
        <v>7894820000</v>
      </c>
      <c r="S1075" s="18">
        <f t="shared" si="156"/>
        <v>0</v>
      </c>
    </row>
    <row r="1076" spans="1:19" ht="26.25" x14ac:dyDescent="0.25">
      <c r="A1076" s="60">
        <v>3311403300886230</v>
      </c>
      <c r="B1076" s="27" t="s">
        <v>708</v>
      </c>
      <c r="C1076" s="28"/>
      <c r="D1076" s="17">
        <f>SUM([3]ctas!D1076+'[4]estapu y ente'!D1076)</f>
        <v>7894820000</v>
      </c>
      <c r="E1076" s="17">
        <f>SUM([3]ctas!E1076+'[4]estapu y ente'!E1076)</f>
        <v>0</v>
      </c>
      <c r="F1076" s="30">
        <f t="shared" si="160"/>
        <v>7894820000</v>
      </c>
      <c r="G1076" s="31">
        <f t="shared" si="155"/>
        <v>0</v>
      </c>
      <c r="H1076" s="17"/>
      <c r="I1076" s="32">
        <f t="shared" si="161"/>
        <v>7894820000</v>
      </c>
      <c r="J1076" s="17">
        <f>SUM([3]ctas!J1076+'[4]estapu y ente'!J1076)</f>
        <v>949524737</v>
      </c>
      <c r="K1076" s="31">
        <f t="shared" si="157"/>
        <v>12.027186648967298</v>
      </c>
      <c r="L1076" s="30">
        <f t="shared" si="163"/>
        <v>4898533183</v>
      </c>
      <c r="M1076" s="31">
        <f t="shared" si="158"/>
        <v>62.047433418367994</v>
      </c>
      <c r="N1076" s="17">
        <f>SUM([3]ctas!N1076+'[4]estapu y ente'!N1076)</f>
        <v>5848057920</v>
      </c>
      <c r="O1076" s="31">
        <f t="shared" si="159"/>
        <v>74.074620067335289</v>
      </c>
      <c r="P1076" s="32">
        <f t="shared" si="162"/>
        <v>2046762080</v>
      </c>
      <c r="R1076" s="17">
        <f>SUM('[1]estapu y ente'!D1074+[2]ctas!D1074)</f>
        <v>7894820000</v>
      </c>
      <c r="S1076" s="18">
        <f t="shared" si="156"/>
        <v>0</v>
      </c>
    </row>
    <row r="1077" spans="1:19" x14ac:dyDescent="0.25">
      <c r="A1077" s="60">
        <v>3311403300887</v>
      </c>
      <c r="B1077" s="27" t="s">
        <v>709</v>
      </c>
      <c r="C1077" s="28"/>
      <c r="D1077" s="29">
        <f>SUM(D1078)</f>
        <v>5604059000</v>
      </c>
      <c r="E1077" s="29">
        <f>SUM(E1078)</f>
        <v>255321000</v>
      </c>
      <c r="F1077" s="30">
        <f t="shared" si="160"/>
        <v>5859380000</v>
      </c>
      <c r="G1077" s="31">
        <f t="shared" si="155"/>
        <v>0</v>
      </c>
      <c r="H1077" s="29">
        <f>SUM(H1078)</f>
        <v>0</v>
      </c>
      <c r="I1077" s="32">
        <f t="shared" si="161"/>
        <v>5859380000</v>
      </c>
      <c r="J1077" s="29">
        <f>SUM(J1078)</f>
        <v>269134952</v>
      </c>
      <c r="K1077" s="31">
        <f t="shared" si="157"/>
        <v>4.593232594574852</v>
      </c>
      <c r="L1077" s="30">
        <f t="shared" si="163"/>
        <v>4928312048</v>
      </c>
      <c r="M1077" s="31">
        <f t="shared" si="158"/>
        <v>84.109787178848279</v>
      </c>
      <c r="N1077" s="29">
        <f>SUM(N1078)</f>
        <v>5197447000</v>
      </c>
      <c r="O1077" s="31">
        <f t="shared" si="159"/>
        <v>88.703019773423136</v>
      </c>
      <c r="P1077" s="32">
        <f t="shared" si="162"/>
        <v>661933000</v>
      </c>
      <c r="R1077" s="17">
        <f>SUM('[1]estapu y ente'!D1075+[2]ctas!D1075)</f>
        <v>5604059000</v>
      </c>
      <c r="S1077" s="18">
        <f t="shared" si="156"/>
        <v>0</v>
      </c>
    </row>
    <row r="1078" spans="1:19" x14ac:dyDescent="0.25">
      <c r="A1078" s="60">
        <v>3311403300887230</v>
      </c>
      <c r="B1078" s="27" t="s">
        <v>709</v>
      </c>
      <c r="C1078" s="28"/>
      <c r="D1078" s="17">
        <f>SUM([3]ctas!D1078+'[4]estapu y ente'!D1078)</f>
        <v>5604059000</v>
      </c>
      <c r="E1078" s="17">
        <f>SUM([3]ctas!E1078+'[4]estapu y ente'!E1078)</f>
        <v>255321000</v>
      </c>
      <c r="F1078" s="30">
        <f t="shared" si="160"/>
        <v>5859380000</v>
      </c>
      <c r="G1078" s="31">
        <f t="shared" si="155"/>
        <v>0</v>
      </c>
      <c r="H1078" s="17"/>
      <c r="I1078" s="32">
        <f t="shared" si="161"/>
        <v>5859380000</v>
      </c>
      <c r="J1078" s="17">
        <f>SUM([3]ctas!J1078+'[4]estapu y ente'!J1078)</f>
        <v>269134952</v>
      </c>
      <c r="K1078" s="31">
        <f t="shared" si="157"/>
        <v>4.593232594574852</v>
      </c>
      <c r="L1078" s="30">
        <f t="shared" si="163"/>
        <v>4928312048</v>
      </c>
      <c r="M1078" s="31">
        <f t="shared" si="158"/>
        <v>84.109787178848279</v>
      </c>
      <c r="N1078" s="17">
        <f>SUM([3]ctas!N1078+'[4]estapu y ente'!N1078)</f>
        <v>5197447000</v>
      </c>
      <c r="O1078" s="31">
        <f t="shared" si="159"/>
        <v>88.703019773423136</v>
      </c>
      <c r="P1078" s="32">
        <f t="shared" si="162"/>
        <v>661933000</v>
      </c>
      <c r="R1078" s="17">
        <f>SUM('[1]estapu y ente'!D1076+[2]ctas!D1076)</f>
        <v>5604059000</v>
      </c>
      <c r="S1078" s="18">
        <f t="shared" si="156"/>
        <v>0</v>
      </c>
    </row>
    <row r="1079" spans="1:19" ht="26.25" x14ac:dyDescent="0.25">
      <c r="A1079" s="60">
        <v>331140331</v>
      </c>
      <c r="B1079" s="27" t="s">
        <v>710</v>
      </c>
      <c r="C1079" s="28"/>
      <c r="D1079" s="29">
        <f>SUM(D1080+D1082+D1084+D1091+D1093+D1095+D1097+D1099+D1104+D1106+D1109+D1111+D1113+D1115+D1117+D1119+D1121+D1123+D1125+D1127+D1129+D1131+D1133+D1135+D1137+D1139+D1141+D1143+D1145+D1147+D1149+D1151+D1153+D1155+D1157+D1159+D1161+D1163+D1165+D1167+D1169+D1171+D1173+D1175+D1177+D1179+D1181+D1183+D1185+D1187+D1189+D1191+D1193+D1197+D1199+D1201+D1204+D1206+D1208+D1210+D1212+D1214+D1216+D1218+D1222+D1224+D1226+D1228+D1230+D1232+D1234)</f>
        <v>502492920000</v>
      </c>
      <c r="E1079" s="29">
        <f>SUM(E1080+E1082+E1084+E1091+E1093+E1095+E1097+E1099+E1104+E1106+E1109+E1111+E1113+E1115+E1117+E1119+E1121+E1123+E1125+E1127+E1129+E1131+E1133+E1135+E1137+E1139+E1141+E1143+E1145+E1147+E1149+E1151+E1153+E1155+E1157+E1159+E1161+E1163+E1165+E1167+E1169+E1171+E1173+E1175+E1177+E1179+E1181+E1183+E1185+E1187+E1189+E1191+E1193+E1197+E1199+E1201+E1204+E1206+E1208+E1210+E1212+E1214+E1216+E1218+E1222+E1224+E1226+E1228+E1230+E1232+E1234)</f>
        <v>-28559887638</v>
      </c>
      <c r="F1079" s="30">
        <f t="shared" si="160"/>
        <v>473933032362</v>
      </c>
      <c r="G1079" s="31">
        <f t="shared" si="155"/>
        <v>0</v>
      </c>
      <c r="H1079" s="29">
        <f>SUM(H1080+H1082+H1084+H1091+H1093+H1095+H1097+H1099+H1104+H1106+H1109+H1111+H1113+H1115+H1117+H1119+H1121+H1123+H1125+H1127+H1129+H1131+H1133+H1135+H1137+H1139+H1141+H1143+H1145+H1147+H1149+H1151+H1153+H1155+H1157+H1159+H1161+H1163+H1165+H1167+H1169+H1171+H1173+H1175+H1177+H1179+H1181+H1183+H1185+H1187+H1189+H1191+H1193+H1197+H1199+H1201+H1204+H1206+H1208+H1210+H1212+H1214+H1216+H1218+H1222+H1224+H1226+H1228+H1230+H1232+H1234)</f>
        <v>0</v>
      </c>
      <c r="I1079" s="32">
        <f t="shared" si="161"/>
        <v>473933032362</v>
      </c>
      <c r="J1079" s="29">
        <f>SUM(J1080+J1082+J1084+J1091+J1093+J1095+J1097+J1099+J1104+J1106+J1109+J1111+J1113+J1115+J1117+J1119+J1121+J1123+J1125+J1127+J1129+J1131+J1133+J1135+J1137+J1139+J1141+J1143+J1145+J1147+J1149+J1151+J1153+J1155+J1157+J1159+J1161+J1163+J1165+J1167+J1169+J1171+J1173+J1175+J1177+J1179+J1181+J1183+J1185+J1187+J1189+J1191+J1193+J1197+J1199+J1201+J1204+J1206+J1208+J1210+J1212+J1214+J1216+J1218+J1222+J1224+J1226+J1228+J1230+J1232+J1234)</f>
        <v>102617536741</v>
      </c>
      <c r="K1079" s="31">
        <f t="shared" si="157"/>
        <v>21.65232843753726</v>
      </c>
      <c r="L1079" s="30">
        <f t="shared" si="163"/>
        <v>186195456718</v>
      </c>
      <c r="M1079" s="31">
        <f t="shared" si="158"/>
        <v>39.287292508402331</v>
      </c>
      <c r="N1079" s="29">
        <f>SUM(N1080+N1082+N1084+N1091+N1093+N1095+N1097+N1099+N1104+N1106+N1109+N1111+N1113+N1115+N1117+N1119+N1121+N1123+N1125+N1127+N1129+N1131+N1133+N1135+N1137+N1139+N1141+N1143+N1145+N1147+N1149+N1151+N1153+N1155+N1157+N1159+N1161+N1163+N1165+N1167+N1169+N1171+N1173+N1175+N1177+N1179+N1181+N1183+N1185+N1187+N1189+N1191+N1193+N1197+N1199+N1201+N1204+N1206+N1208+N1210+N1212+N1214+N1216+N1218+N1222+N1224+N1226+N1228+N1230+N1232+N1234)</f>
        <v>288812993459</v>
      </c>
      <c r="O1079" s="31">
        <f t="shared" si="159"/>
        <v>60.939620945939588</v>
      </c>
      <c r="P1079" s="32">
        <f t="shared" si="162"/>
        <v>185120038903</v>
      </c>
      <c r="R1079" s="17">
        <f>SUM('[1]estapu y ente'!D1077+[2]ctas!D1077)</f>
        <v>502492920000</v>
      </c>
      <c r="S1079" s="18">
        <f t="shared" si="156"/>
        <v>0</v>
      </c>
    </row>
    <row r="1080" spans="1:19" x14ac:dyDescent="0.25">
      <c r="A1080" s="63">
        <v>3311403310009</v>
      </c>
      <c r="B1080" s="64" t="s">
        <v>711</v>
      </c>
      <c r="C1080" s="28"/>
      <c r="D1080" s="29">
        <f>SUM(D1081)</f>
        <v>0</v>
      </c>
      <c r="E1080" s="29">
        <f>SUM(E1081)</f>
        <v>0</v>
      </c>
      <c r="F1080" s="30">
        <f t="shared" si="160"/>
        <v>0</v>
      </c>
      <c r="G1080" s="31">
        <f t="shared" si="155"/>
        <v>0</v>
      </c>
      <c r="H1080" s="29">
        <f>SUM(H1081)</f>
        <v>0</v>
      </c>
      <c r="I1080" s="32">
        <f>SUM(F1080-H1080)</f>
        <v>0</v>
      </c>
      <c r="J1080" s="29">
        <f>SUM(J1081)</f>
        <v>0</v>
      </c>
      <c r="K1080" s="31">
        <f t="shared" si="157"/>
        <v>0</v>
      </c>
      <c r="L1080" s="30">
        <f>SUM(N1080-J1080)</f>
        <v>0</v>
      </c>
      <c r="M1080" s="31">
        <f t="shared" si="158"/>
        <v>0</v>
      </c>
      <c r="N1080" s="29">
        <f>SUM(N1081)</f>
        <v>0</v>
      </c>
      <c r="O1080" s="31">
        <f t="shared" si="159"/>
        <v>0</v>
      </c>
      <c r="P1080" s="32">
        <f>SUM(F1080-N1080)</f>
        <v>0</v>
      </c>
      <c r="R1080" s="17">
        <f>SUM('[1]estapu y ente'!D1078+[2]ctas!D1078)</f>
        <v>0</v>
      </c>
      <c r="S1080" s="18">
        <f t="shared" si="156"/>
        <v>0</v>
      </c>
    </row>
    <row r="1081" spans="1:19" x14ac:dyDescent="0.25">
      <c r="A1081" s="63">
        <v>3311403310009230</v>
      </c>
      <c r="B1081" s="64" t="s">
        <v>712</v>
      </c>
      <c r="C1081" s="28"/>
      <c r="D1081" s="17">
        <f>SUM([3]ctas!D1081+'[4]estapu y ente'!D1081)</f>
        <v>0</v>
      </c>
      <c r="E1081" s="17">
        <f>SUM([3]ctas!E1081+'[4]estapu y ente'!E1081)</f>
        <v>0</v>
      </c>
      <c r="F1081" s="30">
        <f t="shared" si="160"/>
        <v>0</v>
      </c>
      <c r="G1081" s="31">
        <f t="shared" si="155"/>
        <v>0</v>
      </c>
      <c r="H1081" s="17"/>
      <c r="I1081" s="32">
        <f>SUM(F1081-H1081)</f>
        <v>0</v>
      </c>
      <c r="J1081" s="17">
        <f>SUM([3]ctas!J1081+'[4]estapu y ente'!J1081)</f>
        <v>0</v>
      </c>
      <c r="K1081" s="31">
        <f t="shared" si="157"/>
        <v>0</v>
      </c>
      <c r="L1081" s="30">
        <f>SUM(N1081-J1081)</f>
        <v>0</v>
      </c>
      <c r="M1081" s="31">
        <f t="shared" si="158"/>
        <v>0</v>
      </c>
      <c r="N1081" s="17">
        <f>SUM([3]ctas!N1081+'[4]estapu y ente'!N1081)</f>
        <v>0</v>
      </c>
      <c r="O1081" s="31">
        <f t="shared" si="159"/>
        <v>0</v>
      </c>
      <c r="P1081" s="32">
        <f>SUM(F1081-N1081)</f>
        <v>0</v>
      </c>
      <c r="R1081" s="17">
        <f>SUM('[1]estapu y ente'!D1079+[2]ctas!D1079)</f>
        <v>0</v>
      </c>
      <c r="S1081" s="18">
        <f t="shared" si="156"/>
        <v>0</v>
      </c>
    </row>
    <row r="1082" spans="1:19" x14ac:dyDescent="0.25">
      <c r="A1082" s="60">
        <v>3311403310011</v>
      </c>
      <c r="B1082" s="27" t="s">
        <v>713</v>
      </c>
      <c r="C1082" s="28"/>
      <c r="D1082" s="29">
        <f>SUM(D1083)</f>
        <v>0</v>
      </c>
      <c r="E1082" s="29">
        <f>SUM(E1083)</f>
        <v>0</v>
      </c>
      <c r="F1082" s="30">
        <f t="shared" si="160"/>
        <v>0</v>
      </c>
      <c r="G1082" s="31">
        <f t="shared" si="155"/>
        <v>0</v>
      </c>
      <c r="H1082" s="29">
        <f>SUM(H1083)</f>
        <v>0</v>
      </c>
      <c r="I1082" s="32">
        <f t="shared" si="161"/>
        <v>0</v>
      </c>
      <c r="J1082" s="29">
        <f>SUM(J1083)</f>
        <v>0</v>
      </c>
      <c r="K1082" s="31">
        <f t="shared" si="157"/>
        <v>0</v>
      </c>
      <c r="L1082" s="30">
        <f t="shared" si="163"/>
        <v>0</v>
      </c>
      <c r="M1082" s="31">
        <f t="shared" si="158"/>
        <v>0</v>
      </c>
      <c r="N1082" s="29">
        <f>SUM(N1083)</f>
        <v>0</v>
      </c>
      <c r="O1082" s="31">
        <f t="shared" si="159"/>
        <v>0</v>
      </c>
      <c r="P1082" s="32">
        <f t="shared" si="162"/>
        <v>0</v>
      </c>
      <c r="R1082" s="17">
        <f>SUM('[1]estapu y ente'!D1080+[2]ctas!D1080)</f>
        <v>0</v>
      </c>
      <c r="S1082" s="18">
        <f t="shared" si="156"/>
        <v>0</v>
      </c>
    </row>
    <row r="1083" spans="1:19" ht="26.25" x14ac:dyDescent="0.25">
      <c r="A1083" s="60">
        <v>3311403310011</v>
      </c>
      <c r="B1083" s="27" t="s">
        <v>714</v>
      </c>
      <c r="C1083" s="28"/>
      <c r="D1083" s="17">
        <f>SUM([3]ctas!D1083+'[4]estapu y ente'!D1083)</f>
        <v>0</v>
      </c>
      <c r="E1083" s="17">
        <f>SUM([3]ctas!E1083+'[4]estapu y ente'!E1083)</f>
        <v>0</v>
      </c>
      <c r="F1083" s="30">
        <f t="shared" si="160"/>
        <v>0</v>
      </c>
      <c r="G1083" s="31">
        <f t="shared" si="155"/>
        <v>0</v>
      </c>
      <c r="H1083" s="17"/>
      <c r="I1083" s="32">
        <f t="shared" si="161"/>
        <v>0</v>
      </c>
      <c r="J1083" s="17">
        <f>SUM([3]ctas!J1083+'[4]estapu y ente'!J1083)</f>
        <v>0</v>
      </c>
      <c r="K1083" s="31">
        <f t="shared" si="157"/>
        <v>0</v>
      </c>
      <c r="L1083" s="30">
        <f t="shared" si="163"/>
        <v>0</v>
      </c>
      <c r="M1083" s="31">
        <f t="shared" si="158"/>
        <v>0</v>
      </c>
      <c r="N1083" s="17">
        <f>SUM([3]ctas!N1083+'[4]estapu y ente'!N1083)</f>
        <v>0</v>
      </c>
      <c r="O1083" s="31">
        <f t="shared" si="159"/>
        <v>0</v>
      </c>
      <c r="P1083" s="32">
        <f t="shared" si="162"/>
        <v>0</v>
      </c>
      <c r="R1083" s="17">
        <f>SUM('[1]estapu y ente'!D1081+[2]ctas!D1081)</f>
        <v>0</v>
      </c>
      <c r="S1083" s="18">
        <f t="shared" si="156"/>
        <v>0</v>
      </c>
    </row>
    <row r="1084" spans="1:19" x14ac:dyDescent="0.25">
      <c r="A1084" s="60">
        <v>3311403310014</v>
      </c>
      <c r="B1084" s="27" t="s">
        <v>715</v>
      </c>
      <c r="C1084" s="28"/>
      <c r="D1084" s="29">
        <f>SUM(D1085:D1090)</f>
        <v>0</v>
      </c>
      <c r="E1084" s="29">
        <f>SUM(E1085:E1090)</f>
        <v>0</v>
      </c>
      <c r="F1084" s="30">
        <f t="shared" si="160"/>
        <v>0</v>
      </c>
      <c r="G1084" s="31">
        <f t="shared" si="155"/>
        <v>0</v>
      </c>
      <c r="H1084" s="29">
        <f>SUM(H1085:H1090)</f>
        <v>0</v>
      </c>
      <c r="I1084" s="32">
        <f t="shared" si="161"/>
        <v>0</v>
      </c>
      <c r="J1084" s="29">
        <f>SUM(J1085:J1090)</f>
        <v>0</v>
      </c>
      <c r="K1084" s="31">
        <f t="shared" si="157"/>
        <v>0</v>
      </c>
      <c r="L1084" s="30">
        <f t="shared" si="163"/>
        <v>0</v>
      </c>
      <c r="M1084" s="31">
        <f t="shared" si="158"/>
        <v>0</v>
      </c>
      <c r="N1084" s="29">
        <f>SUM(N1085:N1090)</f>
        <v>0</v>
      </c>
      <c r="O1084" s="31">
        <f t="shared" si="159"/>
        <v>0</v>
      </c>
      <c r="P1084" s="32">
        <f t="shared" si="162"/>
        <v>0</v>
      </c>
      <c r="R1084" s="17">
        <f>SUM('[1]estapu y ente'!D1082+[2]ctas!D1082)</f>
        <v>0</v>
      </c>
      <c r="S1084" s="18">
        <f t="shared" si="156"/>
        <v>0</v>
      </c>
    </row>
    <row r="1085" spans="1:19" x14ac:dyDescent="0.25">
      <c r="A1085" s="60">
        <v>331140331001412</v>
      </c>
      <c r="B1085" s="27" t="s">
        <v>716</v>
      </c>
      <c r="C1085" s="28"/>
      <c r="D1085" s="17">
        <f>SUM([3]ctas!D1085+'[4]estapu y ente'!D1085)</f>
        <v>0</v>
      </c>
      <c r="E1085" s="17">
        <f>SUM([3]ctas!E1085+'[4]estapu y ente'!E1085)</f>
        <v>0</v>
      </c>
      <c r="F1085" s="30">
        <f t="shared" si="160"/>
        <v>0</v>
      </c>
      <c r="G1085" s="31">
        <f t="shared" si="155"/>
        <v>0</v>
      </c>
      <c r="H1085" s="17"/>
      <c r="I1085" s="32">
        <f t="shared" si="161"/>
        <v>0</v>
      </c>
      <c r="J1085" s="17">
        <f>SUM([3]ctas!J1085+'[4]estapu y ente'!J1085)</f>
        <v>0</v>
      </c>
      <c r="K1085" s="31">
        <f t="shared" si="157"/>
        <v>0</v>
      </c>
      <c r="L1085" s="30">
        <f t="shared" si="163"/>
        <v>0</v>
      </c>
      <c r="M1085" s="31">
        <f t="shared" si="158"/>
        <v>0</v>
      </c>
      <c r="N1085" s="17">
        <f>SUM([3]ctas!N1085+'[4]estapu y ente'!N1085)</f>
        <v>0</v>
      </c>
      <c r="O1085" s="31">
        <f t="shared" si="159"/>
        <v>0</v>
      </c>
      <c r="P1085" s="32">
        <f t="shared" si="162"/>
        <v>0</v>
      </c>
      <c r="R1085" s="17">
        <f>SUM('[1]estapu y ente'!D1083+[2]ctas!D1083)</f>
        <v>0</v>
      </c>
      <c r="S1085" s="18">
        <f t="shared" si="156"/>
        <v>0</v>
      </c>
    </row>
    <row r="1086" spans="1:19" ht="26.25" x14ac:dyDescent="0.25">
      <c r="A1086" s="60">
        <v>331140331001412</v>
      </c>
      <c r="B1086" s="27" t="s">
        <v>717</v>
      </c>
      <c r="C1086" s="28"/>
      <c r="D1086" s="17">
        <f>SUM([3]ctas!D1086+'[4]estapu y ente'!D1086)</f>
        <v>0</v>
      </c>
      <c r="E1086" s="17">
        <f>SUM([3]ctas!E1086+'[4]estapu y ente'!E1086)</f>
        <v>0</v>
      </c>
      <c r="F1086" s="30">
        <f t="shared" si="160"/>
        <v>0</v>
      </c>
      <c r="G1086" s="31">
        <f t="shared" si="155"/>
        <v>0</v>
      </c>
      <c r="H1086" s="17"/>
      <c r="I1086" s="32">
        <f t="shared" si="161"/>
        <v>0</v>
      </c>
      <c r="J1086" s="17">
        <f>SUM([3]ctas!J1086+'[4]estapu y ente'!J1086)</f>
        <v>0</v>
      </c>
      <c r="K1086" s="31">
        <f t="shared" si="157"/>
        <v>0</v>
      </c>
      <c r="L1086" s="30">
        <f t="shared" si="163"/>
        <v>0</v>
      </c>
      <c r="M1086" s="31">
        <f t="shared" si="158"/>
        <v>0</v>
      </c>
      <c r="N1086" s="17">
        <f>SUM([3]ctas!N1086+'[4]estapu y ente'!N1086)</f>
        <v>0</v>
      </c>
      <c r="O1086" s="31">
        <f t="shared" si="159"/>
        <v>0</v>
      </c>
      <c r="P1086" s="32">
        <f t="shared" si="162"/>
        <v>0</v>
      </c>
      <c r="R1086" s="17">
        <f>SUM('[1]estapu y ente'!D1084+[2]ctas!D1084)</f>
        <v>0</v>
      </c>
      <c r="S1086" s="18">
        <f t="shared" si="156"/>
        <v>0</v>
      </c>
    </row>
    <row r="1087" spans="1:19" x14ac:dyDescent="0.25">
      <c r="A1087" s="60">
        <v>331140331001422</v>
      </c>
      <c r="B1087" s="27" t="s">
        <v>718</v>
      </c>
      <c r="C1087" s="28"/>
      <c r="D1087" s="17">
        <f>SUM([3]ctas!D1087+'[4]estapu y ente'!D1087)</f>
        <v>0</v>
      </c>
      <c r="E1087" s="17">
        <f>SUM([3]ctas!E1087+'[4]estapu y ente'!E1087)</f>
        <v>0</v>
      </c>
      <c r="F1087" s="30">
        <f t="shared" si="160"/>
        <v>0</v>
      </c>
      <c r="G1087" s="31">
        <f t="shared" si="155"/>
        <v>0</v>
      </c>
      <c r="H1087" s="17"/>
      <c r="I1087" s="32">
        <f t="shared" si="161"/>
        <v>0</v>
      </c>
      <c r="J1087" s="17">
        <f>SUM([3]ctas!J1087+'[4]estapu y ente'!J1087)</f>
        <v>0</v>
      </c>
      <c r="K1087" s="31">
        <f t="shared" si="157"/>
        <v>0</v>
      </c>
      <c r="L1087" s="30">
        <f t="shared" si="163"/>
        <v>0</v>
      </c>
      <c r="M1087" s="31">
        <f t="shared" si="158"/>
        <v>0</v>
      </c>
      <c r="N1087" s="17">
        <f>SUM([3]ctas!N1087+'[4]estapu y ente'!N1087)</f>
        <v>0</v>
      </c>
      <c r="O1087" s="31">
        <f t="shared" si="159"/>
        <v>0</v>
      </c>
      <c r="P1087" s="32">
        <f t="shared" si="162"/>
        <v>0</v>
      </c>
      <c r="R1087" s="17">
        <f>SUM('[1]estapu y ente'!D1085+[2]ctas!D1085)</f>
        <v>0</v>
      </c>
      <c r="S1087" s="18">
        <f t="shared" si="156"/>
        <v>0</v>
      </c>
    </row>
    <row r="1088" spans="1:19" ht="26.25" x14ac:dyDescent="0.25">
      <c r="A1088" s="60">
        <v>331140331001422</v>
      </c>
      <c r="B1088" s="27" t="s">
        <v>717</v>
      </c>
      <c r="C1088" s="28"/>
      <c r="D1088" s="17">
        <f>SUM([3]ctas!D1088+'[4]estapu y ente'!D1088)</f>
        <v>0</v>
      </c>
      <c r="E1088" s="17">
        <f>SUM([3]ctas!E1088+'[4]estapu y ente'!E1088)</f>
        <v>0</v>
      </c>
      <c r="F1088" s="30">
        <f t="shared" si="160"/>
        <v>0</v>
      </c>
      <c r="G1088" s="31">
        <f t="shared" si="155"/>
        <v>0</v>
      </c>
      <c r="H1088" s="17"/>
      <c r="I1088" s="32">
        <f t="shared" si="161"/>
        <v>0</v>
      </c>
      <c r="J1088" s="17">
        <f>SUM([3]ctas!J1088+'[4]estapu y ente'!J1088)</f>
        <v>0</v>
      </c>
      <c r="K1088" s="31">
        <f t="shared" si="157"/>
        <v>0</v>
      </c>
      <c r="L1088" s="30">
        <f t="shared" si="163"/>
        <v>0</v>
      </c>
      <c r="M1088" s="31">
        <f t="shared" si="158"/>
        <v>0</v>
      </c>
      <c r="N1088" s="17">
        <f>SUM([3]ctas!N1088+'[4]estapu y ente'!N1088)</f>
        <v>0</v>
      </c>
      <c r="O1088" s="31">
        <f t="shared" si="159"/>
        <v>0</v>
      </c>
      <c r="P1088" s="32">
        <f t="shared" si="162"/>
        <v>0</v>
      </c>
      <c r="R1088" s="17">
        <f>SUM('[1]estapu y ente'!D1086+[2]ctas!D1086)</f>
        <v>0</v>
      </c>
      <c r="S1088" s="18">
        <f t="shared" si="156"/>
        <v>0</v>
      </c>
    </row>
    <row r="1089" spans="1:19" x14ac:dyDescent="0.25">
      <c r="A1089" s="60">
        <v>331140331001432</v>
      </c>
      <c r="B1089" s="27" t="s">
        <v>719</v>
      </c>
      <c r="C1089" s="28"/>
      <c r="D1089" s="17">
        <f>SUM([3]ctas!D1089+'[4]estapu y ente'!D1089)</f>
        <v>0</v>
      </c>
      <c r="E1089" s="17">
        <f>SUM([3]ctas!E1089+'[4]estapu y ente'!E1089)</f>
        <v>0</v>
      </c>
      <c r="F1089" s="30">
        <f t="shared" si="160"/>
        <v>0</v>
      </c>
      <c r="G1089" s="31">
        <f t="shared" si="155"/>
        <v>0</v>
      </c>
      <c r="H1089" s="17"/>
      <c r="I1089" s="32">
        <f t="shared" si="161"/>
        <v>0</v>
      </c>
      <c r="J1089" s="17">
        <f>SUM([3]ctas!J1089+'[4]estapu y ente'!J1089)</f>
        <v>0</v>
      </c>
      <c r="K1089" s="31">
        <f t="shared" si="157"/>
        <v>0</v>
      </c>
      <c r="L1089" s="30">
        <f t="shared" si="163"/>
        <v>0</v>
      </c>
      <c r="M1089" s="31">
        <f t="shared" si="158"/>
        <v>0</v>
      </c>
      <c r="N1089" s="17">
        <f>SUM([3]ctas!N1089+'[4]estapu y ente'!N1089)</f>
        <v>0</v>
      </c>
      <c r="O1089" s="31">
        <f t="shared" si="159"/>
        <v>0</v>
      </c>
      <c r="P1089" s="32">
        <f t="shared" si="162"/>
        <v>0</v>
      </c>
      <c r="R1089" s="17">
        <f>SUM('[1]estapu y ente'!D1087+[2]ctas!D1087)</f>
        <v>0</v>
      </c>
      <c r="S1089" s="18">
        <f t="shared" si="156"/>
        <v>0</v>
      </c>
    </row>
    <row r="1090" spans="1:19" ht="26.25" x14ac:dyDescent="0.25">
      <c r="A1090" s="60">
        <v>331140331001432</v>
      </c>
      <c r="B1090" s="27" t="s">
        <v>720</v>
      </c>
      <c r="C1090" s="28"/>
      <c r="D1090" s="17">
        <f>SUM([3]ctas!D1090+'[4]estapu y ente'!D1090)</f>
        <v>0</v>
      </c>
      <c r="E1090" s="17">
        <f>SUM([3]ctas!E1090+'[4]estapu y ente'!E1090)</f>
        <v>0</v>
      </c>
      <c r="F1090" s="30">
        <f t="shared" si="160"/>
        <v>0</v>
      </c>
      <c r="G1090" s="31">
        <f t="shared" si="155"/>
        <v>0</v>
      </c>
      <c r="H1090" s="17"/>
      <c r="I1090" s="32">
        <f t="shared" si="161"/>
        <v>0</v>
      </c>
      <c r="J1090" s="17">
        <f>SUM([3]ctas!J1090+'[4]estapu y ente'!J1090)</f>
        <v>0</v>
      </c>
      <c r="K1090" s="31">
        <f t="shared" si="157"/>
        <v>0</v>
      </c>
      <c r="L1090" s="30">
        <f t="shared" si="163"/>
        <v>0</v>
      </c>
      <c r="M1090" s="31">
        <f t="shared" si="158"/>
        <v>0</v>
      </c>
      <c r="N1090" s="17">
        <f>SUM([3]ctas!N1090+'[4]estapu y ente'!N1090)</f>
        <v>0</v>
      </c>
      <c r="O1090" s="31">
        <f t="shared" si="159"/>
        <v>0</v>
      </c>
      <c r="P1090" s="32">
        <f t="shared" si="162"/>
        <v>0</v>
      </c>
      <c r="R1090" s="17">
        <f>SUM('[1]estapu y ente'!D1088+[2]ctas!D1088)</f>
        <v>0</v>
      </c>
      <c r="S1090" s="18">
        <f t="shared" si="156"/>
        <v>0</v>
      </c>
    </row>
    <row r="1091" spans="1:19" x14ac:dyDescent="0.25">
      <c r="A1091" s="60">
        <v>3311403310034</v>
      </c>
      <c r="B1091" s="27" t="s">
        <v>721</v>
      </c>
      <c r="C1091" s="28"/>
      <c r="D1091" s="29">
        <f>SUM(D1092)</f>
        <v>0</v>
      </c>
      <c r="E1091" s="29">
        <f>SUM(E1092)</f>
        <v>0</v>
      </c>
      <c r="F1091" s="30">
        <f t="shared" si="160"/>
        <v>0</v>
      </c>
      <c r="G1091" s="31">
        <f t="shared" si="155"/>
        <v>0</v>
      </c>
      <c r="H1091" s="29">
        <f>SUM(H1092)</f>
        <v>0</v>
      </c>
      <c r="I1091" s="32">
        <f t="shared" si="161"/>
        <v>0</v>
      </c>
      <c r="J1091" s="29">
        <f>SUM(J1092)</f>
        <v>0</v>
      </c>
      <c r="K1091" s="31">
        <f t="shared" si="157"/>
        <v>0</v>
      </c>
      <c r="L1091" s="30">
        <f t="shared" si="163"/>
        <v>0</v>
      </c>
      <c r="M1091" s="31">
        <f t="shared" si="158"/>
        <v>0</v>
      </c>
      <c r="N1091" s="29">
        <f>SUM(N1092)</f>
        <v>0</v>
      </c>
      <c r="O1091" s="31">
        <f t="shared" si="159"/>
        <v>0</v>
      </c>
      <c r="P1091" s="32">
        <f t="shared" si="162"/>
        <v>0</v>
      </c>
      <c r="R1091" s="17">
        <f>SUM('[1]estapu y ente'!D1089+[2]ctas!D1089)</f>
        <v>0</v>
      </c>
      <c r="S1091" s="18">
        <f t="shared" si="156"/>
        <v>0</v>
      </c>
    </row>
    <row r="1092" spans="1:19" x14ac:dyDescent="0.25">
      <c r="A1092" s="60">
        <v>3311403310034</v>
      </c>
      <c r="B1092" s="27" t="s">
        <v>721</v>
      </c>
      <c r="C1092" s="28"/>
      <c r="D1092" s="17">
        <f>SUM([3]ctas!D1092+'[4]estapu y ente'!D1092)</f>
        <v>0</v>
      </c>
      <c r="E1092" s="17">
        <f>SUM([3]ctas!E1092+'[4]estapu y ente'!E1092)</f>
        <v>0</v>
      </c>
      <c r="F1092" s="30">
        <f t="shared" si="160"/>
        <v>0</v>
      </c>
      <c r="G1092" s="31">
        <f t="shared" si="155"/>
        <v>0</v>
      </c>
      <c r="H1092" s="17"/>
      <c r="I1092" s="32">
        <f t="shared" si="161"/>
        <v>0</v>
      </c>
      <c r="J1092" s="17">
        <f>SUM([3]ctas!J1092+'[4]estapu y ente'!J1092)</f>
        <v>0</v>
      </c>
      <c r="K1092" s="31">
        <f t="shared" si="157"/>
        <v>0</v>
      </c>
      <c r="L1092" s="30">
        <f t="shared" si="163"/>
        <v>0</v>
      </c>
      <c r="M1092" s="31">
        <f t="shared" si="158"/>
        <v>0</v>
      </c>
      <c r="N1092" s="17">
        <f>SUM([3]ctas!N1092+'[4]estapu y ente'!N1092)</f>
        <v>0</v>
      </c>
      <c r="O1092" s="31">
        <f t="shared" si="159"/>
        <v>0</v>
      </c>
      <c r="P1092" s="32">
        <f t="shared" si="162"/>
        <v>0</v>
      </c>
      <c r="R1092" s="17">
        <f>SUM('[1]estapu y ente'!D1090+[2]ctas!D1090)</f>
        <v>0</v>
      </c>
      <c r="S1092" s="18">
        <f t="shared" si="156"/>
        <v>0</v>
      </c>
    </row>
    <row r="1093" spans="1:19" ht="26.25" x14ac:dyDescent="0.25">
      <c r="A1093" s="60">
        <v>3311403310055</v>
      </c>
      <c r="B1093" s="27" t="s">
        <v>722</v>
      </c>
      <c r="C1093" s="28"/>
      <c r="D1093" s="29">
        <f>SUM(D1094)</f>
        <v>0</v>
      </c>
      <c r="E1093" s="29">
        <f>SUM(E1094)</f>
        <v>0</v>
      </c>
      <c r="F1093" s="30">
        <f t="shared" si="160"/>
        <v>0</v>
      </c>
      <c r="G1093" s="31">
        <f t="shared" si="155"/>
        <v>0</v>
      </c>
      <c r="H1093" s="29">
        <f>SUM(H1094)</f>
        <v>0</v>
      </c>
      <c r="I1093" s="32">
        <f t="shared" si="161"/>
        <v>0</v>
      </c>
      <c r="J1093" s="29">
        <f>SUM(J1094)</f>
        <v>0</v>
      </c>
      <c r="K1093" s="31">
        <f t="shared" si="157"/>
        <v>0</v>
      </c>
      <c r="L1093" s="30">
        <f t="shared" si="163"/>
        <v>0</v>
      </c>
      <c r="M1093" s="31">
        <f t="shared" si="158"/>
        <v>0</v>
      </c>
      <c r="N1093" s="29">
        <f>SUM(N1094)</f>
        <v>0</v>
      </c>
      <c r="O1093" s="31">
        <f t="shared" si="159"/>
        <v>0</v>
      </c>
      <c r="P1093" s="32">
        <f t="shared" si="162"/>
        <v>0</v>
      </c>
      <c r="R1093" s="17">
        <f>SUM('[1]estapu y ente'!D1091+[2]ctas!D1091)</f>
        <v>0</v>
      </c>
      <c r="S1093" s="18">
        <f t="shared" si="156"/>
        <v>0</v>
      </c>
    </row>
    <row r="1094" spans="1:19" ht="26.25" x14ac:dyDescent="0.25">
      <c r="A1094" s="60">
        <v>3311403310055</v>
      </c>
      <c r="B1094" s="27" t="s">
        <v>723</v>
      </c>
      <c r="C1094" s="28"/>
      <c r="D1094" s="17">
        <f>SUM([3]ctas!D1094+'[4]estapu y ente'!D1094)</f>
        <v>0</v>
      </c>
      <c r="E1094" s="17">
        <f>SUM([3]ctas!E1094+'[4]estapu y ente'!E1094)</f>
        <v>0</v>
      </c>
      <c r="F1094" s="30">
        <f t="shared" si="160"/>
        <v>0</v>
      </c>
      <c r="G1094" s="31">
        <f t="shared" si="155"/>
        <v>0</v>
      </c>
      <c r="H1094" s="17"/>
      <c r="I1094" s="32">
        <f t="shared" si="161"/>
        <v>0</v>
      </c>
      <c r="J1094" s="17">
        <f>SUM([3]ctas!J1094+'[4]estapu y ente'!J1094)</f>
        <v>0</v>
      </c>
      <c r="K1094" s="31">
        <f t="shared" si="157"/>
        <v>0</v>
      </c>
      <c r="L1094" s="30">
        <f t="shared" si="163"/>
        <v>0</v>
      </c>
      <c r="M1094" s="31">
        <f t="shared" si="158"/>
        <v>0</v>
      </c>
      <c r="N1094" s="17">
        <f>SUM([3]ctas!N1094+'[4]estapu y ente'!N1094)</f>
        <v>0</v>
      </c>
      <c r="O1094" s="31">
        <f t="shared" si="159"/>
        <v>0</v>
      </c>
      <c r="P1094" s="32">
        <f t="shared" si="162"/>
        <v>0</v>
      </c>
      <c r="R1094" s="17">
        <f>SUM('[1]estapu y ente'!D1092+[2]ctas!D1092)</f>
        <v>0</v>
      </c>
      <c r="S1094" s="18">
        <f t="shared" si="156"/>
        <v>0</v>
      </c>
    </row>
    <row r="1095" spans="1:19" x14ac:dyDescent="0.25">
      <c r="A1095" s="60">
        <v>3311403310074</v>
      </c>
      <c r="B1095" s="27" t="s">
        <v>724</v>
      </c>
      <c r="C1095" s="28"/>
      <c r="D1095" s="29">
        <f>SUM(D1096)</f>
        <v>0</v>
      </c>
      <c r="E1095" s="29">
        <f>SUM(E1096)</f>
        <v>0</v>
      </c>
      <c r="F1095" s="30">
        <f t="shared" si="160"/>
        <v>0</v>
      </c>
      <c r="G1095" s="31">
        <f t="shared" si="155"/>
        <v>0</v>
      </c>
      <c r="H1095" s="29">
        <f>SUM(H1096)</f>
        <v>0</v>
      </c>
      <c r="I1095" s="32">
        <f t="shared" si="161"/>
        <v>0</v>
      </c>
      <c r="J1095" s="29">
        <f>SUM(J1096)</f>
        <v>0</v>
      </c>
      <c r="K1095" s="31">
        <f t="shared" si="157"/>
        <v>0</v>
      </c>
      <c r="L1095" s="30">
        <f t="shared" si="163"/>
        <v>0</v>
      </c>
      <c r="M1095" s="31">
        <f t="shared" si="158"/>
        <v>0</v>
      </c>
      <c r="N1095" s="29">
        <f>SUM(N1096)</f>
        <v>0</v>
      </c>
      <c r="O1095" s="31">
        <f t="shared" si="159"/>
        <v>0</v>
      </c>
      <c r="P1095" s="32">
        <f t="shared" si="162"/>
        <v>0</v>
      </c>
      <c r="R1095" s="17">
        <f>SUM('[1]estapu y ente'!D1093+[2]ctas!D1093)</f>
        <v>0</v>
      </c>
      <c r="S1095" s="18">
        <f t="shared" si="156"/>
        <v>0</v>
      </c>
    </row>
    <row r="1096" spans="1:19" x14ac:dyDescent="0.25">
      <c r="A1096" s="60">
        <v>3311403310074</v>
      </c>
      <c r="B1096" s="27" t="s">
        <v>724</v>
      </c>
      <c r="C1096" s="28"/>
      <c r="D1096" s="17">
        <f>SUM([3]ctas!D1096+'[4]estapu y ente'!D1096)</f>
        <v>0</v>
      </c>
      <c r="E1096" s="17">
        <f>SUM([3]ctas!E1096+'[4]estapu y ente'!E1096)</f>
        <v>0</v>
      </c>
      <c r="F1096" s="30">
        <f t="shared" si="160"/>
        <v>0</v>
      </c>
      <c r="G1096" s="31">
        <f t="shared" si="155"/>
        <v>0</v>
      </c>
      <c r="H1096" s="17"/>
      <c r="I1096" s="32">
        <f t="shared" si="161"/>
        <v>0</v>
      </c>
      <c r="J1096" s="17">
        <f>SUM([3]ctas!J1096+'[4]estapu y ente'!J1096)</f>
        <v>0</v>
      </c>
      <c r="K1096" s="31">
        <f t="shared" si="157"/>
        <v>0</v>
      </c>
      <c r="L1096" s="30">
        <f t="shared" si="163"/>
        <v>0</v>
      </c>
      <c r="M1096" s="31">
        <f t="shared" si="158"/>
        <v>0</v>
      </c>
      <c r="N1096" s="17">
        <f>SUM([3]ctas!N1096+'[4]estapu y ente'!N1096)</f>
        <v>0</v>
      </c>
      <c r="O1096" s="31">
        <f t="shared" si="159"/>
        <v>0</v>
      </c>
      <c r="P1096" s="32">
        <f t="shared" si="162"/>
        <v>0</v>
      </c>
      <c r="R1096" s="17">
        <f>SUM('[1]estapu y ente'!D1094+[2]ctas!D1094)</f>
        <v>0</v>
      </c>
      <c r="S1096" s="18">
        <f t="shared" si="156"/>
        <v>0</v>
      </c>
    </row>
    <row r="1097" spans="1:19" ht="26.25" x14ac:dyDescent="0.25">
      <c r="A1097" s="60">
        <v>3311403310143</v>
      </c>
      <c r="B1097" s="27" t="s">
        <v>725</v>
      </c>
      <c r="C1097" s="28"/>
      <c r="D1097" s="29">
        <f>SUM(D1098)</f>
        <v>1318872000</v>
      </c>
      <c r="E1097" s="29">
        <f>SUM(E1098)</f>
        <v>0</v>
      </c>
      <c r="F1097" s="30">
        <f t="shared" si="160"/>
        <v>1318872000</v>
      </c>
      <c r="G1097" s="31">
        <f t="shared" si="155"/>
        <v>0</v>
      </c>
      <c r="H1097" s="29">
        <f>SUM(H1098)</f>
        <v>0</v>
      </c>
      <c r="I1097" s="32">
        <f t="shared" si="161"/>
        <v>1318872000</v>
      </c>
      <c r="J1097" s="29">
        <f>SUM(J1098)</f>
        <v>0</v>
      </c>
      <c r="K1097" s="31">
        <f t="shared" si="157"/>
        <v>0</v>
      </c>
      <c r="L1097" s="30">
        <f t="shared" si="163"/>
        <v>378934272</v>
      </c>
      <c r="M1097" s="31">
        <f t="shared" si="158"/>
        <v>28.73169435699598</v>
      </c>
      <c r="N1097" s="29">
        <f>SUM(N1098)</f>
        <v>378934272</v>
      </c>
      <c r="O1097" s="31">
        <f t="shared" si="159"/>
        <v>28.73169435699598</v>
      </c>
      <c r="P1097" s="32">
        <f t="shared" si="162"/>
        <v>939937728</v>
      </c>
      <c r="R1097" s="17">
        <f>SUM('[1]estapu y ente'!D1095+[2]ctas!D1095)</f>
        <v>1318872000</v>
      </c>
      <c r="S1097" s="18">
        <f t="shared" si="156"/>
        <v>0</v>
      </c>
    </row>
    <row r="1098" spans="1:19" ht="26.25" x14ac:dyDescent="0.25">
      <c r="A1098" s="60">
        <v>3311403310143240</v>
      </c>
      <c r="B1098" s="27" t="s">
        <v>725</v>
      </c>
      <c r="C1098" s="28"/>
      <c r="D1098" s="17">
        <f>SUM([3]ctas!D1098+'[4]estapu y ente'!D1098)</f>
        <v>1318872000</v>
      </c>
      <c r="E1098" s="17">
        <f>SUM([3]ctas!E1098+'[4]estapu y ente'!E1098)</f>
        <v>0</v>
      </c>
      <c r="F1098" s="30">
        <f t="shared" si="160"/>
        <v>1318872000</v>
      </c>
      <c r="G1098" s="31">
        <f t="shared" si="155"/>
        <v>0</v>
      </c>
      <c r="H1098" s="17"/>
      <c r="I1098" s="32">
        <f t="shared" si="161"/>
        <v>1318872000</v>
      </c>
      <c r="J1098" s="17">
        <f>SUM([3]ctas!J1098+'[4]estapu y ente'!J1098)</f>
        <v>0</v>
      </c>
      <c r="K1098" s="31">
        <f t="shared" si="157"/>
        <v>0</v>
      </c>
      <c r="L1098" s="30">
        <f t="shared" si="163"/>
        <v>378934272</v>
      </c>
      <c r="M1098" s="31">
        <f t="shared" si="158"/>
        <v>28.73169435699598</v>
      </c>
      <c r="N1098" s="17">
        <f>SUM([3]ctas!N1098+'[4]estapu y ente'!N1098)</f>
        <v>378934272</v>
      </c>
      <c r="O1098" s="31">
        <f t="shared" si="159"/>
        <v>28.73169435699598</v>
      </c>
      <c r="P1098" s="32">
        <f t="shared" si="162"/>
        <v>939937728</v>
      </c>
      <c r="R1098" s="17">
        <f>SUM('[1]estapu y ente'!D1096+[2]ctas!D1096)</f>
        <v>1318872000</v>
      </c>
      <c r="S1098" s="18">
        <f t="shared" ref="S1098:S1161" si="164">+D1098-R1098</f>
        <v>0</v>
      </c>
    </row>
    <row r="1099" spans="1:19" ht="26.25" x14ac:dyDescent="0.25">
      <c r="A1099" s="60">
        <v>3311403310232</v>
      </c>
      <c r="B1099" s="27" t="s">
        <v>726</v>
      </c>
      <c r="C1099" s="28"/>
      <c r="D1099" s="29">
        <f>SUM(D1100:D1103)</f>
        <v>68275184000</v>
      </c>
      <c r="E1099" s="29">
        <f>SUM(E1100:E1103)</f>
        <v>-9693254000</v>
      </c>
      <c r="F1099" s="30">
        <f t="shared" si="160"/>
        <v>58581930000</v>
      </c>
      <c r="G1099" s="31">
        <f t="shared" si="155"/>
        <v>0</v>
      </c>
      <c r="H1099" s="29">
        <f>SUM(H1100:H1103)</f>
        <v>0</v>
      </c>
      <c r="I1099" s="32">
        <f t="shared" si="161"/>
        <v>58581930000</v>
      </c>
      <c r="J1099" s="29">
        <f>SUM(J1100:J1103)</f>
        <v>7716794650</v>
      </c>
      <c r="K1099" s="31">
        <f t="shared" si="157"/>
        <v>13.172653495711051</v>
      </c>
      <c r="L1099" s="30">
        <f t="shared" si="163"/>
        <v>27731171720</v>
      </c>
      <c r="M1099" s="31">
        <f t="shared" si="158"/>
        <v>47.337415684324505</v>
      </c>
      <c r="N1099" s="29">
        <f>SUM(N1100:N1103)</f>
        <v>35447966370</v>
      </c>
      <c r="O1099" s="31">
        <f t="shared" si="159"/>
        <v>60.510069180035551</v>
      </c>
      <c r="P1099" s="32">
        <f t="shared" si="162"/>
        <v>23133963630</v>
      </c>
      <c r="R1099" s="17">
        <f>SUM('[1]estapu y ente'!D1097+[2]ctas!D1097)</f>
        <v>68275184000</v>
      </c>
      <c r="S1099" s="18">
        <f t="shared" si="164"/>
        <v>0</v>
      </c>
    </row>
    <row r="1100" spans="1:19" ht="26.25" x14ac:dyDescent="0.25">
      <c r="A1100" s="60">
        <v>3311403310232230</v>
      </c>
      <c r="B1100" s="27" t="s">
        <v>726</v>
      </c>
      <c r="C1100" s="28"/>
      <c r="D1100" s="17">
        <f>SUM([3]ctas!D1100+'[4]estapu y ente'!D1100)</f>
        <v>46255184000</v>
      </c>
      <c r="E1100" s="17">
        <f>SUM([3]ctas!E1100+'[4]estapu y ente'!E1100)</f>
        <v>-4323254000</v>
      </c>
      <c r="F1100" s="30">
        <f t="shared" si="160"/>
        <v>41931930000</v>
      </c>
      <c r="G1100" s="31">
        <f t="shared" ref="G1100:G1163" si="165">IF(OR(F1100=0,F$5=0),0,F1100/F$5)*100</f>
        <v>0</v>
      </c>
      <c r="H1100" s="17"/>
      <c r="I1100" s="32">
        <f t="shared" si="161"/>
        <v>41931930000</v>
      </c>
      <c r="J1100" s="17">
        <f>SUM([3]ctas!J1100+'[4]estapu y ente'!J1100)</f>
        <v>3625380999</v>
      </c>
      <c r="K1100" s="31">
        <f t="shared" si="157"/>
        <v>8.645872009707162</v>
      </c>
      <c r="L1100" s="30">
        <f t="shared" si="163"/>
        <v>16388747877</v>
      </c>
      <c r="M1100" s="31">
        <f t="shared" si="158"/>
        <v>39.084172555377251</v>
      </c>
      <c r="N1100" s="17">
        <f>SUM([3]ctas!N1100+'[4]estapu y ente'!N1100)</f>
        <v>20014128876</v>
      </c>
      <c r="O1100" s="31">
        <f t="shared" si="159"/>
        <v>47.730044565084413</v>
      </c>
      <c r="P1100" s="32">
        <f t="shared" si="162"/>
        <v>21917801124</v>
      </c>
      <c r="R1100" s="17">
        <f>SUM('[1]estapu y ente'!D1098+[2]ctas!D1098)</f>
        <v>46255184000</v>
      </c>
      <c r="S1100" s="18">
        <f t="shared" si="164"/>
        <v>0</v>
      </c>
    </row>
    <row r="1101" spans="1:19" ht="26.25" x14ac:dyDescent="0.25">
      <c r="A1101" s="60">
        <v>3311403310232230</v>
      </c>
      <c r="B1101" s="27" t="s">
        <v>726</v>
      </c>
      <c r="C1101" s="28"/>
      <c r="D1101" s="17">
        <f>SUM([3]ctas!D1101+'[4]estapu y ente'!D1101)</f>
        <v>20950000000</v>
      </c>
      <c r="E1101" s="17">
        <f>SUM([3]ctas!E1101+'[4]estapu y ente'!E1101)</f>
        <v>-4300000000</v>
      </c>
      <c r="F1101" s="30">
        <f t="shared" si="160"/>
        <v>16650000000</v>
      </c>
      <c r="G1101" s="31">
        <f t="shared" si="165"/>
        <v>0</v>
      </c>
      <c r="H1101" s="17"/>
      <c r="I1101" s="32">
        <f t="shared" si="161"/>
        <v>16650000000</v>
      </c>
      <c r="J1101" s="17">
        <f>SUM([3]ctas!J1101+'[4]estapu y ente'!J1101)</f>
        <v>4091413651</v>
      </c>
      <c r="K1101" s="31">
        <f t="shared" ref="K1101:K1166" si="166">IF(OR(J1101=0,F1101=0),0,J1101/F1101)*100</f>
        <v>24.57305496096096</v>
      </c>
      <c r="L1101" s="30">
        <f t="shared" si="163"/>
        <v>11342423843</v>
      </c>
      <c r="M1101" s="31">
        <f t="shared" ref="M1101:M1166" si="167">IF(OR(L1101=0,F1101=0),0,L1101/F1101)*100</f>
        <v>68.122665723723713</v>
      </c>
      <c r="N1101" s="17">
        <f>SUM([3]ctas!N1101+'[4]estapu y ente'!N1101)</f>
        <v>15433837494</v>
      </c>
      <c r="O1101" s="31">
        <f t="shared" ref="O1101:O1166" si="168">IF(OR(N1101=0,F1101=0),0,N1101/F1101)*100</f>
        <v>92.695720684684673</v>
      </c>
      <c r="P1101" s="32">
        <f t="shared" si="162"/>
        <v>1216162506</v>
      </c>
      <c r="R1101" s="17">
        <f>SUM('[1]estapu y ente'!D1099+[2]ctas!D1099)</f>
        <v>20950000000</v>
      </c>
      <c r="S1101" s="18">
        <f t="shared" si="164"/>
        <v>0</v>
      </c>
    </row>
    <row r="1102" spans="1:19" ht="26.25" x14ac:dyDescent="0.25">
      <c r="A1102" s="60">
        <v>3311403310232230</v>
      </c>
      <c r="B1102" s="27" t="s">
        <v>726</v>
      </c>
      <c r="C1102" s="28"/>
      <c r="D1102" s="17">
        <f>SUM([3]ctas!D1102+'[4]estapu y ente'!D1102)</f>
        <v>1070000000</v>
      </c>
      <c r="E1102" s="17">
        <f>SUM([3]ctas!E1102+'[4]estapu y ente'!E1102)</f>
        <v>-1070000000</v>
      </c>
      <c r="F1102" s="30">
        <f t="shared" si="160"/>
        <v>0</v>
      </c>
      <c r="G1102" s="31">
        <f t="shared" si="165"/>
        <v>0</v>
      </c>
      <c r="H1102" s="17"/>
      <c r="I1102" s="32">
        <f t="shared" si="161"/>
        <v>0</v>
      </c>
      <c r="J1102" s="17">
        <f>SUM([3]ctas!J1102+'[4]estapu y ente'!J1102)</f>
        <v>0</v>
      </c>
      <c r="K1102" s="31">
        <f t="shared" si="166"/>
        <v>0</v>
      </c>
      <c r="L1102" s="30">
        <f t="shared" si="163"/>
        <v>0</v>
      </c>
      <c r="M1102" s="31">
        <f t="shared" si="167"/>
        <v>0</v>
      </c>
      <c r="N1102" s="17">
        <f>SUM([3]ctas!N1102+'[4]estapu y ente'!N1102)</f>
        <v>0</v>
      </c>
      <c r="O1102" s="31">
        <f t="shared" si="168"/>
        <v>0</v>
      </c>
      <c r="P1102" s="32">
        <f t="shared" si="162"/>
        <v>0</v>
      </c>
      <c r="R1102" s="17">
        <f>SUM('[1]estapu y ente'!D1100+[2]ctas!D1100)</f>
        <v>1070000000</v>
      </c>
      <c r="S1102" s="18">
        <f t="shared" si="164"/>
        <v>0</v>
      </c>
    </row>
    <row r="1103" spans="1:19" ht="26.25" x14ac:dyDescent="0.25">
      <c r="A1103" s="60">
        <v>3311403310232230</v>
      </c>
      <c r="B1103" s="27" t="s">
        <v>726</v>
      </c>
      <c r="C1103" s="28"/>
      <c r="D1103" s="17">
        <f>SUM([3]ctas!D1103+'[4]estapu y ente'!D1103)</f>
        <v>0</v>
      </c>
      <c r="E1103" s="17">
        <f>SUM([3]ctas!E1103+'[4]estapu y ente'!E1103)</f>
        <v>0</v>
      </c>
      <c r="F1103" s="30">
        <f t="shared" si="160"/>
        <v>0</v>
      </c>
      <c r="G1103" s="31">
        <f t="shared" si="165"/>
        <v>0</v>
      </c>
      <c r="H1103" s="17"/>
      <c r="I1103" s="32">
        <f t="shared" si="161"/>
        <v>0</v>
      </c>
      <c r="J1103" s="17">
        <f>SUM([3]ctas!J1103+'[4]estapu y ente'!J1103)</f>
        <v>0</v>
      </c>
      <c r="K1103" s="31">
        <f t="shared" si="166"/>
        <v>0</v>
      </c>
      <c r="L1103" s="30">
        <f t="shared" si="163"/>
        <v>0</v>
      </c>
      <c r="M1103" s="31">
        <f t="shared" si="167"/>
        <v>0</v>
      </c>
      <c r="N1103" s="17">
        <f>SUM([3]ctas!N1103+'[4]estapu y ente'!N1103)</f>
        <v>0</v>
      </c>
      <c r="O1103" s="31">
        <f t="shared" si="168"/>
        <v>0</v>
      </c>
      <c r="P1103" s="32">
        <f t="shared" si="162"/>
        <v>0</v>
      </c>
      <c r="R1103" s="17">
        <f>SUM('[1]estapu y ente'!D1101+[2]ctas!D1101)</f>
        <v>0</v>
      </c>
      <c r="S1103" s="18">
        <f t="shared" si="164"/>
        <v>0</v>
      </c>
    </row>
    <row r="1104" spans="1:19" ht="39" x14ac:dyDescent="0.25">
      <c r="A1104" s="26">
        <v>3311403310272</v>
      </c>
      <c r="B1104" s="27" t="s">
        <v>727</v>
      </c>
      <c r="C1104" s="28"/>
      <c r="D1104" s="29">
        <f>SUM(D1105)</f>
        <v>350000000</v>
      </c>
      <c r="E1104" s="29">
        <f>SUM(E1105)</f>
        <v>-4649302</v>
      </c>
      <c r="F1104" s="30">
        <f t="shared" si="160"/>
        <v>345350698</v>
      </c>
      <c r="G1104" s="31">
        <f t="shared" si="165"/>
        <v>0</v>
      </c>
      <c r="H1104" s="29">
        <f>SUM(H1105)</f>
        <v>0</v>
      </c>
      <c r="I1104" s="32">
        <f t="shared" si="161"/>
        <v>345350698</v>
      </c>
      <c r="J1104" s="29">
        <f>SUM(J1105)</f>
        <v>89914585</v>
      </c>
      <c r="K1104" s="31">
        <f t="shared" si="166"/>
        <v>26.035732813257557</v>
      </c>
      <c r="L1104" s="30">
        <f t="shared" si="163"/>
        <v>180681895</v>
      </c>
      <c r="M1104" s="31">
        <f t="shared" si="167"/>
        <v>52.318381299463887</v>
      </c>
      <c r="N1104" s="29">
        <f>SUM(N1105)</f>
        <v>270596480</v>
      </c>
      <c r="O1104" s="31">
        <f t="shared" si="168"/>
        <v>78.354114112721447</v>
      </c>
      <c r="P1104" s="32">
        <f t="shared" si="162"/>
        <v>74754218</v>
      </c>
      <c r="R1104" s="17">
        <f>SUM('[1]estapu y ente'!D1102+[2]ctas!D1102)</f>
        <v>350000000</v>
      </c>
      <c r="S1104" s="18">
        <f t="shared" si="164"/>
        <v>0</v>
      </c>
    </row>
    <row r="1105" spans="1:19" ht="39" x14ac:dyDescent="0.25">
      <c r="A1105" s="26">
        <v>3311403310272230</v>
      </c>
      <c r="B1105" s="27" t="s">
        <v>727</v>
      </c>
      <c r="C1105" s="28"/>
      <c r="D1105" s="17">
        <f>SUM([3]ctas!D1105+'[4]estapu y ente'!D1105)</f>
        <v>350000000</v>
      </c>
      <c r="E1105" s="17">
        <f>SUM([3]ctas!E1105+'[4]estapu y ente'!E1105)</f>
        <v>-4649302</v>
      </c>
      <c r="F1105" s="30">
        <f t="shared" si="160"/>
        <v>345350698</v>
      </c>
      <c r="G1105" s="31">
        <f t="shared" si="165"/>
        <v>0</v>
      </c>
      <c r="H1105" s="17"/>
      <c r="I1105" s="32">
        <f t="shared" si="161"/>
        <v>345350698</v>
      </c>
      <c r="J1105" s="17">
        <f>SUM([3]ctas!J1105+'[4]estapu y ente'!J1105)</f>
        <v>89914585</v>
      </c>
      <c r="K1105" s="31">
        <f t="shared" si="166"/>
        <v>26.035732813257557</v>
      </c>
      <c r="L1105" s="30">
        <f t="shared" si="163"/>
        <v>180681895</v>
      </c>
      <c r="M1105" s="31">
        <f t="shared" si="167"/>
        <v>52.318381299463887</v>
      </c>
      <c r="N1105" s="17">
        <f>SUM([3]ctas!N1105+'[4]estapu y ente'!N1105)</f>
        <v>270596480</v>
      </c>
      <c r="O1105" s="31">
        <f t="shared" si="168"/>
        <v>78.354114112721447</v>
      </c>
      <c r="P1105" s="32">
        <f t="shared" si="162"/>
        <v>74754218</v>
      </c>
      <c r="R1105" s="17">
        <f>SUM('[1]estapu y ente'!D1103+[2]ctas!D1103)</f>
        <v>350000000</v>
      </c>
      <c r="S1105" s="18">
        <f t="shared" si="164"/>
        <v>0</v>
      </c>
    </row>
    <row r="1106" spans="1:19" x14ac:dyDescent="0.25">
      <c r="A1106" s="26">
        <v>3311403310311</v>
      </c>
      <c r="B1106" s="27" t="s">
        <v>361</v>
      </c>
      <c r="C1106" s="28"/>
      <c r="D1106" s="29">
        <f>SUM(D1107:D1108)</f>
        <v>1446000000</v>
      </c>
      <c r="E1106" s="29">
        <f>SUM(E1107:E1108)</f>
        <v>500000000</v>
      </c>
      <c r="F1106" s="30">
        <f t="shared" si="160"/>
        <v>1946000000</v>
      </c>
      <c r="G1106" s="31">
        <f t="shared" si="165"/>
        <v>0</v>
      </c>
      <c r="H1106" s="29">
        <f>SUM(H1107:H1108)</f>
        <v>0</v>
      </c>
      <c r="I1106" s="32">
        <f t="shared" si="161"/>
        <v>1946000000</v>
      </c>
      <c r="J1106" s="29">
        <f>SUM(J1107:J1108)</f>
        <v>212678756</v>
      </c>
      <c r="K1106" s="31">
        <f t="shared" si="166"/>
        <v>10.929021377183968</v>
      </c>
      <c r="L1106" s="30">
        <f t="shared" si="163"/>
        <v>979125464</v>
      </c>
      <c r="M1106" s="31">
        <f t="shared" si="167"/>
        <v>50.31477204522097</v>
      </c>
      <c r="N1106" s="29">
        <f>SUM(N1107:N1108)</f>
        <v>1191804220</v>
      </c>
      <c r="O1106" s="31">
        <f t="shared" si="168"/>
        <v>61.243793422404934</v>
      </c>
      <c r="P1106" s="32">
        <f t="shared" si="162"/>
        <v>754195780</v>
      </c>
      <c r="R1106" s="17">
        <f>SUM('[1]estapu y ente'!D1104+[2]ctas!D1104)</f>
        <v>1446000000</v>
      </c>
      <c r="S1106" s="18">
        <f t="shared" si="164"/>
        <v>0</v>
      </c>
    </row>
    <row r="1107" spans="1:19" x14ac:dyDescent="0.25">
      <c r="A1107" s="26">
        <v>3311403310311230</v>
      </c>
      <c r="B1107" s="27" t="s">
        <v>361</v>
      </c>
      <c r="C1107" s="28"/>
      <c r="D1107" s="17">
        <f>SUM([3]ctas!D1107+'[4]estapu y ente'!D1107)</f>
        <v>1351000000</v>
      </c>
      <c r="E1107" s="17">
        <f>SUM([3]ctas!E1107+'[4]estapu y ente'!E1107)</f>
        <v>434400000</v>
      </c>
      <c r="F1107" s="30">
        <f t="shared" si="160"/>
        <v>1785400000</v>
      </c>
      <c r="G1107" s="31">
        <f t="shared" si="165"/>
        <v>0</v>
      </c>
      <c r="H1107" s="17"/>
      <c r="I1107" s="32">
        <f t="shared" si="161"/>
        <v>1785400000</v>
      </c>
      <c r="J1107" s="17">
        <f>SUM([3]ctas!J1107+'[4]estapu y ente'!J1107)</f>
        <v>162165423</v>
      </c>
      <c r="K1107" s="31">
        <f t="shared" si="166"/>
        <v>9.0828622717598293</v>
      </c>
      <c r="L1107" s="30">
        <f t="shared" si="163"/>
        <v>869038797</v>
      </c>
      <c r="M1107" s="31">
        <f t="shared" si="167"/>
        <v>48.674739386131961</v>
      </c>
      <c r="N1107" s="17">
        <f>SUM([3]ctas!N1107+'[4]estapu y ente'!N1107)</f>
        <v>1031204220</v>
      </c>
      <c r="O1107" s="31">
        <f t="shared" si="168"/>
        <v>57.75760165789179</v>
      </c>
      <c r="P1107" s="32">
        <f t="shared" si="162"/>
        <v>754195780</v>
      </c>
      <c r="R1107" s="17">
        <f>SUM('[1]estapu y ente'!D1105+[2]ctas!D1105)</f>
        <v>1351000000</v>
      </c>
      <c r="S1107" s="18">
        <f t="shared" si="164"/>
        <v>0</v>
      </c>
    </row>
    <row r="1108" spans="1:19" x14ac:dyDescent="0.25">
      <c r="A1108" s="26">
        <v>3311403310311230</v>
      </c>
      <c r="B1108" s="27" t="s">
        <v>361</v>
      </c>
      <c r="C1108" s="28"/>
      <c r="D1108" s="17">
        <f>SUM([3]ctas!D1108+'[4]estapu y ente'!D1108)</f>
        <v>95000000</v>
      </c>
      <c r="E1108" s="17">
        <f>SUM([3]ctas!E1108+'[4]estapu y ente'!E1108)</f>
        <v>65600000</v>
      </c>
      <c r="F1108" s="30">
        <f t="shared" si="160"/>
        <v>160600000</v>
      </c>
      <c r="G1108" s="31">
        <f t="shared" si="165"/>
        <v>0</v>
      </c>
      <c r="H1108" s="17"/>
      <c r="I1108" s="32">
        <f t="shared" si="161"/>
        <v>160600000</v>
      </c>
      <c r="J1108" s="17">
        <f>SUM([3]ctas!J1108+'[4]estapu y ente'!J1108)</f>
        <v>50513333</v>
      </c>
      <c r="K1108" s="31">
        <f t="shared" si="166"/>
        <v>31.452884806973845</v>
      </c>
      <c r="L1108" s="30">
        <f t="shared" si="163"/>
        <v>110086667</v>
      </c>
      <c r="M1108" s="31">
        <f t="shared" si="167"/>
        <v>68.547115193026158</v>
      </c>
      <c r="N1108" s="17">
        <f>SUM([3]ctas!N1108+'[4]estapu y ente'!N1108)</f>
        <v>160600000</v>
      </c>
      <c r="O1108" s="31">
        <f t="shared" si="168"/>
        <v>100</v>
      </c>
      <c r="P1108" s="32">
        <f t="shared" si="162"/>
        <v>0</v>
      </c>
      <c r="R1108" s="17">
        <f>SUM('[1]estapu y ente'!D1106+[2]ctas!D1106)</f>
        <v>95000000</v>
      </c>
      <c r="S1108" s="18">
        <f t="shared" si="164"/>
        <v>0</v>
      </c>
    </row>
    <row r="1109" spans="1:19" ht="26.25" x14ac:dyDescent="0.25">
      <c r="A1109" s="26">
        <v>3311403310326</v>
      </c>
      <c r="B1109" s="27" t="s">
        <v>728</v>
      </c>
      <c r="C1109" s="28"/>
      <c r="D1109" s="29">
        <f>SUM(D1110)</f>
        <v>31212000000</v>
      </c>
      <c r="E1109" s="29">
        <f>SUM(E1110)</f>
        <v>0</v>
      </c>
      <c r="F1109" s="30">
        <f t="shared" si="160"/>
        <v>31212000000</v>
      </c>
      <c r="G1109" s="31">
        <f t="shared" si="165"/>
        <v>0</v>
      </c>
      <c r="H1109" s="29">
        <f>SUM(H1110)</f>
        <v>0</v>
      </c>
      <c r="I1109" s="32">
        <f t="shared" si="161"/>
        <v>31212000000</v>
      </c>
      <c r="J1109" s="29">
        <f>SUM(J1110)</f>
        <v>1732084505</v>
      </c>
      <c r="K1109" s="31">
        <f t="shared" si="166"/>
        <v>5.5494185089068306</v>
      </c>
      <c r="L1109" s="30">
        <f t="shared" si="163"/>
        <v>26668233796</v>
      </c>
      <c r="M1109" s="31">
        <f t="shared" si="167"/>
        <v>85.44224591823658</v>
      </c>
      <c r="N1109" s="29">
        <f>SUM(N1110)</f>
        <v>28400318301</v>
      </c>
      <c r="O1109" s="31">
        <f t="shared" si="168"/>
        <v>90.991664427143405</v>
      </c>
      <c r="P1109" s="32">
        <f t="shared" si="162"/>
        <v>2811681699</v>
      </c>
      <c r="R1109" s="17">
        <f>SUM('[1]estapu y ente'!D1107+[2]ctas!D1107)</f>
        <v>31212000000</v>
      </c>
      <c r="S1109" s="18">
        <f t="shared" si="164"/>
        <v>0</v>
      </c>
    </row>
    <row r="1110" spans="1:19" ht="26.25" x14ac:dyDescent="0.25">
      <c r="A1110" s="26">
        <v>3311403310326230</v>
      </c>
      <c r="B1110" s="27" t="s">
        <v>728</v>
      </c>
      <c r="C1110" s="28"/>
      <c r="D1110" s="17">
        <f>SUM([3]ctas!D1110+'[4]estapu y ente'!D1110)</f>
        <v>31212000000</v>
      </c>
      <c r="E1110" s="17">
        <f>SUM([3]ctas!E1110+'[4]estapu y ente'!E1110)</f>
        <v>0</v>
      </c>
      <c r="F1110" s="30">
        <f t="shared" si="160"/>
        <v>31212000000</v>
      </c>
      <c r="G1110" s="31">
        <f t="shared" si="165"/>
        <v>0</v>
      </c>
      <c r="H1110" s="17"/>
      <c r="I1110" s="32">
        <f t="shared" si="161"/>
        <v>31212000000</v>
      </c>
      <c r="J1110" s="17">
        <f>SUM([3]ctas!J1110+'[4]estapu y ente'!J1110)</f>
        <v>1732084505</v>
      </c>
      <c r="K1110" s="31">
        <f t="shared" si="166"/>
        <v>5.5494185089068306</v>
      </c>
      <c r="L1110" s="30">
        <f t="shared" si="163"/>
        <v>26668233796</v>
      </c>
      <c r="M1110" s="31">
        <f t="shared" si="167"/>
        <v>85.44224591823658</v>
      </c>
      <c r="N1110" s="17">
        <f>SUM([3]ctas!N1110+'[4]estapu y ente'!N1110)</f>
        <v>28400318301</v>
      </c>
      <c r="O1110" s="31">
        <f t="shared" si="168"/>
        <v>90.991664427143405</v>
      </c>
      <c r="P1110" s="32">
        <f t="shared" si="162"/>
        <v>2811681699</v>
      </c>
      <c r="R1110" s="17">
        <f>SUM('[1]estapu y ente'!D1108+[2]ctas!D1108)</f>
        <v>31212000000</v>
      </c>
      <c r="S1110" s="18">
        <f t="shared" si="164"/>
        <v>0</v>
      </c>
    </row>
    <row r="1111" spans="1:19" ht="26.25" x14ac:dyDescent="0.25">
      <c r="A1111" s="60">
        <v>3311403310353</v>
      </c>
      <c r="B1111" s="27" t="s">
        <v>729</v>
      </c>
      <c r="C1111" s="28"/>
      <c r="D1111" s="29">
        <f>SUM(D1112)</f>
        <v>1351906000</v>
      </c>
      <c r="E1111" s="29">
        <f>SUM(E1112)</f>
        <v>48020920</v>
      </c>
      <c r="F1111" s="30">
        <f t="shared" si="160"/>
        <v>1399926920</v>
      </c>
      <c r="G1111" s="31">
        <f t="shared" si="165"/>
        <v>0</v>
      </c>
      <c r="H1111" s="29">
        <f>SUM(H1112)</f>
        <v>0</v>
      </c>
      <c r="I1111" s="32">
        <f t="shared" si="161"/>
        <v>1399926920</v>
      </c>
      <c r="J1111" s="29">
        <f>SUM(J1112)</f>
        <v>254989723</v>
      </c>
      <c r="K1111" s="31">
        <f t="shared" si="166"/>
        <v>18.214502439884505</v>
      </c>
      <c r="L1111" s="30">
        <f t="shared" si="163"/>
        <v>878303697</v>
      </c>
      <c r="M1111" s="31">
        <f t="shared" si="167"/>
        <v>62.739253346167523</v>
      </c>
      <c r="N1111" s="29">
        <f>SUM(N1112)</f>
        <v>1133293420</v>
      </c>
      <c r="O1111" s="31">
        <f t="shared" si="168"/>
        <v>80.953755786052028</v>
      </c>
      <c r="P1111" s="32">
        <f t="shared" si="162"/>
        <v>266633500</v>
      </c>
      <c r="R1111" s="17">
        <f>SUM('[1]estapu y ente'!D1109+[2]ctas!D1109)</f>
        <v>1351906000</v>
      </c>
      <c r="S1111" s="18">
        <f t="shared" si="164"/>
        <v>0</v>
      </c>
    </row>
    <row r="1112" spans="1:19" ht="26.25" x14ac:dyDescent="0.25">
      <c r="A1112" s="60">
        <v>3311403310353230</v>
      </c>
      <c r="B1112" s="27" t="s">
        <v>729</v>
      </c>
      <c r="C1112" s="28"/>
      <c r="D1112" s="17">
        <f>SUM([3]ctas!D1112+'[4]estapu y ente'!D1112)</f>
        <v>1351906000</v>
      </c>
      <c r="E1112" s="17">
        <f>SUM([3]ctas!E1112+'[4]estapu y ente'!E1112)</f>
        <v>48020920</v>
      </c>
      <c r="F1112" s="30">
        <f t="shared" si="160"/>
        <v>1399926920</v>
      </c>
      <c r="G1112" s="31">
        <f t="shared" si="165"/>
        <v>0</v>
      </c>
      <c r="H1112" s="17"/>
      <c r="I1112" s="32">
        <f t="shared" si="161"/>
        <v>1399926920</v>
      </c>
      <c r="J1112" s="17">
        <f>SUM([3]ctas!J1112+'[4]estapu y ente'!J1112)</f>
        <v>254989723</v>
      </c>
      <c r="K1112" s="31">
        <f t="shared" si="166"/>
        <v>18.214502439884505</v>
      </c>
      <c r="L1112" s="30">
        <f t="shared" si="163"/>
        <v>878303697</v>
      </c>
      <c r="M1112" s="31">
        <f t="shared" si="167"/>
        <v>62.739253346167523</v>
      </c>
      <c r="N1112" s="17">
        <f>SUM([3]ctas!N1112+'[4]estapu y ente'!N1112)</f>
        <v>1133293420</v>
      </c>
      <c r="O1112" s="31">
        <f t="shared" si="168"/>
        <v>80.953755786052028</v>
      </c>
      <c r="P1112" s="32">
        <f t="shared" si="162"/>
        <v>266633500</v>
      </c>
      <c r="R1112" s="17">
        <f>SUM('[1]estapu y ente'!D1110+[2]ctas!D1110)</f>
        <v>1351906000</v>
      </c>
      <c r="S1112" s="18">
        <f t="shared" si="164"/>
        <v>0</v>
      </c>
    </row>
    <row r="1113" spans="1:19" x14ac:dyDescent="0.25">
      <c r="A1113" s="60">
        <v>3311403310358</v>
      </c>
      <c r="B1113" s="27" t="s">
        <v>730</v>
      </c>
      <c r="C1113" s="28"/>
      <c r="D1113" s="29">
        <f>SUM(D1114)</f>
        <v>6732867000</v>
      </c>
      <c r="E1113" s="29">
        <f>SUM(E1114)</f>
        <v>-224159160</v>
      </c>
      <c r="F1113" s="30">
        <f t="shared" si="160"/>
        <v>6508707840</v>
      </c>
      <c r="G1113" s="31">
        <f t="shared" si="165"/>
        <v>0</v>
      </c>
      <c r="H1113" s="29">
        <f>SUM(H1114)</f>
        <v>0</v>
      </c>
      <c r="I1113" s="32">
        <f t="shared" si="161"/>
        <v>6508707840</v>
      </c>
      <c r="J1113" s="29">
        <f>SUM(J1114)</f>
        <v>121419812</v>
      </c>
      <c r="K1113" s="31">
        <f t="shared" si="166"/>
        <v>1.8654979603447679</v>
      </c>
      <c r="L1113" s="30">
        <f t="shared" si="163"/>
        <v>5709999363</v>
      </c>
      <c r="M1113" s="31">
        <f t="shared" si="167"/>
        <v>87.728616852465763</v>
      </c>
      <c r="N1113" s="29">
        <f>SUM(N1114)</f>
        <v>5831419175</v>
      </c>
      <c r="O1113" s="31">
        <f t="shared" si="168"/>
        <v>89.594114812810517</v>
      </c>
      <c r="P1113" s="32">
        <f t="shared" si="162"/>
        <v>677288665</v>
      </c>
      <c r="R1113" s="17">
        <f>SUM('[1]estapu y ente'!D1111+[2]ctas!D1111)</f>
        <v>6732867000</v>
      </c>
      <c r="S1113" s="18">
        <f t="shared" si="164"/>
        <v>0</v>
      </c>
    </row>
    <row r="1114" spans="1:19" x14ac:dyDescent="0.25">
      <c r="A1114" s="60">
        <v>3311403310358240</v>
      </c>
      <c r="B1114" s="27" t="s">
        <v>730</v>
      </c>
      <c r="C1114" s="28"/>
      <c r="D1114" s="17">
        <f>SUM([3]ctas!D1114+'[4]estapu y ente'!D1114)</f>
        <v>6732867000</v>
      </c>
      <c r="E1114" s="17">
        <f>SUM([3]ctas!E1114+'[4]estapu y ente'!E1114)</f>
        <v>-224159160</v>
      </c>
      <c r="F1114" s="30">
        <f t="shared" si="160"/>
        <v>6508707840</v>
      </c>
      <c r="G1114" s="31">
        <f t="shared" si="165"/>
        <v>0</v>
      </c>
      <c r="H1114" s="17"/>
      <c r="I1114" s="32">
        <f t="shared" si="161"/>
        <v>6508707840</v>
      </c>
      <c r="J1114" s="17">
        <f>SUM([3]ctas!J1114+'[4]estapu y ente'!J1114)</f>
        <v>121419812</v>
      </c>
      <c r="K1114" s="31">
        <f t="shared" si="166"/>
        <v>1.8654979603447679</v>
      </c>
      <c r="L1114" s="30">
        <f t="shared" si="163"/>
        <v>5709999363</v>
      </c>
      <c r="M1114" s="31">
        <f t="shared" si="167"/>
        <v>87.728616852465763</v>
      </c>
      <c r="N1114" s="17">
        <f>SUM([3]ctas!N1114+'[4]estapu y ente'!N1114)</f>
        <v>5831419175</v>
      </c>
      <c r="O1114" s="31">
        <f t="shared" si="168"/>
        <v>89.594114812810517</v>
      </c>
      <c r="P1114" s="32">
        <f t="shared" si="162"/>
        <v>677288665</v>
      </c>
      <c r="R1114" s="17">
        <f>SUM('[1]estapu y ente'!D1112+[2]ctas!D1112)</f>
        <v>6732867000</v>
      </c>
      <c r="S1114" s="18">
        <f t="shared" si="164"/>
        <v>0</v>
      </c>
    </row>
    <row r="1115" spans="1:19" x14ac:dyDescent="0.25">
      <c r="A1115" s="60">
        <v>3311403310398</v>
      </c>
      <c r="B1115" s="61" t="s">
        <v>715</v>
      </c>
      <c r="C1115" s="28"/>
      <c r="D1115" s="29">
        <f>SUM(D1116)</f>
        <v>1000000000</v>
      </c>
      <c r="E1115" s="29">
        <f>SUM(E1116)</f>
        <v>0</v>
      </c>
      <c r="F1115" s="30">
        <f t="shared" ref="F1115:F1178" si="169">SUM(D1115+E1115)</f>
        <v>1000000000</v>
      </c>
      <c r="G1115" s="31">
        <f t="shared" si="165"/>
        <v>0</v>
      </c>
      <c r="H1115" s="29">
        <f>SUM(H1116)</f>
        <v>0</v>
      </c>
      <c r="I1115" s="32">
        <f t="shared" si="161"/>
        <v>1000000000</v>
      </c>
      <c r="J1115" s="29">
        <f>SUM(J1116)</f>
        <v>173890885</v>
      </c>
      <c r="K1115" s="31">
        <f t="shared" si="166"/>
        <v>17.3890885</v>
      </c>
      <c r="L1115" s="30">
        <f t="shared" si="163"/>
        <v>521273204</v>
      </c>
      <c r="M1115" s="31">
        <f t="shared" si="167"/>
        <v>52.127320400000002</v>
      </c>
      <c r="N1115" s="29">
        <f>SUM(N1116)</f>
        <v>695164089</v>
      </c>
      <c r="O1115" s="31">
        <f t="shared" si="168"/>
        <v>69.516408900000002</v>
      </c>
      <c r="P1115" s="32">
        <f t="shared" si="162"/>
        <v>304835911</v>
      </c>
      <c r="R1115" s="17">
        <f>SUM('[1]estapu y ente'!D1113+[2]ctas!D1113)</f>
        <v>1000000000</v>
      </c>
      <c r="S1115" s="18">
        <f t="shared" si="164"/>
        <v>0</v>
      </c>
    </row>
    <row r="1116" spans="1:19" x14ac:dyDescent="0.25">
      <c r="A1116" s="60">
        <v>3311403310398230</v>
      </c>
      <c r="B1116" s="61" t="s">
        <v>731</v>
      </c>
      <c r="C1116" s="28"/>
      <c r="D1116" s="17">
        <f>SUM([3]ctas!D1116+'[4]estapu y ente'!D1116)</f>
        <v>1000000000</v>
      </c>
      <c r="E1116" s="17">
        <f>SUM([3]ctas!E1116+'[4]estapu y ente'!E1116)</f>
        <v>0</v>
      </c>
      <c r="F1116" s="30">
        <f t="shared" si="169"/>
        <v>1000000000</v>
      </c>
      <c r="G1116" s="31">
        <f t="shared" si="165"/>
        <v>0</v>
      </c>
      <c r="H1116" s="17"/>
      <c r="I1116" s="32">
        <f t="shared" ref="I1116:I1179" si="170">SUM(F1116-H1116)</f>
        <v>1000000000</v>
      </c>
      <c r="J1116" s="17">
        <f>SUM([3]ctas!J1116+'[4]estapu y ente'!J1116)</f>
        <v>173890885</v>
      </c>
      <c r="K1116" s="31">
        <f t="shared" si="166"/>
        <v>17.3890885</v>
      </c>
      <c r="L1116" s="30">
        <f t="shared" si="163"/>
        <v>521273204</v>
      </c>
      <c r="M1116" s="31">
        <f t="shared" si="167"/>
        <v>52.127320400000002</v>
      </c>
      <c r="N1116" s="17">
        <f>SUM([3]ctas!N1116+'[4]estapu y ente'!N1116)</f>
        <v>695164089</v>
      </c>
      <c r="O1116" s="31">
        <f t="shared" si="168"/>
        <v>69.516408900000002</v>
      </c>
      <c r="P1116" s="32">
        <f t="shared" si="162"/>
        <v>304835911</v>
      </c>
      <c r="R1116" s="17">
        <f>SUM('[1]estapu y ente'!D1114+[2]ctas!D1114)</f>
        <v>1000000000</v>
      </c>
      <c r="S1116" s="18">
        <f t="shared" si="164"/>
        <v>0</v>
      </c>
    </row>
    <row r="1117" spans="1:19" ht="26.25" x14ac:dyDescent="0.25">
      <c r="A1117" s="60">
        <v>3311403310404</v>
      </c>
      <c r="B1117" s="61" t="s">
        <v>732</v>
      </c>
      <c r="C1117" s="28"/>
      <c r="D1117" s="29">
        <f>SUM(D1118)</f>
        <v>4823000000</v>
      </c>
      <c r="E1117" s="29">
        <f>SUM(E1118)</f>
        <v>190408917</v>
      </c>
      <c r="F1117" s="30">
        <f t="shared" si="169"/>
        <v>5013408917</v>
      </c>
      <c r="G1117" s="31">
        <f t="shared" si="165"/>
        <v>0</v>
      </c>
      <c r="H1117" s="29">
        <f>SUM(H1118)</f>
        <v>0</v>
      </c>
      <c r="I1117" s="32">
        <f t="shared" si="170"/>
        <v>5013408917</v>
      </c>
      <c r="J1117" s="29">
        <f>SUM(J1118)</f>
        <v>1228937226</v>
      </c>
      <c r="K1117" s="31">
        <f t="shared" si="166"/>
        <v>24.513005947565716</v>
      </c>
      <c r="L1117" s="30">
        <f t="shared" si="163"/>
        <v>1453570013</v>
      </c>
      <c r="M1117" s="31">
        <f t="shared" si="167"/>
        <v>28.993645582571176</v>
      </c>
      <c r="N1117" s="29">
        <f>SUM(N1118)</f>
        <v>2682507239</v>
      </c>
      <c r="O1117" s="31">
        <f t="shared" si="168"/>
        <v>53.506651530136892</v>
      </c>
      <c r="P1117" s="32">
        <f t="shared" si="162"/>
        <v>2330901678</v>
      </c>
      <c r="R1117" s="17">
        <f>SUM('[1]estapu y ente'!D1115+[2]ctas!D1115)</f>
        <v>4823000000</v>
      </c>
      <c r="S1117" s="18">
        <f t="shared" si="164"/>
        <v>0</v>
      </c>
    </row>
    <row r="1118" spans="1:19" ht="26.25" x14ac:dyDescent="0.25">
      <c r="A1118" s="60">
        <v>3311403310404230</v>
      </c>
      <c r="B1118" s="61" t="s">
        <v>733</v>
      </c>
      <c r="C1118" s="28"/>
      <c r="D1118" s="17">
        <f>SUM([3]ctas!D1118+'[4]estapu y ente'!D1118)</f>
        <v>4823000000</v>
      </c>
      <c r="E1118" s="17">
        <f>SUM([3]ctas!E1118+'[4]estapu y ente'!E1118)</f>
        <v>190408917</v>
      </c>
      <c r="F1118" s="30">
        <f t="shared" si="169"/>
        <v>5013408917</v>
      </c>
      <c r="G1118" s="31">
        <f t="shared" si="165"/>
        <v>0</v>
      </c>
      <c r="H1118" s="17"/>
      <c r="I1118" s="32">
        <f t="shared" si="170"/>
        <v>5013408917</v>
      </c>
      <c r="J1118" s="17">
        <f>SUM([3]ctas!J1118+'[4]estapu y ente'!J1118)</f>
        <v>1228937226</v>
      </c>
      <c r="K1118" s="31">
        <f t="shared" si="166"/>
        <v>24.513005947565716</v>
      </c>
      <c r="L1118" s="30">
        <f t="shared" si="163"/>
        <v>1453570013</v>
      </c>
      <c r="M1118" s="31">
        <f t="shared" si="167"/>
        <v>28.993645582571176</v>
      </c>
      <c r="N1118" s="17">
        <f>SUM([3]ctas!N1118+'[4]estapu y ente'!N1118)</f>
        <v>2682507239</v>
      </c>
      <c r="O1118" s="31">
        <f t="shared" si="168"/>
        <v>53.506651530136892</v>
      </c>
      <c r="P1118" s="32">
        <f t="shared" si="162"/>
        <v>2330901678</v>
      </c>
      <c r="R1118" s="17">
        <f>SUM('[1]estapu y ente'!D1116+[2]ctas!D1116)</f>
        <v>4823000000</v>
      </c>
      <c r="S1118" s="18">
        <f t="shared" si="164"/>
        <v>0</v>
      </c>
    </row>
    <row r="1119" spans="1:19" x14ac:dyDescent="0.25">
      <c r="A1119" s="26">
        <v>3311403310418</v>
      </c>
      <c r="B1119" s="27" t="s">
        <v>734</v>
      </c>
      <c r="C1119" s="28"/>
      <c r="D1119" s="29">
        <f>SUM(D1120)</f>
        <v>5349846000</v>
      </c>
      <c r="E1119" s="29">
        <f>SUM(E1120)</f>
        <v>1360000000</v>
      </c>
      <c r="F1119" s="30">
        <f t="shared" si="169"/>
        <v>6709846000</v>
      </c>
      <c r="G1119" s="31">
        <f t="shared" si="165"/>
        <v>0</v>
      </c>
      <c r="H1119" s="29">
        <f>SUM(H1120)</f>
        <v>0</v>
      </c>
      <c r="I1119" s="32">
        <f t="shared" si="170"/>
        <v>6709846000</v>
      </c>
      <c r="J1119" s="29">
        <f>SUM(J1120)</f>
        <v>1608663271</v>
      </c>
      <c r="K1119" s="31">
        <f t="shared" si="166"/>
        <v>23.974667540804962</v>
      </c>
      <c r="L1119" s="30">
        <f t="shared" si="163"/>
        <v>2472452056</v>
      </c>
      <c r="M1119" s="31">
        <f t="shared" si="167"/>
        <v>36.848119256388301</v>
      </c>
      <c r="N1119" s="29">
        <f>SUM(N1120)</f>
        <v>4081115327</v>
      </c>
      <c r="O1119" s="31">
        <f t="shared" si="168"/>
        <v>60.82278679719326</v>
      </c>
      <c r="P1119" s="32">
        <f t="shared" si="162"/>
        <v>2628730673</v>
      </c>
      <c r="R1119" s="17">
        <f>SUM('[1]estapu y ente'!D1117+[2]ctas!D1117)</f>
        <v>5349846000</v>
      </c>
      <c r="S1119" s="18">
        <f t="shared" si="164"/>
        <v>0</v>
      </c>
    </row>
    <row r="1120" spans="1:19" x14ac:dyDescent="0.25">
      <c r="A1120" s="26">
        <v>3311403310418230</v>
      </c>
      <c r="B1120" s="27" t="s">
        <v>734</v>
      </c>
      <c r="C1120" s="28"/>
      <c r="D1120" s="17">
        <f>SUM([3]ctas!D1120+'[4]estapu y ente'!D1120)</f>
        <v>5349846000</v>
      </c>
      <c r="E1120" s="17">
        <f>SUM([3]ctas!E1120+'[4]estapu y ente'!E1120)</f>
        <v>1360000000</v>
      </c>
      <c r="F1120" s="30">
        <f t="shared" si="169"/>
        <v>6709846000</v>
      </c>
      <c r="G1120" s="31">
        <f t="shared" si="165"/>
        <v>0</v>
      </c>
      <c r="H1120" s="17"/>
      <c r="I1120" s="32">
        <f t="shared" si="170"/>
        <v>6709846000</v>
      </c>
      <c r="J1120" s="17">
        <f>SUM([3]ctas!J1120+'[4]estapu y ente'!J1120)</f>
        <v>1608663271</v>
      </c>
      <c r="K1120" s="31">
        <f t="shared" si="166"/>
        <v>23.974667540804962</v>
      </c>
      <c r="L1120" s="30">
        <f t="shared" si="163"/>
        <v>2472452056</v>
      </c>
      <c r="M1120" s="31">
        <f t="shared" si="167"/>
        <v>36.848119256388301</v>
      </c>
      <c r="N1120" s="17">
        <f>SUM([3]ctas!N1120+'[4]estapu y ente'!N1120)</f>
        <v>4081115327</v>
      </c>
      <c r="O1120" s="31">
        <f t="shared" si="168"/>
        <v>60.82278679719326</v>
      </c>
      <c r="P1120" s="32">
        <f t="shared" si="162"/>
        <v>2628730673</v>
      </c>
      <c r="R1120" s="17">
        <f>SUM('[1]estapu y ente'!D1118+[2]ctas!D1118)</f>
        <v>5349846000</v>
      </c>
      <c r="S1120" s="18">
        <f t="shared" si="164"/>
        <v>0</v>
      </c>
    </row>
    <row r="1121" spans="1:19" x14ac:dyDescent="0.25">
      <c r="A1121" s="26">
        <v>3311403310429</v>
      </c>
      <c r="B1121" s="27" t="s">
        <v>721</v>
      </c>
      <c r="C1121" s="28"/>
      <c r="D1121" s="29">
        <f>SUM(D1122)</f>
        <v>4300000000</v>
      </c>
      <c r="E1121" s="29">
        <f>SUM(E1122)</f>
        <v>0</v>
      </c>
      <c r="F1121" s="30">
        <f t="shared" si="169"/>
        <v>4300000000</v>
      </c>
      <c r="G1121" s="31">
        <f t="shared" si="165"/>
        <v>0</v>
      </c>
      <c r="H1121" s="29">
        <f>SUM(H1122)</f>
        <v>0</v>
      </c>
      <c r="I1121" s="32">
        <f t="shared" si="170"/>
        <v>4300000000</v>
      </c>
      <c r="J1121" s="29">
        <f>SUM(J1122)</f>
        <v>1401479164</v>
      </c>
      <c r="K1121" s="31">
        <f t="shared" si="166"/>
        <v>32.592538697674414</v>
      </c>
      <c r="L1121" s="30">
        <f t="shared" si="163"/>
        <v>2546671507</v>
      </c>
      <c r="M1121" s="31">
        <f t="shared" si="167"/>
        <v>59.224918767441856</v>
      </c>
      <c r="N1121" s="29">
        <f>SUM(N1122)</f>
        <v>3948150671</v>
      </c>
      <c r="O1121" s="31">
        <f t="shared" si="168"/>
        <v>91.817457465116277</v>
      </c>
      <c r="P1121" s="32">
        <f t="shared" si="162"/>
        <v>351849329</v>
      </c>
      <c r="R1121" s="17">
        <f>SUM('[1]estapu y ente'!D1119+[2]ctas!D1119)</f>
        <v>4300000000</v>
      </c>
      <c r="S1121" s="18">
        <f t="shared" si="164"/>
        <v>0</v>
      </c>
    </row>
    <row r="1122" spans="1:19" x14ac:dyDescent="0.25">
      <c r="A1122" s="26">
        <v>3311403310429230</v>
      </c>
      <c r="B1122" s="27" t="s">
        <v>735</v>
      </c>
      <c r="C1122" s="28"/>
      <c r="D1122" s="17">
        <f>SUM([3]ctas!D1122+'[4]estapu y ente'!D1122)</f>
        <v>4300000000</v>
      </c>
      <c r="E1122" s="17">
        <f>SUM([3]ctas!E1122+'[4]estapu y ente'!E1122)</f>
        <v>0</v>
      </c>
      <c r="F1122" s="30">
        <f t="shared" si="169"/>
        <v>4300000000</v>
      </c>
      <c r="G1122" s="31">
        <f t="shared" si="165"/>
        <v>0</v>
      </c>
      <c r="H1122" s="17"/>
      <c r="I1122" s="32">
        <f t="shared" si="170"/>
        <v>4300000000</v>
      </c>
      <c r="J1122" s="17">
        <f>SUM([3]ctas!J1122+'[4]estapu y ente'!J1122)</f>
        <v>1401479164</v>
      </c>
      <c r="K1122" s="31">
        <f t="shared" si="166"/>
        <v>32.592538697674414</v>
      </c>
      <c r="L1122" s="30">
        <f t="shared" si="163"/>
        <v>2546671507</v>
      </c>
      <c r="M1122" s="31">
        <f t="shared" si="167"/>
        <v>59.224918767441856</v>
      </c>
      <c r="N1122" s="17">
        <f>SUM([3]ctas!N1122+'[4]estapu y ente'!N1122)</f>
        <v>3948150671</v>
      </c>
      <c r="O1122" s="31">
        <f t="shared" si="168"/>
        <v>91.817457465116277</v>
      </c>
      <c r="P1122" s="32">
        <f t="shared" ref="P1122:P1185" si="171">SUM(F1122-N1122)</f>
        <v>351849329</v>
      </c>
      <c r="R1122" s="17">
        <f>SUM('[1]estapu y ente'!D1120+[2]ctas!D1120)</f>
        <v>4300000000</v>
      </c>
      <c r="S1122" s="18">
        <f t="shared" si="164"/>
        <v>0</v>
      </c>
    </row>
    <row r="1123" spans="1:19" x14ac:dyDescent="0.25">
      <c r="A1123" s="60">
        <v>3311403310475</v>
      </c>
      <c r="B1123" s="61" t="s">
        <v>721</v>
      </c>
      <c r="C1123" s="28"/>
      <c r="D1123" s="29">
        <f>SUM(D1124)</f>
        <v>51000000</v>
      </c>
      <c r="E1123" s="29">
        <f>SUM(E1124)</f>
        <v>92479528</v>
      </c>
      <c r="F1123" s="30">
        <f t="shared" si="169"/>
        <v>143479528</v>
      </c>
      <c r="G1123" s="31">
        <f t="shared" si="165"/>
        <v>0</v>
      </c>
      <c r="H1123" s="29">
        <f>SUM(H1124)</f>
        <v>0</v>
      </c>
      <c r="I1123" s="32">
        <f t="shared" si="170"/>
        <v>143479528</v>
      </c>
      <c r="J1123" s="29">
        <f>SUM(J1124)</f>
        <v>22416064</v>
      </c>
      <c r="K1123" s="31">
        <f t="shared" si="166"/>
        <v>15.623179356988127</v>
      </c>
      <c r="L1123" s="30">
        <f t="shared" ref="L1123:L1186" si="172">SUM(N1123-J1123)</f>
        <v>57583936</v>
      </c>
      <c r="M1123" s="31">
        <f t="shared" si="167"/>
        <v>40.133903981061323</v>
      </c>
      <c r="N1123" s="29">
        <f>SUM(N1124)</f>
        <v>80000000</v>
      </c>
      <c r="O1123" s="31">
        <f t="shared" si="168"/>
        <v>55.757083338049455</v>
      </c>
      <c r="P1123" s="32">
        <f t="shared" si="171"/>
        <v>63479528</v>
      </c>
      <c r="R1123" s="17">
        <f>SUM('[1]estapu y ente'!D1121+[2]ctas!D1121)</f>
        <v>51000000</v>
      </c>
      <c r="S1123" s="18">
        <f t="shared" si="164"/>
        <v>0</v>
      </c>
    </row>
    <row r="1124" spans="1:19" x14ac:dyDescent="0.25">
      <c r="A1124" s="60">
        <v>3311403310475230</v>
      </c>
      <c r="B1124" s="61" t="s">
        <v>735</v>
      </c>
      <c r="C1124" s="28"/>
      <c r="D1124" s="17">
        <f>SUM([3]ctas!D1124+'[4]estapu y ente'!D1124)</f>
        <v>51000000</v>
      </c>
      <c r="E1124" s="17">
        <f>SUM([3]ctas!E1124+'[4]estapu y ente'!E1124)</f>
        <v>92479528</v>
      </c>
      <c r="F1124" s="30">
        <f t="shared" si="169"/>
        <v>143479528</v>
      </c>
      <c r="G1124" s="31">
        <f t="shared" si="165"/>
        <v>0</v>
      </c>
      <c r="H1124" s="17"/>
      <c r="I1124" s="32">
        <f t="shared" si="170"/>
        <v>143479528</v>
      </c>
      <c r="J1124" s="17">
        <f>SUM([3]ctas!J1124+'[4]estapu y ente'!J1124)</f>
        <v>22416064</v>
      </c>
      <c r="K1124" s="31">
        <f t="shared" si="166"/>
        <v>15.623179356988127</v>
      </c>
      <c r="L1124" s="30">
        <f t="shared" si="172"/>
        <v>57583936</v>
      </c>
      <c r="M1124" s="31">
        <f t="shared" si="167"/>
        <v>40.133903981061323</v>
      </c>
      <c r="N1124" s="17">
        <f>SUM([3]ctas!N1124+'[4]estapu y ente'!N1124)</f>
        <v>80000000</v>
      </c>
      <c r="O1124" s="31">
        <f t="shared" si="168"/>
        <v>55.757083338049455</v>
      </c>
      <c r="P1124" s="32">
        <f t="shared" si="171"/>
        <v>63479528</v>
      </c>
      <c r="R1124" s="17">
        <f>SUM('[1]estapu y ente'!D1122+[2]ctas!D1122)</f>
        <v>51000000</v>
      </c>
      <c r="S1124" s="18">
        <f t="shared" si="164"/>
        <v>0</v>
      </c>
    </row>
    <row r="1125" spans="1:19" x14ac:dyDescent="0.25">
      <c r="A1125" s="26">
        <v>3311403310483</v>
      </c>
      <c r="B1125" s="27" t="s">
        <v>736</v>
      </c>
      <c r="C1125" s="28"/>
      <c r="D1125" s="29">
        <f>SUM(D1126)</f>
        <v>1800000000</v>
      </c>
      <c r="E1125" s="29">
        <f>SUM(E1126)</f>
        <v>580000000</v>
      </c>
      <c r="F1125" s="30">
        <f t="shared" si="169"/>
        <v>2380000000</v>
      </c>
      <c r="G1125" s="31">
        <f t="shared" si="165"/>
        <v>0</v>
      </c>
      <c r="H1125" s="29">
        <f>SUM(H1126)</f>
        <v>0</v>
      </c>
      <c r="I1125" s="32">
        <f t="shared" si="170"/>
        <v>2380000000</v>
      </c>
      <c r="J1125" s="29">
        <f>SUM(J1126)</f>
        <v>437417811</v>
      </c>
      <c r="K1125" s="31">
        <f t="shared" si="166"/>
        <v>18.378899621848742</v>
      </c>
      <c r="L1125" s="30">
        <f t="shared" si="172"/>
        <v>1345694430</v>
      </c>
      <c r="M1125" s="31">
        <f t="shared" si="167"/>
        <v>56.54178277310924</v>
      </c>
      <c r="N1125" s="29">
        <f>SUM(N1126)</f>
        <v>1783112241</v>
      </c>
      <c r="O1125" s="31">
        <f t="shared" si="168"/>
        <v>74.920682394957979</v>
      </c>
      <c r="P1125" s="32">
        <f t="shared" si="171"/>
        <v>596887759</v>
      </c>
      <c r="R1125" s="17">
        <f>SUM('[1]estapu y ente'!D1123+[2]ctas!D1123)</f>
        <v>1800000000</v>
      </c>
      <c r="S1125" s="18">
        <f t="shared" si="164"/>
        <v>0</v>
      </c>
    </row>
    <row r="1126" spans="1:19" x14ac:dyDescent="0.25">
      <c r="A1126" s="26">
        <v>3311403310483230</v>
      </c>
      <c r="B1126" s="27" t="s">
        <v>736</v>
      </c>
      <c r="C1126" s="28"/>
      <c r="D1126" s="17">
        <f>SUM([3]ctas!D1126+'[4]estapu y ente'!D1126)</f>
        <v>1800000000</v>
      </c>
      <c r="E1126" s="17">
        <f>SUM([3]ctas!E1126+'[4]estapu y ente'!E1126)</f>
        <v>580000000</v>
      </c>
      <c r="F1126" s="30">
        <f t="shared" si="169"/>
        <v>2380000000</v>
      </c>
      <c r="G1126" s="31">
        <f t="shared" si="165"/>
        <v>0</v>
      </c>
      <c r="H1126" s="17"/>
      <c r="I1126" s="32">
        <f t="shared" si="170"/>
        <v>2380000000</v>
      </c>
      <c r="J1126" s="17">
        <f>SUM([3]ctas!J1126+'[4]estapu y ente'!J1126)</f>
        <v>437417811</v>
      </c>
      <c r="K1126" s="31">
        <f t="shared" si="166"/>
        <v>18.378899621848742</v>
      </c>
      <c r="L1126" s="30">
        <f t="shared" si="172"/>
        <v>1345694430</v>
      </c>
      <c r="M1126" s="31">
        <f t="shared" si="167"/>
        <v>56.54178277310924</v>
      </c>
      <c r="N1126" s="17">
        <f>SUM([3]ctas!N1126+'[4]estapu y ente'!N1126)</f>
        <v>1783112241</v>
      </c>
      <c r="O1126" s="31">
        <f t="shared" si="168"/>
        <v>74.920682394957979</v>
      </c>
      <c r="P1126" s="32">
        <f t="shared" si="171"/>
        <v>596887759</v>
      </c>
      <c r="R1126" s="17">
        <f>SUM('[1]estapu y ente'!D1124+[2]ctas!D1124)</f>
        <v>1800000000</v>
      </c>
      <c r="S1126" s="18">
        <f t="shared" si="164"/>
        <v>0</v>
      </c>
    </row>
    <row r="1127" spans="1:19" ht="26.25" x14ac:dyDescent="0.25">
      <c r="A1127" s="26">
        <v>3311403310484</v>
      </c>
      <c r="B1127" s="27" t="s">
        <v>737</v>
      </c>
      <c r="C1127" s="28"/>
      <c r="D1127" s="29">
        <f>SUM(D1128)</f>
        <v>160000000</v>
      </c>
      <c r="E1127" s="29">
        <f>SUM(E1128)</f>
        <v>0</v>
      </c>
      <c r="F1127" s="30">
        <f t="shared" si="169"/>
        <v>160000000</v>
      </c>
      <c r="G1127" s="31">
        <f t="shared" si="165"/>
        <v>0</v>
      </c>
      <c r="H1127" s="29">
        <f>SUM(H1128)</f>
        <v>0</v>
      </c>
      <c r="I1127" s="32">
        <f t="shared" si="170"/>
        <v>160000000</v>
      </c>
      <c r="J1127" s="29">
        <f>SUM(J1128)</f>
        <v>61470035</v>
      </c>
      <c r="K1127" s="31">
        <f t="shared" si="166"/>
        <v>38.418771875000004</v>
      </c>
      <c r="L1127" s="30">
        <f t="shared" si="172"/>
        <v>12270579</v>
      </c>
      <c r="M1127" s="31">
        <f t="shared" si="167"/>
        <v>7.6691118749999996</v>
      </c>
      <c r="N1127" s="29">
        <f>SUM(N1128)</f>
        <v>73740614</v>
      </c>
      <c r="O1127" s="31">
        <f t="shared" si="168"/>
        <v>46.087883750000003</v>
      </c>
      <c r="P1127" s="32">
        <f t="shared" si="171"/>
        <v>86259386</v>
      </c>
      <c r="R1127" s="17">
        <f>SUM('[1]estapu y ente'!D1125+[2]ctas!D1125)</f>
        <v>160000000</v>
      </c>
      <c r="S1127" s="18">
        <f t="shared" si="164"/>
        <v>0</v>
      </c>
    </row>
    <row r="1128" spans="1:19" ht="26.25" x14ac:dyDescent="0.25">
      <c r="A1128" s="26">
        <v>3311403310484230</v>
      </c>
      <c r="B1128" s="27" t="s">
        <v>737</v>
      </c>
      <c r="C1128" s="28"/>
      <c r="D1128" s="17">
        <f>SUM([3]ctas!D1128+'[4]estapu y ente'!D1128)</f>
        <v>160000000</v>
      </c>
      <c r="E1128" s="17">
        <f>SUM([3]ctas!E1128+'[4]estapu y ente'!E1128)</f>
        <v>0</v>
      </c>
      <c r="F1128" s="30">
        <f t="shared" si="169"/>
        <v>160000000</v>
      </c>
      <c r="G1128" s="31">
        <f t="shared" si="165"/>
        <v>0</v>
      </c>
      <c r="H1128" s="17"/>
      <c r="I1128" s="32">
        <f t="shared" si="170"/>
        <v>160000000</v>
      </c>
      <c r="J1128" s="17">
        <f>SUM([3]ctas!J1128+'[4]estapu y ente'!J1128)</f>
        <v>61470035</v>
      </c>
      <c r="K1128" s="31">
        <f t="shared" si="166"/>
        <v>38.418771875000004</v>
      </c>
      <c r="L1128" s="30">
        <f t="shared" si="172"/>
        <v>12270579</v>
      </c>
      <c r="M1128" s="31">
        <f t="shared" si="167"/>
        <v>7.6691118749999996</v>
      </c>
      <c r="N1128" s="17">
        <f>SUM([3]ctas!N1128+'[4]estapu y ente'!N1128)</f>
        <v>73740614</v>
      </c>
      <c r="O1128" s="31">
        <f t="shared" si="168"/>
        <v>46.087883750000003</v>
      </c>
      <c r="P1128" s="32">
        <f t="shared" si="171"/>
        <v>86259386</v>
      </c>
      <c r="R1128" s="17">
        <f>SUM('[1]estapu y ente'!D1126+[2]ctas!D1126)</f>
        <v>160000000</v>
      </c>
      <c r="S1128" s="18">
        <f t="shared" si="164"/>
        <v>0</v>
      </c>
    </row>
    <row r="1129" spans="1:19" ht="26.25" x14ac:dyDescent="0.25">
      <c r="A1129" s="26">
        <v>3311403310491</v>
      </c>
      <c r="B1129" s="27" t="s">
        <v>738</v>
      </c>
      <c r="C1129" s="28"/>
      <c r="D1129" s="29">
        <f>SUM(D1130)</f>
        <v>894660000</v>
      </c>
      <c r="E1129" s="29">
        <f>SUM(E1130)</f>
        <v>300000000</v>
      </c>
      <c r="F1129" s="30">
        <f t="shared" si="169"/>
        <v>1194660000</v>
      </c>
      <c r="G1129" s="31">
        <f t="shared" si="165"/>
        <v>0</v>
      </c>
      <c r="H1129" s="29">
        <f>SUM(H1130)</f>
        <v>0</v>
      </c>
      <c r="I1129" s="32">
        <f t="shared" si="170"/>
        <v>1194660000</v>
      </c>
      <c r="J1129" s="29">
        <f>SUM(J1130)</f>
        <v>241168366</v>
      </c>
      <c r="K1129" s="31">
        <f t="shared" si="166"/>
        <v>20.187196859357474</v>
      </c>
      <c r="L1129" s="30">
        <f t="shared" si="172"/>
        <v>324874732</v>
      </c>
      <c r="M1129" s="31">
        <f t="shared" si="167"/>
        <v>27.193907220464396</v>
      </c>
      <c r="N1129" s="29">
        <f>SUM(N1130)</f>
        <v>566043098</v>
      </c>
      <c r="O1129" s="31">
        <f t="shared" si="168"/>
        <v>47.381104079821874</v>
      </c>
      <c r="P1129" s="32">
        <f t="shared" si="171"/>
        <v>628616902</v>
      </c>
      <c r="R1129" s="17">
        <f>SUM('[1]estapu y ente'!D1127+[2]ctas!D1127)</f>
        <v>894660000</v>
      </c>
      <c r="S1129" s="18">
        <f t="shared" si="164"/>
        <v>0</v>
      </c>
    </row>
    <row r="1130" spans="1:19" ht="26.25" x14ac:dyDescent="0.25">
      <c r="A1130" s="26">
        <v>3311403310491230</v>
      </c>
      <c r="B1130" s="27" t="s">
        <v>738</v>
      </c>
      <c r="C1130" s="28"/>
      <c r="D1130" s="17">
        <f>SUM([3]ctas!D1130+'[4]estapu y ente'!D1130)</f>
        <v>894660000</v>
      </c>
      <c r="E1130" s="17">
        <f>SUM([3]ctas!E1130+'[4]estapu y ente'!E1130)</f>
        <v>300000000</v>
      </c>
      <c r="F1130" s="30">
        <f t="shared" si="169"/>
        <v>1194660000</v>
      </c>
      <c r="G1130" s="31">
        <f t="shared" si="165"/>
        <v>0</v>
      </c>
      <c r="H1130" s="17"/>
      <c r="I1130" s="32">
        <f t="shared" si="170"/>
        <v>1194660000</v>
      </c>
      <c r="J1130" s="17">
        <f>SUM([3]ctas!J1130+'[4]estapu y ente'!J1130)</f>
        <v>241168366</v>
      </c>
      <c r="K1130" s="31">
        <f t="shared" si="166"/>
        <v>20.187196859357474</v>
      </c>
      <c r="L1130" s="30">
        <f t="shared" si="172"/>
        <v>324874732</v>
      </c>
      <c r="M1130" s="31">
        <f t="shared" si="167"/>
        <v>27.193907220464396</v>
      </c>
      <c r="N1130" s="17">
        <f>SUM([3]ctas!N1130+'[4]estapu y ente'!N1130)</f>
        <v>566043098</v>
      </c>
      <c r="O1130" s="31">
        <f t="shared" si="168"/>
        <v>47.381104079821874</v>
      </c>
      <c r="P1130" s="32">
        <f t="shared" si="171"/>
        <v>628616902</v>
      </c>
      <c r="R1130" s="17">
        <f>SUM('[1]estapu y ente'!D1128+[2]ctas!D1128)</f>
        <v>894660000</v>
      </c>
      <c r="S1130" s="18">
        <f t="shared" si="164"/>
        <v>0</v>
      </c>
    </row>
    <row r="1131" spans="1:19" x14ac:dyDescent="0.25">
      <c r="A1131" s="60">
        <v>3311403310518</v>
      </c>
      <c r="B1131" s="61" t="s">
        <v>721</v>
      </c>
      <c r="C1131" s="28"/>
      <c r="D1131" s="29">
        <f>SUM(D1132)</f>
        <v>967651000</v>
      </c>
      <c r="E1131" s="29">
        <f>SUM(E1132)</f>
        <v>0</v>
      </c>
      <c r="F1131" s="30">
        <f t="shared" si="169"/>
        <v>967651000</v>
      </c>
      <c r="G1131" s="31">
        <f t="shared" si="165"/>
        <v>0</v>
      </c>
      <c r="H1131" s="29">
        <f>SUM(H1132)</f>
        <v>0</v>
      </c>
      <c r="I1131" s="32">
        <f t="shared" si="170"/>
        <v>967651000</v>
      </c>
      <c r="J1131" s="29">
        <f>SUM(J1132)</f>
        <v>289511588</v>
      </c>
      <c r="K1131" s="31">
        <f t="shared" si="166"/>
        <v>29.919008816195099</v>
      </c>
      <c r="L1131" s="30">
        <f t="shared" si="172"/>
        <v>244965921</v>
      </c>
      <c r="M1131" s="31">
        <f t="shared" si="167"/>
        <v>25.315523985403825</v>
      </c>
      <c r="N1131" s="29">
        <f>SUM(N1132)</f>
        <v>534477509</v>
      </c>
      <c r="O1131" s="31">
        <f t="shared" si="168"/>
        <v>55.234532801598924</v>
      </c>
      <c r="P1131" s="32">
        <f t="shared" si="171"/>
        <v>433173491</v>
      </c>
      <c r="R1131" s="17">
        <f>SUM('[1]estapu y ente'!D1129+[2]ctas!D1129)</f>
        <v>967651000</v>
      </c>
      <c r="S1131" s="18">
        <f t="shared" si="164"/>
        <v>0</v>
      </c>
    </row>
    <row r="1132" spans="1:19" x14ac:dyDescent="0.25">
      <c r="A1132" s="60">
        <v>3311403310518230</v>
      </c>
      <c r="B1132" s="61" t="s">
        <v>735</v>
      </c>
      <c r="C1132" s="28"/>
      <c r="D1132" s="17">
        <f>SUM([3]ctas!D1132+'[4]estapu y ente'!D1132)</f>
        <v>967651000</v>
      </c>
      <c r="E1132" s="17">
        <f>SUM([3]ctas!E1132+'[4]estapu y ente'!E1132)</f>
        <v>0</v>
      </c>
      <c r="F1132" s="30">
        <f t="shared" si="169"/>
        <v>967651000</v>
      </c>
      <c r="G1132" s="31">
        <f t="shared" si="165"/>
        <v>0</v>
      </c>
      <c r="H1132" s="17"/>
      <c r="I1132" s="32">
        <f t="shared" si="170"/>
        <v>967651000</v>
      </c>
      <c r="J1132" s="17">
        <f>SUM([3]ctas!J1132+'[4]estapu y ente'!J1132)</f>
        <v>289511588</v>
      </c>
      <c r="K1132" s="31">
        <f t="shared" si="166"/>
        <v>29.919008816195099</v>
      </c>
      <c r="L1132" s="30">
        <f t="shared" si="172"/>
        <v>244965921</v>
      </c>
      <c r="M1132" s="31">
        <f t="shared" si="167"/>
        <v>25.315523985403825</v>
      </c>
      <c r="N1132" s="17">
        <f>SUM([3]ctas!N1132+'[4]estapu y ente'!N1132)</f>
        <v>534477509</v>
      </c>
      <c r="O1132" s="31">
        <f t="shared" si="168"/>
        <v>55.234532801598924</v>
      </c>
      <c r="P1132" s="32">
        <f t="shared" si="171"/>
        <v>433173491</v>
      </c>
      <c r="R1132" s="17">
        <f>SUM('[1]estapu y ente'!D1130+[2]ctas!D1130)</f>
        <v>967651000</v>
      </c>
      <c r="S1132" s="18">
        <f t="shared" si="164"/>
        <v>0</v>
      </c>
    </row>
    <row r="1133" spans="1:19" ht="26.25" x14ac:dyDescent="0.25">
      <c r="A1133" s="26">
        <v>3311403310535</v>
      </c>
      <c r="B1133" s="27" t="s">
        <v>739</v>
      </c>
      <c r="C1133" s="28"/>
      <c r="D1133" s="29">
        <f>SUM(D1134)</f>
        <v>5263232000</v>
      </c>
      <c r="E1133" s="29">
        <f>SUM(E1134)</f>
        <v>0</v>
      </c>
      <c r="F1133" s="30">
        <f t="shared" si="169"/>
        <v>5263232000</v>
      </c>
      <c r="G1133" s="31">
        <f t="shared" si="165"/>
        <v>0</v>
      </c>
      <c r="H1133" s="29">
        <f>SUM(H1134)</f>
        <v>0</v>
      </c>
      <c r="I1133" s="32">
        <f t="shared" si="170"/>
        <v>5263232000</v>
      </c>
      <c r="J1133" s="29">
        <f>SUM(J1134)</f>
        <v>1894567632</v>
      </c>
      <c r="K1133" s="31">
        <f t="shared" si="166"/>
        <v>35.996278180403216</v>
      </c>
      <c r="L1133" s="30">
        <f t="shared" si="172"/>
        <v>541259481</v>
      </c>
      <c r="M1133" s="31">
        <f t="shared" si="167"/>
        <v>10.283785343302366</v>
      </c>
      <c r="N1133" s="29">
        <f>SUM(N1134)</f>
        <v>2435827113</v>
      </c>
      <c r="O1133" s="31">
        <f t="shared" si="168"/>
        <v>46.280063523705586</v>
      </c>
      <c r="P1133" s="32">
        <f t="shared" si="171"/>
        <v>2827404887</v>
      </c>
      <c r="R1133" s="17">
        <f>SUM('[1]estapu y ente'!D1131+[2]ctas!D1131)</f>
        <v>5263232000</v>
      </c>
      <c r="S1133" s="18">
        <f t="shared" si="164"/>
        <v>0</v>
      </c>
    </row>
    <row r="1134" spans="1:19" ht="26.25" x14ac:dyDescent="0.25">
      <c r="A1134" s="26">
        <v>3311403310535240</v>
      </c>
      <c r="B1134" s="27" t="s">
        <v>739</v>
      </c>
      <c r="C1134" s="28"/>
      <c r="D1134" s="17">
        <f>SUM([3]ctas!D1134+'[4]estapu y ente'!D1134)</f>
        <v>5263232000</v>
      </c>
      <c r="E1134" s="17">
        <f>SUM([3]ctas!E1134+'[4]estapu y ente'!E1134)</f>
        <v>0</v>
      </c>
      <c r="F1134" s="30">
        <f t="shared" si="169"/>
        <v>5263232000</v>
      </c>
      <c r="G1134" s="31">
        <f t="shared" si="165"/>
        <v>0</v>
      </c>
      <c r="H1134" s="17"/>
      <c r="I1134" s="32">
        <f t="shared" si="170"/>
        <v>5263232000</v>
      </c>
      <c r="J1134" s="17">
        <f>SUM([3]ctas!J1134+'[4]estapu y ente'!J1134)</f>
        <v>1894567632</v>
      </c>
      <c r="K1134" s="31">
        <f t="shared" si="166"/>
        <v>35.996278180403216</v>
      </c>
      <c r="L1134" s="30">
        <f t="shared" si="172"/>
        <v>541259481</v>
      </c>
      <c r="M1134" s="31">
        <f t="shared" si="167"/>
        <v>10.283785343302366</v>
      </c>
      <c r="N1134" s="17">
        <f>SUM([3]ctas!N1134+'[4]estapu y ente'!N1134)</f>
        <v>2435827113</v>
      </c>
      <c r="O1134" s="31">
        <f t="shared" si="168"/>
        <v>46.280063523705586</v>
      </c>
      <c r="P1134" s="32">
        <f t="shared" si="171"/>
        <v>2827404887</v>
      </c>
      <c r="R1134" s="17">
        <f>SUM('[1]estapu y ente'!D1132+[2]ctas!D1132)</f>
        <v>5263232000</v>
      </c>
      <c r="S1134" s="18">
        <f t="shared" si="164"/>
        <v>0</v>
      </c>
    </row>
    <row r="1135" spans="1:19" x14ac:dyDescent="0.25">
      <c r="A1135" s="60">
        <v>3311403310581</v>
      </c>
      <c r="B1135" s="27" t="s">
        <v>740</v>
      </c>
      <c r="C1135" s="28"/>
      <c r="D1135" s="29">
        <f>SUM(D1136)</f>
        <v>2697320000</v>
      </c>
      <c r="E1135" s="29">
        <f>SUM(E1136)</f>
        <v>837402000</v>
      </c>
      <c r="F1135" s="30">
        <f t="shared" si="169"/>
        <v>3534722000</v>
      </c>
      <c r="G1135" s="31">
        <f t="shared" si="165"/>
        <v>0</v>
      </c>
      <c r="H1135" s="29">
        <f>SUM(H1136)</f>
        <v>0</v>
      </c>
      <c r="I1135" s="32">
        <f t="shared" si="170"/>
        <v>3534722000</v>
      </c>
      <c r="J1135" s="29">
        <f>SUM(J1136)</f>
        <v>260254014</v>
      </c>
      <c r="K1135" s="31">
        <f t="shared" si="166"/>
        <v>7.3627859277193508</v>
      </c>
      <c r="L1135" s="30">
        <f t="shared" si="172"/>
        <v>1447563671</v>
      </c>
      <c r="M1135" s="31">
        <f t="shared" si="167"/>
        <v>40.952687962447968</v>
      </c>
      <c r="N1135" s="29">
        <f>SUM(N1136)</f>
        <v>1707817685</v>
      </c>
      <c r="O1135" s="31">
        <f t="shared" si="168"/>
        <v>48.315473890167318</v>
      </c>
      <c r="P1135" s="32">
        <f t="shared" si="171"/>
        <v>1826904315</v>
      </c>
      <c r="R1135" s="17">
        <f>SUM('[1]estapu y ente'!D1133+[2]ctas!D1133)</f>
        <v>2697320000</v>
      </c>
      <c r="S1135" s="18">
        <f t="shared" si="164"/>
        <v>0</v>
      </c>
    </row>
    <row r="1136" spans="1:19" x14ac:dyDescent="0.25">
      <c r="A1136" s="60">
        <v>3311403310581230</v>
      </c>
      <c r="B1136" s="27" t="s">
        <v>740</v>
      </c>
      <c r="C1136" s="28"/>
      <c r="D1136" s="17">
        <f>SUM([3]ctas!D1136+'[4]estapu y ente'!D1136)</f>
        <v>2697320000</v>
      </c>
      <c r="E1136" s="17">
        <f>SUM([3]ctas!E1136+'[4]estapu y ente'!E1136)</f>
        <v>837402000</v>
      </c>
      <c r="F1136" s="30">
        <f t="shared" si="169"/>
        <v>3534722000</v>
      </c>
      <c r="G1136" s="31">
        <f t="shared" si="165"/>
        <v>0</v>
      </c>
      <c r="H1136" s="17"/>
      <c r="I1136" s="32">
        <f t="shared" si="170"/>
        <v>3534722000</v>
      </c>
      <c r="J1136" s="17">
        <f>SUM([3]ctas!J1136+'[4]estapu y ente'!J1136)</f>
        <v>260254014</v>
      </c>
      <c r="K1136" s="31">
        <f t="shared" si="166"/>
        <v>7.3627859277193508</v>
      </c>
      <c r="L1136" s="30">
        <f t="shared" si="172"/>
        <v>1447563671</v>
      </c>
      <c r="M1136" s="31">
        <f t="shared" si="167"/>
        <v>40.952687962447968</v>
      </c>
      <c r="N1136" s="17">
        <f>SUM([3]ctas!N1136+'[4]estapu y ente'!N1136)</f>
        <v>1707817685</v>
      </c>
      <c r="O1136" s="31">
        <f t="shared" si="168"/>
        <v>48.315473890167318</v>
      </c>
      <c r="P1136" s="32">
        <f t="shared" si="171"/>
        <v>1826904315</v>
      </c>
      <c r="R1136" s="17">
        <f>SUM('[1]estapu y ente'!D1134+[2]ctas!D1134)</f>
        <v>2697320000</v>
      </c>
      <c r="S1136" s="18">
        <f t="shared" si="164"/>
        <v>0</v>
      </c>
    </row>
    <row r="1137" spans="1:19" ht="26.25" x14ac:dyDescent="0.25">
      <c r="A1137" s="60">
        <v>3311403310586</v>
      </c>
      <c r="B1137" s="27" t="s">
        <v>741</v>
      </c>
      <c r="C1137" s="28"/>
      <c r="D1137" s="29">
        <f>SUM(D1138)</f>
        <v>4701025000</v>
      </c>
      <c r="E1137" s="29">
        <f>SUM(E1138)</f>
        <v>546404240</v>
      </c>
      <c r="F1137" s="30">
        <f t="shared" si="169"/>
        <v>5247429240</v>
      </c>
      <c r="G1137" s="31">
        <f t="shared" si="165"/>
        <v>0</v>
      </c>
      <c r="H1137" s="29">
        <f>SUM(H1138)</f>
        <v>0</v>
      </c>
      <c r="I1137" s="32">
        <f t="shared" si="170"/>
        <v>5247429240</v>
      </c>
      <c r="J1137" s="29">
        <f>SUM(J1138)</f>
        <v>127790128</v>
      </c>
      <c r="K1137" s="31">
        <f t="shared" si="166"/>
        <v>2.4352901612447471</v>
      </c>
      <c r="L1137" s="30">
        <f t="shared" si="172"/>
        <v>2463699149</v>
      </c>
      <c r="M1137" s="31">
        <f t="shared" si="167"/>
        <v>46.950593067930534</v>
      </c>
      <c r="N1137" s="29">
        <f>SUM(N1138)</f>
        <v>2591489277</v>
      </c>
      <c r="O1137" s="31">
        <f t="shared" si="168"/>
        <v>49.385883229175285</v>
      </c>
      <c r="P1137" s="32">
        <f t="shared" si="171"/>
        <v>2655939963</v>
      </c>
      <c r="R1137" s="17">
        <f>SUM('[1]estapu y ente'!D1135+[2]ctas!D1135)</f>
        <v>4701025000</v>
      </c>
      <c r="S1137" s="18">
        <f t="shared" si="164"/>
        <v>0</v>
      </c>
    </row>
    <row r="1138" spans="1:19" ht="26.25" x14ac:dyDescent="0.25">
      <c r="A1138" s="60">
        <v>3311403310586230</v>
      </c>
      <c r="B1138" s="27" t="s">
        <v>741</v>
      </c>
      <c r="C1138" s="28"/>
      <c r="D1138" s="17">
        <f>SUM([3]ctas!D1138+'[4]estapu y ente'!D1138)</f>
        <v>4701025000</v>
      </c>
      <c r="E1138" s="17">
        <f>SUM([3]ctas!E1138+'[4]estapu y ente'!E1138)</f>
        <v>546404240</v>
      </c>
      <c r="F1138" s="30">
        <f t="shared" si="169"/>
        <v>5247429240</v>
      </c>
      <c r="G1138" s="31">
        <f t="shared" si="165"/>
        <v>0</v>
      </c>
      <c r="H1138" s="17"/>
      <c r="I1138" s="32">
        <f t="shared" si="170"/>
        <v>5247429240</v>
      </c>
      <c r="J1138" s="17">
        <f>SUM([3]ctas!J1138+'[4]estapu y ente'!J1138)</f>
        <v>127790128</v>
      </c>
      <c r="K1138" s="31">
        <f t="shared" si="166"/>
        <v>2.4352901612447471</v>
      </c>
      <c r="L1138" s="30">
        <f t="shared" si="172"/>
        <v>2463699149</v>
      </c>
      <c r="M1138" s="31">
        <f t="shared" si="167"/>
        <v>46.950593067930534</v>
      </c>
      <c r="N1138" s="17">
        <f>SUM([3]ctas!N1138+'[4]estapu y ente'!N1138)</f>
        <v>2591489277</v>
      </c>
      <c r="O1138" s="31">
        <f t="shared" si="168"/>
        <v>49.385883229175285</v>
      </c>
      <c r="P1138" s="32">
        <f t="shared" si="171"/>
        <v>2655939963</v>
      </c>
      <c r="R1138" s="17">
        <f>SUM('[1]estapu y ente'!D1136+[2]ctas!D1136)</f>
        <v>4701025000</v>
      </c>
      <c r="S1138" s="18">
        <f t="shared" si="164"/>
        <v>0</v>
      </c>
    </row>
    <row r="1139" spans="1:19" x14ac:dyDescent="0.25">
      <c r="A1139" s="60">
        <v>3311403310611</v>
      </c>
      <c r="B1139" s="27" t="s">
        <v>721</v>
      </c>
      <c r="C1139" s="28"/>
      <c r="D1139" s="29">
        <f>SUM(D1140)</f>
        <v>1856152000</v>
      </c>
      <c r="E1139" s="29">
        <f>SUM(E1140)</f>
        <v>0</v>
      </c>
      <c r="F1139" s="30">
        <f t="shared" si="169"/>
        <v>1856152000</v>
      </c>
      <c r="G1139" s="31">
        <f t="shared" si="165"/>
        <v>0</v>
      </c>
      <c r="H1139" s="29">
        <f>SUM(H1140)</f>
        <v>0</v>
      </c>
      <c r="I1139" s="32">
        <f t="shared" si="170"/>
        <v>1856152000</v>
      </c>
      <c r="J1139" s="29">
        <f>SUM(J1140)</f>
        <v>419008997</v>
      </c>
      <c r="K1139" s="31">
        <f t="shared" si="166"/>
        <v>22.574067048388279</v>
      </c>
      <c r="L1139" s="30">
        <f t="shared" si="172"/>
        <v>645831688</v>
      </c>
      <c r="M1139" s="31">
        <f t="shared" si="167"/>
        <v>34.794116430119949</v>
      </c>
      <c r="N1139" s="29">
        <f>SUM(N1140)</f>
        <v>1064840685</v>
      </c>
      <c r="O1139" s="31">
        <f t="shared" si="168"/>
        <v>57.368183478508229</v>
      </c>
      <c r="P1139" s="32">
        <f t="shared" si="171"/>
        <v>791311315</v>
      </c>
      <c r="R1139" s="17">
        <f>SUM('[1]estapu y ente'!D1137+[2]ctas!D1137)</f>
        <v>1856152000</v>
      </c>
      <c r="S1139" s="18">
        <f t="shared" si="164"/>
        <v>0</v>
      </c>
    </row>
    <row r="1140" spans="1:19" x14ac:dyDescent="0.25">
      <c r="A1140" s="60">
        <v>3311403310611230</v>
      </c>
      <c r="B1140" s="27" t="s">
        <v>721</v>
      </c>
      <c r="C1140" s="28"/>
      <c r="D1140" s="17">
        <f>SUM([3]ctas!D1140+'[4]estapu y ente'!D1140)</f>
        <v>1856152000</v>
      </c>
      <c r="E1140" s="17">
        <f>SUM([3]ctas!E1140+'[4]estapu y ente'!E1140)</f>
        <v>0</v>
      </c>
      <c r="F1140" s="30">
        <f t="shared" si="169"/>
        <v>1856152000</v>
      </c>
      <c r="G1140" s="31">
        <f t="shared" si="165"/>
        <v>0</v>
      </c>
      <c r="H1140" s="17"/>
      <c r="I1140" s="32">
        <f t="shared" si="170"/>
        <v>1856152000</v>
      </c>
      <c r="J1140" s="17">
        <f>SUM([3]ctas!J1140+'[4]estapu y ente'!J1140)</f>
        <v>419008997</v>
      </c>
      <c r="K1140" s="31">
        <f t="shared" si="166"/>
        <v>22.574067048388279</v>
      </c>
      <c r="L1140" s="30">
        <f t="shared" si="172"/>
        <v>645831688</v>
      </c>
      <c r="M1140" s="31">
        <f t="shared" si="167"/>
        <v>34.794116430119949</v>
      </c>
      <c r="N1140" s="17">
        <f>SUM([3]ctas!N1140+'[4]estapu y ente'!N1140)</f>
        <v>1064840685</v>
      </c>
      <c r="O1140" s="31">
        <f t="shared" si="168"/>
        <v>57.368183478508229</v>
      </c>
      <c r="P1140" s="32">
        <f t="shared" si="171"/>
        <v>791311315</v>
      </c>
      <c r="R1140" s="17">
        <f>SUM('[1]estapu y ente'!D1138+[2]ctas!D1138)</f>
        <v>1856152000</v>
      </c>
      <c r="S1140" s="18">
        <f t="shared" si="164"/>
        <v>0</v>
      </c>
    </row>
    <row r="1141" spans="1:19" ht="26.25" x14ac:dyDescent="0.25">
      <c r="A1141" s="26">
        <v>3311403310655</v>
      </c>
      <c r="B1141" s="27" t="s">
        <v>742</v>
      </c>
      <c r="C1141" s="28"/>
      <c r="D1141" s="29">
        <f>SUM(D1142)</f>
        <v>1000000000</v>
      </c>
      <c r="E1141" s="29">
        <f>SUM(E1142)</f>
        <v>0</v>
      </c>
      <c r="F1141" s="30">
        <f t="shared" si="169"/>
        <v>1000000000</v>
      </c>
      <c r="G1141" s="31">
        <f t="shared" si="165"/>
        <v>0</v>
      </c>
      <c r="H1141" s="29">
        <f>SUM(H1142)</f>
        <v>0</v>
      </c>
      <c r="I1141" s="32">
        <f t="shared" si="170"/>
        <v>1000000000</v>
      </c>
      <c r="J1141" s="29">
        <f>SUM(J1142)</f>
        <v>17205995</v>
      </c>
      <c r="K1141" s="31">
        <f t="shared" si="166"/>
        <v>1.7205995000000001</v>
      </c>
      <c r="L1141" s="30">
        <f t="shared" si="172"/>
        <v>434164885</v>
      </c>
      <c r="M1141" s="31">
        <f t="shared" si="167"/>
        <v>43.4164885</v>
      </c>
      <c r="N1141" s="29">
        <f>SUM(N1142)</f>
        <v>451370880</v>
      </c>
      <c r="O1141" s="31">
        <f t="shared" si="168"/>
        <v>45.137087999999999</v>
      </c>
      <c r="P1141" s="32">
        <f t="shared" si="171"/>
        <v>548629120</v>
      </c>
      <c r="R1141" s="17">
        <f>SUM('[1]estapu y ente'!D1139+[2]ctas!D1139)</f>
        <v>1000000000</v>
      </c>
      <c r="S1141" s="18">
        <f t="shared" si="164"/>
        <v>0</v>
      </c>
    </row>
    <row r="1142" spans="1:19" ht="26.25" x14ac:dyDescent="0.25">
      <c r="A1142" s="26">
        <v>3311403310655230</v>
      </c>
      <c r="B1142" s="27" t="s">
        <v>742</v>
      </c>
      <c r="C1142" s="28"/>
      <c r="D1142" s="17">
        <f>SUM([3]ctas!D1142+'[4]estapu y ente'!D1142)</f>
        <v>1000000000</v>
      </c>
      <c r="E1142" s="17">
        <f>SUM([3]ctas!E1142+'[4]estapu y ente'!E1142)</f>
        <v>0</v>
      </c>
      <c r="F1142" s="30">
        <f t="shared" si="169"/>
        <v>1000000000</v>
      </c>
      <c r="G1142" s="31">
        <f t="shared" si="165"/>
        <v>0</v>
      </c>
      <c r="H1142" s="17"/>
      <c r="I1142" s="32">
        <f t="shared" si="170"/>
        <v>1000000000</v>
      </c>
      <c r="J1142" s="17">
        <f>SUM([3]ctas!J1142+'[4]estapu y ente'!J1142)</f>
        <v>17205995</v>
      </c>
      <c r="K1142" s="31">
        <f t="shared" si="166"/>
        <v>1.7205995000000001</v>
      </c>
      <c r="L1142" s="30">
        <f t="shared" si="172"/>
        <v>434164885</v>
      </c>
      <c r="M1142" s="31">
        <f t="shared" si="167"/>
        <v>43.4164885</v>
      </c>
      <c r="N1142" s="17">
        <f>SUM([3]ctas!N1142+'[4]estapu y ente'!N1142)</f>
        <v>451370880</v>
      </c>
      <c r="O1142" s="31">
        <f t="shared" si="168"/>
        <v>45.137087999999999</v>
      </c>
      <c r="P1142" s="32">
        <f t="shared" si="171"/>
        <v>548629120</v>
      </c>
      <c r="R1142" s="17">
        <f>SUM('[1]estapu y ente'!D1140+[2]ctas!D1140)</f>
        <v>1000000000</v>
      </c>
      <c r="S1142" s="18">
        <f t="shared" si="164"/>
        <v>0</v>
      </c>
    </row>
    <row r="1143" spans="1:19" x14ac:dyDescent="0.25">
      <c r="A1143" s="60">
        <v>3311403310684</v>
      </c>
      <c r="B1143" s="27" t="s">
        <v>743</v>
      </c>
      <c r="C1143" s="28"/>
      <c r="D1143" s="29">
        <f>SUM(D1144)</f>
        <v>7973500000</v>
      </c>
      <c r="E1143" s="29">
        <f>SUM(E1144)</f>
        <v>0</v>
      </c>
      <c r="F1143" s="30">
        <f t="shared" si="169"/>
        <v>7973500000</v>
      </c>
      <c r="G1143" s="31">
        <f t="shared" si="165"/>
        <v>0</v>
      </c>
      <c r="H1143" s="29">
        <f>SUM(H1144)</f>
        <v>0</v>
      </c>
      <c r="I1143" s="32">
        <f t="shared" si="170"/>
        <v>7973500000</v>
      </c>
      <c r="J1143" s="29">
        <f>SUM(J1144)</f>
        <v>1618687491</v>
      </c>
      <c r="K1143" s="31">
        <f t="shared" si="166"/>
        <v>20.300840170564996</v>
      </c>
      <c r="L1143" s="30">
        <f t="shared" si="172"/>
        <v>2298667810</v>
      </c>
      <c r="M1143" s="31">
        <f t="shared" si="167"/>
        <v>28.828843167993977</v>
      </c>
      <c r="N1143" s="29">
        <f>SUM(N1144)</f>
        <v>3917355301</v>
      </c>
      <c r="O1143" s="31">
        <f t="shared" si="168"/>
        <v>49.129683338558976</v>
      </c>
      <c r="P1143" s="32">
        <f t="shared" si="171"/>
        <v>4056144699</v>
      </c>
      <c r="R1143" s="17">
        <f>SUM('[1]estapu y ente'!D1141+[2]ctas!D1141)</f>
        <v>7973500000</v>
      </c>
      <c r="S1143" s="18">
        <f t="shared" si="164"/>
        <v>0</v>
      </c>
    </row>
    <row r="1144" spans="1:19" x14ac:dyDescent="0.25">
      <c r="A1144" s="60">
        <v>3311403310684</v>
      </c>
      <c r="B1144" s="27" t="s">
        <v>743</v>
      </c>
      <c r="C1144" s="28"/>
      <c r="D1144" s="17">
        <f>SUM([3]ctas!D1144+'[4]estapu y ente'!D1144)</f>
        <v>7973500000</v>
      </c>
      <c r="E1144" s="17">
        <f>SUM([3]ctas!E1144+'[4]estapu y ente'!E1144)</f>
        <v>0</v>
      </c>
      <c r="F1144" s="30">
        <f t="shared" si="169"/>
        <v>7973500000</v>
      </c>
      <c r="G1144" s="31">
        <f t="shared" si="165"/>
        <v>0</v>
      </c>
      <c r="H1144" s="17"/>
      <c r="I1144" s="32">
        <f t="shared" si="170"/>
        <v>7973500000</v>
      </c>
      <c r="J1144" s="17">
        <f>SUM([3]ctas!J1144+'[4]estapu y ente'!J1144)</f>
        <v>1618687491</v>
      </c>
      <c r="K1144" s="31">
        <f t="shared" si="166"/>
        <v>20.300840170564996</v>
      </c>
      <c r="L1144" s="30">
        <f t="shared" si="172"/>
        <v>2298667810</v>
      </c>
      <c r="M1144" s="31">
        <f t="shared" si="167"/>
        <v>28.828843167993977</v>
      </c>
      <c r="N1144" s="17">
        <f>SUM([3]ctas!N1144+'[4]estapu y ente'!N1144)</f>
        <v>3917355301</v>
      </c>
      <c r="O1144" s="31">
        <f t="shared" si="168"/>
        <v>49.129683338558976</v>
      </c>
      <c r="P1144" s="32">
        <f t="shared" si="171"/>
        <v>4056144699</v>
      </c>
      <c r="R1144" s="17">
        <f>SUM('[1]estapu y ente'!D1142+[2]ctas!D1142)</f>
        <v>7973500000</v>
      </c>
      <c r="S1144" s="18">
        <f t="shared" si="164"/>
        <v>0</v>
      </c>
    </row>
    <row r="1145" spans="1:19" ht="26.25" x14ac:dyDescent="0.25">
      <c r="A1145" s="26">
        <v>3311403310688</v>
      </c>
      <c r="B1145" s="27" t="s">
        <v>744</v>
      </c>
      <c r="C1145" s="28"/>
      <c r="D1145" s="29">
        <f>SUM(D1146)</f>
        <v>1600000000</v>
      </c>
      <c r="E1145" s="29">
        <f>SUM(E1146)</f>
        <v>0</v>
      </c>
      <c r="F1145" s="30">
        <f t="shared" si="169"/>
        <v>1600000000</v>
      </c>
      <c r="G1145" s="31">
        <f t="shared" si="165"/>
        <v>0</v>
      </c>
      <c r="H1145" s="29">
        <f>SUM(H1146)</f>
        <v>0</v>
      </c>
      <c r="I1145" s="32">
        <f t="shared" si="170"/>
        <v>1600000000</v>
      </c>
      <c r="J1145" s="29">
        <f>SUM(J1146)</f>
        <v>559184966</v>
      </c>
      <c r="K1145" s="31">
        <f t="shared" si="166"/>
        <v>34.949060375000002</v>
      </c>
      <c r="L1145" s="30">
        <f t="shared" si="172"/>
        <v>941117704</v>
      </c>
      <c r="M1145" s="31">
        <f t="shared" si="167"/>
        <v>58.8198565</v>
      </c>
      <c r="N1145" s="29">
        <f>SUM(N1146)</f>
        <v>1500302670</v>
      </c>
      <c r="O1145" s="31">
        <f t="shared" si="168"/>
        <v>93.768916875000002</v>
      </c>
      <c r="P1145" s="32">
        <f t="shared" si="171"/>
        <v>99697330</v>
      </c>
      <c r="R1145" s="17">
        <f>SUM('[1]estapu y ente'!D1143+[2]ctas!D1143)</f>
        <v>1600000000</v>
      </c>
      <c r="S1145" s="18">
        <f t="shared" si="164"/>
        <v>0</v>
      </c>
    </row>
    <row r="1146" spans="1:19" ht="26.25" x14ac:dyDescent="0.25">
      <c r="A1146" s="26">
        <v>3311403310688230</v>
      </c>
      <c r="B1146" s="27" t="s">
        <v>744</v>
      </c>
      <c r="C1146" s="28"/>
      <c r="D1146" s="17">
        <f>SUM([3]ctas!D1146+'[4]estapu y ente'!D1146)</f>
        <v>1600000000</v>
      </c>
      <c r="E1146" s="17">
        <f>SUM([3]ctas!E1146+'[4]estapu y ente'!E1146)</f>
        <v>0</v>
      </c>
      <c r="F1146" s="30">
        <f t="shared" si="169"/>
        <v>1600000000</v>
      </c>
      <c r="G1146" s="31">
        <f t="shared" si="165"/>
        <v>0</v>
      </c>
      <c r="H1146" s="17"/>
      <c r="I1146" s="32">
        <f t="shared" si="170"/>
        <v>1600000000</v>
      </c>
      <c r="J1146" s="17">
        <f>SUM([3]ctas!J1146+'[4]estapu y ente'!J1146)</f>
        <v>559184966</v>
      </c>
      <c r="K1146" s="31">
        <f t="shared" si="166"/>
        <v>34.949060375000002</v>
      </c>
      <c r="L1146" s="30">
        <f t="shared" si="172"/>
        <v>941117704</v>
      </c>
      <c r="M1146" s="31">
        <f t="shared" si="167"/>
        <v>58.8198565</v>
      </c>
      <c r="N1146" s="17">
        <f>SUM([3]ctas!N1146+'[4]estapu y ente'!N1146)</f>
        <v>1500302670</v>
      </c>
      <c r="O1146" s="31">
        <f t="shared" si="168"/>
        <v>93.768916875000002</v>
      </c>
      <c r="P1146" s="32">
        <f t="shared" si="171"/>
        <v>99697330</v>
      </c>
      <c r="R1146" s="17">
        <f>SUM('[1]estapu y ente'!D1144+[2]ctas!D1144)</f>
        <v>1600000000</v>
      </c>
      <c r="S1146" s="18">
        <f t="shared" si="164"/>
        <v>0</v>
      </c>
    </row>
    <row r="1147" spans="1:19" ht="39" x14ac:dyDescent="0.25">
      <c r="A1147" s="26">
        <v>3311403310692</v>
      </c>
      <c r="B1147" s="27" t="s">
        <v>745</v>
      </c>
      <c r="C1147" s="28"/>
      <c r="D1147" s="29">
        <f>SUM(D1148)</f>
        <v>4265000000</v>
      </c>
      <c r="E1147" s="29">
        <f>SUM(E1148)</f>
        <v>0</v>
      </c>
      <c r="F1147" s="30">
        <f t="shared" si="169"/>
        <v>4265000000</v>
      </c>
      <c r="G1147" s="31">
        <f t="shared" si="165"/>
        <v>0</v>
      </c>
      <c r="H1147" s="29">
        <f>SUM(H1148)</f>
        <v>0</v>
      </c>
      <c r="I1147" s="32">
        <f t="shared" si="170"/>
        <v>4265000000</v>
      </c>
      <c r="J1147" s="29">
        <f>SUM(J1148)</f>
        <v>521716632</v>
      </c>
      <c r="K1147" s="31">
        <f t="shared" si="166"/>
        <v>12.232511887456038</v>
      </c>
      <c r="L1147" s="30">
        <f t="shared" si="172"/>
        <v>349308558</v>
      </c>
      <c r="M1147" s="31">
        <f t="shared" si="167"/>
        <v>8.1901185932004683</v>
      </c>
      <c r="N1147" s="29">
        <f>SUM(N1148)</f>
        <v>871025190</v>
      </c>
      <c r="O1147" s="31">
        <f t="shared" si="168"/>
        <v>20.422630480656505</v>
      </c>
      <c r="P1147" s="32">
        <f t="shared" si="171"/>
        <v>3393974810</v>
      </c>
      <c r="R1147" s="17">
        <f>SUM('[1]estapu y ente'!D1145+[2]ctas!D1145)</f>
        <v>4265000000</v>
      </c>
      <c r="S1147" s="18">
        <f t="shared" si="164"/>
        <v>0</v>
      </c>
    </row>
    <row r="1148" spans="1:19" ht="39" x14ac:dyDescent="0.25">
      <c r="A1148" s="26">
        <v>3311403310692230</v>
      </c>
      <c r="B1148" s="27" t="s">
        <v>745</v>
      </c>
      <c r="C1148" s="28"/>
      <c r="D1148" s="17">
        <f>SUM([3]ctas!D1148+'[4]estapu y ente'!D1148)</f>
        <v>4265000000</v>
      </c>
      <c r="E1148" s="17">
        <f>SUM([3]ctas!E1148+'[4]estapu y ente'!E1148)</f>
        <v>0</v>
      </c>
      <c r="F1148" s="30">
        <f t="shared" si="169"/>
        <v>4265000000</v>
      </c>
      <c r="G1148" s="31">
        <f t="shared" si="165"/>
        <v>0</v>
      </c>
      <c r="H1148" s="17"/>
      <c r="I1148" s="32">
        <f t="shared" si="170"/>
        <v>4265000000</v>
      </c>
      <c r="J1148" s="17">
        <f>SUM([3]ctas!J1148+'[4]estapu y ente'!J1148)</f>
        <v>521716632</v>
      </c>
      <c r="K1148" s="31">
        <f t="shared" si="166"/>
        <v>12.232511887456038</v>
      </c>
      <c r="L1148" s="30">
        <f t="shared" si="172"/>
        <v>349308558</v>
      </c>
      <c r="M1148" s="31">
        <f t="shared" si="167"/>
        <v>8.1901185932004683</v>
      </c>
      <c r="N1148" s="17">
        <f>SUM([3]ctas!N1148+'[4]estapu y ente'!N1148)</f>
        <v>871025190</v>
      </c>
      <c r="O1148" s="31">
        <f t="shared" si="168"/>
        <v>20.422630480656505</v>
      </c>
      <c r="P1148" s="32">
        <f t="shared" si="171"/>
        <v>3393974810</v>
      </c>
      <c r="R1148" s="17">
        <f>SUM('[1]estapu y ente'!D1146+[2]ctas!D1146)</f>
        <v>4265000000</v>
      </c>
      <c r="S1148" s="18">
        <f t="shared" si="164"/>
        <v>0</v>
      </c>
    </row>
    <row r="1149" spans="1:19" ht="26.25" x14ac:dyDescent="0.25">
      <c r="A1149" s="26">
        <v>3311403310693</v>
      </c>
      <c r="B1149" s="27" t="s">
        <v>746</v>
      </c>
      <c r="C1149" s="28"/>
      <c r="D1149" s="29">
        <f>SUM(D1150)</f>
        <v>2100000000</v>
      </c>
      <c r="E1149" s="29">
        <f>SUM(E1150)</f>
        <v>0</v>
      </c>
      <c r="F1149" s="30">
        <f t="shared" si="169"/>
        <v>2100000000</v>
      </c>
      <c r="G1149" s="31">
        <f t="shared" si="165"/>
        <v>0</v>
      </c>
      <c r="H1149" s="29">
        <f>SUM(H1150)</f>
        <v>0</v>
      </c>
      <c r="I1149" s="32">
        <f t="shared" si="170"/>
        <v>2100000000</v>
      </c>
      <c r="J1149" s="29">
        <f>SUM(J1150)</f>
        <v>199629293</v>
      </c>
      <c r="K1149" s="31">
        <f t="shared" si="166"/>
        <v>9.5061568095238087</v>
      </c>
      <c r="L1149" s="30">
        <f t="shared" si="172"/>
        <v>179540401</v>
      </c>
      <c r="M1149" s="31">
        <f t="shared" si="167"/>
        <v>8.5495429047619051</v>
      </c>
      <c r="N1149" s="29">
        <f>SUM(N1150)</f>
        <v>379169694</v>
      </c>
      <c r="O1149" s="31">
        <f t="shared" si="168"/>
        <v>18.055699714285716</v>
      </c>
      <c r="P1149" s="32">
        <f t="shared" si="171"/>
        <v>1720830306</v>
      </c>
      <c r="R1149" s="17">
        <f>SUM('[1]estapu y ente'!D1147+[2]ctas!D1147)</f>
        <v>2100000000</v>
      </c>
      <c r="S1149" s="18">
        <f t="shared" si="164"/>
        <v>0</v>
      </c>
    </row>
    <row r="1150" spans="1:19" ht="26.25" x14ac:dyDescent="0.25">
      <c r="A1150" s="26">
        <v>3311403310693230</v>
      </c>
      <c r="B1150" s="27" t="s">
        <v>746</v>
      </c>
      <c r="C1150" s="28"/>
      <c r="D1150" s="17">
        <f>SUM([3]ctas!D1150+'[4]estapu y ente'!D1150)</f>
        <v>2100000000</v>
      </c>
      <c r="E1150" s="17">
        <f>SUM([3]ctas!E1150+'[4]estapu y ente'!E1150)</f>
        <v>0</v>
      </c>
      <c r="F1150" s="30">
        <f t="shared" si="169"/>
        <v>2100000000</v>
      </c>
      <c r="G1150" s="31">
        <f t="shared" si="165"/>
        <v>0</v>
      </c>
      <c r="H1150" s="17"/>
      <c r="I1150" s="32">
        <f t="shared" si="170"/>
        <v>2100000000</v>
      </c>
      <c r="J1150" s="17">
        <f>SUM([3]ctas!J1150+'[4]estapu y ente'!J1150)</f>
        <v>199629293</v>
      </c>
      <c r="K1150" s="31">
        <f t="shared" si="166"/>
        <v>9.5061568095238087</v>
      </c>
      <c r="L1150" s="30">
        <f t="shared" si="172"/>
        <v>179540401</v>
      </c>
      <c r="M1150" s="31">
        <f t="shared" si="167"/>
        <v>8.5495429047619051</v>
      </c>
      <c r="N1150" s="17">
        <f>SUM([3]ctas!N1150+'[4]estapu y ente'!N1150)</f>
        <v>379169694</v>
      </c>
      <c r="O1150" s="31">
        <f t="shared" si="168"/>
        <v>18.055699714285716</v>
      </c>
      <c r="P1150" s="32">
        <f t="shared" si="171"/>
        <v>1720830306</v>
      </c>
      <c r="R1150" s="17">
        <f>SUM('[1]estapu y ente'!D1148+[2]ctas!D1148)</f>
        <v>2100000000</v>
      </c>
      <c r="S1150" s="18">
        <f t="shared" si="164"/>
        <v>0</v>
      </c>
    </row>
    <row r="1151" spans="1:19" x14ac:dyDescent="0.25">
      <c r="A1151" s="26">
        <v>3311403310698</v>
      </c>
      <c r="B1151" s="27" t="s">
        <v>747</v>
      </c>
      <c r="C1151" s="28"/>
      <c r="D1151" s="29">
        <f>SUM(D1152)</f>
        <v>356477000</v>
      </c>
      <c r="E1151" s="29">
        <f>SUM(E1152)</f>
        <v>0</v>
      </c>
      <c r="F1151" s="30">
        <f t="shared" si="169"/>
        <v>356477000</v>
      </c>
      <c r="G1151" s="31">
        <f t="shared" si="165"/>
        <v>0</v>
      </c>
      <c r="H1151" s="29">
        <f>SUM(H1152)</f>
        <v>0</v>
      </c>
      <c r="I1151" s="32">
        <f t="shared" si="170"/>
        <v>356477000</v>
      </c>
      <c r="J1151" s="29">
        <f>SUM(J1152)</f>
        <v>32077080</v>
      </c>
      <c r="K1151" s="31">
        <f t="shared" si="166"/>
        <v>8.9983589404084974</v>
      </c>
      <c r="L1151" s="30">
        <f t="shared" si="172"/>
        <v>0</v>
      </c>
      <c r="M1151" s="31">
        <f t="shared" si="167"/>
        <v>0</v>
      </c>
      <c r="N1151" s="29">
        <f>SUM(N1152)</f>
        <v>32077080</v>
      </c>
      <c r="O1151" s="31">
        <f t="shared" si="168"/>
        <v>8.9983589404084974</v>
      </c>
      <c r="P1151" s="32">
        <f t="shared" si="171"/>
        <v>324399920</v>
      </c>
      <c r="R1151" s="17">
        <f>SUM('[1]estapu y ente'!D1149+[2]ctas!D1149)</f>
        <v>356477000</v>
      </c>
      <c r="S1151" s="18">
        <f t="shared" si="164"/>
        <v>0</v>
      </c>
    </row>
    <row r="1152" spans="1:19" x14ac:dyDescent="0.25">
      <c r="A1152" s="26">
        <v>3311403310698230</v>
      </c>
      <c r="B1152" s="27" t="s">
        <v>747</v>
      </c>
      <c r="C1152" s="28"/>
      <c r="D1152" s="17">
        <f>SUM([3]ctas!D1152+'[4]estapu y ente'!D1152)</f>
        <v>356477000</v>
      </c>
      <c r="E1152" s="17">
        <f>SUM([3]ctas!E1152+'[4]estapu y ente'!E1152)</f>
        <v>0</v>
      </c>
      <c r="F1152" s="30">
        <f t="shared" si="169"/>
        <v>356477000</v>
      </c>
      <c r="G1152" s="31">
        <f t="shared" si="165"/>
        <v>0</v>
      </c>
      <c r="H1152" s="17"/>
      <c r="I1152" s="32">
        <f t="shared" si="170"/>
        <v>356477000</v>
      </c>
      <c r="J1152" s="17">
        <f>SUM([3]ctas!J1152+'[4]estapu y ente'!J1152)</f>
        <v>32077080</v>
      </c>
      <c r="K1152" s="31">
        <f t="shared" si="166"/>
        <v>8.9983589404084974</v>
      </c>
      <c r="L1152" s="30">
        <f t="shared" si="172"/>
        <v>0</v>
      </c>
      <c r="M1152" s="31">
        <f t="shared" si="167"/>
        <v>0</v>
      </c>
      <c r="N1152" s="17">
        <f>SUM([3]ctas!N1152+'[4]estapu y ente'!N1152)</f>
        <v>32077080</v>
      </c>
      <c r="O1152" s="31">
        <f t="shared" si="168"/>
        <v>8.9983589404084974</v>
      </c>
      <c r="P1152" s="32">
        <f t="shared" si="171"/>
        <v>324399920</v>
      </c>
      <c r="R1152" s="17">
        <f>SUM('[1]estapu y ente'!D1150+[2]ctas!D1150)</f>
        <v>356477000</v>
      </c>
      <c r="S1152" s="18">
        <f t="shared" si="164"/>
        <v>0</v>
      </c>
    </row>
    <row r="1153" spans="1:19" ht="26.25" x14ac:dyDescent="0.25">
      <c r="A1153" s="26">
        <v>3311403310699</v>
      </c>
      <c r="B1153" s="27" t="s">
        <v>748</v>
      </c>
      <c r="C1153" s="28"/>
      <c r="D1153" s="29">
        <f>SUM(D1154)</f>
        <v>400000000</v>
      </c>
      <c r="E1153" s="29">
        <f>SUM(E1154)</f>
        <v>0</v>
      </c>
      <c r="F1153" s="30">
        <f t="shared" si="169"/>
        <v>400000000</v>
      </c>
      <c r="G1153" s="31">
        <f t="shared" si="165"/>
        <v>0</v>
      </c>
      <c r="H1153" s="29">
        <f>SUM(H1154)</f>
        <v>0</v>
      </c>
      <c r="I1153" s="32">
        <f t="shared" si="170"/>
        <v>400000000</v>
      </c>
      <c r="J1153" s="29">
        <f>SUM(J1154)</f>
        <v>1528000</v>
      </c>
      <c r="K1153" s="31">
        <f t="shared" si="166"/>
        <v>0.38200000000000001</v>
      </c>
      <c r="L1153" s="30">
        <f t="shared" si="172"/>
        <v>17572000</v>
      </c>
      <c r="M1153" s="31">
        <f t="shared" si="167"/>
        <v>4.3929999999999998</v>
      </c>
      <c r="N1153" s="29">
        <f>SUM(N1154)</f>
        <v>19100000</v>
      </c>
      <c r="O1153" s="31">
        <f t="shared" si="168"/>
        <v>4.7750000000000004</v>
      </c>
      <c r="P1153" s="32">
        <f t="shared" si="171"/>
        <v>380900000</v>
      </c>
      <c r="R1153" s="17">
        <f>SUM('[1]estapu y ente'!D1151+[2]ctas!D1151)</f>
        <v>400000000</v>
      </c>
      <c r="S1153" s="18">
        <f t="shared" si="164"/>
        <v>0</v>
      </c>
    </row>
    <row r="1154" spans="1:19" ht="26.25" x14ac:dyDescent="0.25">
      <c r="A1154" s="26">
        <v>3311403310699230</v>
      </c>
      <c r="B1154" s="27" t="s">
        <v>748</v>
      </c>
      <c r="C1154" s="28"/>
      <c r="D1154" s="17">
        <f>SUM([3]ctas!D1154+'[4]estapu y ente'!D1154)</f>
        <v>400000000</v>
      </c>
      <c r="E1154" s="17">
        <f>SUM([3]ctas!E1154+'[4]estapu y ente'!E1154)</f>
        <v>0</v>
      </c>
      <c r="F1154" s="30">
        <f t="shared" si="169"/>
        <v>400000000</v>
      </c>
      <c r="G1154" s="31">
        <f t="shared" si="165"/>
        <v>0</v>
      </c>
      <c r="H1154" s="17"/>
      <c r="I1154" s="32">
        <f t="shared" si="170"/>
        <v>400000000</v>
      </c>
      <c r="J1154" s="17">
        <f>SUM([3]ctas!J1154+'[4]estapu y ente'!J1154)</f>
        <v>1528000</v>
      </c>
      <c r="K1154" s="31">
        <f t="shared" si="166"/>
        <v>0.38200000000000001</v>
      </c>
      <c r="L1154" s="30">
        <f t="shared" si="172"/>
        <v>17572000</v>
      </c>
      <c r="M1154" s="31">
        <f t="shared" si="167"/>
        <v>4.3929999999999998</v>
      </c>
      <c r="N1154" s="17">
        <f>SUM([3]ctas!N1154+'[4]estapu y ente'!N1154)</f>
        <v>19100000</v>
      </c>
      <c r="O1154" s="31">
        <f t="shared" si="168"/>
        <v>4.7750000000000004</v>
      </c>
      <c r="P1154" s="32">
        <f t="shared" si="171"/>
        <v>380900000</v>
      </c>
      <c r="R1154" s="17">
        <f>SUM('[1]estapu y ente'!D1152+[2]ctas!D1152)</f>
        <v>400000000</v>
      </c>
      <c r="S1154" s="18">
        <f t="shared" si="164"/>
        <v>0</v>
      </c>
    </row>
    <row r="1155" spans="1:19" x14ac:dyDescent="0.25">
      <c r="A1155" s="26">
        <v>3311403310700</v>
      </c>
      <c r="B1155" s="27" t="s">
        <v>749</v>
      </c>
      <c r="C1155" s="28"/>
      <c r="D1155" s="29">
        <f>SUM(D1156)</f>
        <v>0</v>
      </c>
      <c r="E1155" s="29">
        <f>SUM(E1156)</f>
        <v>0</v>
      </c>
      <c r="F1155" s="30">
        <f t="shared" si="169"/>
        <v>0</v>
      </c>
      <c r="G1155" s="31">
        <f t="shared" si="165"/>
        <v>0</v>
      </c>
      <c r="H1155" s="29">
        <f>SUM(H1156)</f>
        <v>0</v>
      </c>
      <c r="I1155" s="32">
        <f t="shared" si="170"/>
        <v>0</v>
      </c>
      <c r="J1155" s="29">
        <f>SUM(J1156)</f>
        <v>0</v>
      </c>
      <c r="K1155" s="31">
        <f t="shared" si="166"/>
        <v>0</v>
      </c>
      <c r="L1155" s="30">
        <f t="shared" si="172"/>
        <v>0</v>
      </c>
      <c r="M1155" s="31">
        <f t="shared" si="167"/>
        <v>0</v>
      </c>
      <c r="N1155" s="29">
        <f>SUM(N1156)</f>
        <v>0</v>
      </c>
      <c r="O1155" s="31">
        <f t="shared" si="168"/>
        <v>0</v>
      </c>
      <c r="P1155" s="32">
        <f t="shared" si="171"/>
        <v>0</v>
      </c>
      <c r="R1155" s="17">
        <f>SUM('[1]estapu y ente'!D1153+[2]ctas!D1153)</f>
        <v>0</v>
      </c>
      <c r="S1155" s="18">
        <f t="shared" si="164"/>
        <v>0</v>
      </c>
    </row>
    <row r="1156" spans="1:19" x14ac:dyDescent="0.25">
      <c r="A1156" s="26">
        <v>3311403310700230</v>
      </c>
      <c r="B1156" s="27" t="s">
        <v>750</v>
      </c>
      <c r="C1156" s="28"/>
      <c r="D1156" s="17">
        <f>SUM([3]ctas!D1156+'[4]estapu y ente'!D1156)</f>
        <v>0</v>
      </c>
      <c r="E1156" s="17">
        <f>SUM([3]ctas!E1156+'[4]estapu y ente'!E1156)</f>
        <v>0</v>
      </c>
      <c r="F1156" s="30">
        <f t="shared" si="169"/>
        <v>0</v>
      </c>
      <c r="G1156" s="31">
        <f t="shared" si="165"/>
        <v>0</v>
      </c>
      <c r="H1156" s="17"/>
      <c r="I1156" s="32">
        <f t="shared" si="170"/>
        <v>0</v>
      </c>
      <c r="J1156" s="17">
        <f>SUM([3]ctas!J1156+'[4]estapu y ente'!J1156)</f>
        <v>0</v>
      </c>
      <c r="K1156" s="31">
        <f t="shared" si="166"/>
        <v>0</v>
      </c>
      <c r="L1156" s="30">
        <f t="shared" si="172"/>
        <v>0</v>
      </c>
      <c r="M1156" s="31">
        <f t="shared" si="167"/>
        <v>0</v>
      </c>
      <c r="N1156" s="17">
        <f>SUM([3]ctas!N1156+'[4]estapu y ente'!N1156)</f>
        <v>0</v>
      </c>
      <c r="O1156" s="31">
        <f t="shared" si="168"/>
        <v>0</v>
      </c>
      <c r="P1156" s="32">
        <f t="shared" si="171"/>
        <v>0</v>
      </c>
      <c r="R1156" s="17">
        <f>SUM('[1]estapu y ente'!D1154+[2]ctas!D1154)</f>
        <v>0</v>
      </c>
      <c r="S1156" s="18">
        <f t="shared" si="164"/>
        <v>0</v>
      </c>
    </row>
    <row r="1157" spans="1:19" x14ac:dyDescent="0.25">
      <c r="A1157" s="26">
        <v>3311403310701</v>
      </c>
      <c r="B1157" s="27" t="s">
        <v>751</v>
      </c>
      <c r="C1157" s="28"/>
      <c r="D1157" s="29">
        <f>SUM(D1158)</f>
        <v>350000000</v>
      </c>
      <c r="E1157" s="29">
        <f>SUM(E1158)</f>
        <v>0</v>
      </c>
      <c r="F1157" s="30">
        <f t="shared" si="169"/>
        <v>350000000</v>
      </c>
      <c r="G1157" s="31">
        <f t="shared" si="165"/>
        <v>0</v>
      </c>
      <c r="H1157" s="29">
        <f>SUM(H1158)</f>
        <v>0</v>
      </c>
      <c r="I1157" s="32">
        <f t="shared" si="170"/>
        <v>350000000</v>
      </c>
      <c r="J1157" s="29">
        <f>SUM(J1158)</f>
        <v>0</v>
      </c>
      <c r="K1157" s="31">
        <f t="shared" si="166"/>
        <v>0</v>
      </c>
      <c r="L1157" s="30">
        <f t="shared" si="172"/>
        <v>0</v>
      </c>
      <c r="M1157" s="31">
        <f t="shared" si="167"/>
        <v>0</v>
      </c>
      <c r="N1157" s="29">
        <f>SUM(N1158)</f>
        <v>0</v>
      </c>
      <c r="O1157" s="31">
        <f t="shared" si="168"/>
        <v>0</v>
      </c>
      <c r="P1157" s="32">
        <f t="shared" si="171"/>
        <v>350000000</v>
      </c>
      <c r="R1157" s="17">
        <f>SUM('[1]estapu y ente'!D1155+[2]ctas!D1155)</f>
        <v>350000000</v>
      </c>
      <c r="S1157" s="18">
        <f t="shared" si="164"/>
        <v>0</v>
      </c>
    </row>
    <row r="1158" spans="1:19" x14ac:dyDescent="0.25">
      <c r="A1158" s="26">
        <v>3311403310701230</v>
      </c>
      <c r="B1158" s="27" t="s">
        <v>751</v>
      </c>
      <c r="C1158" s="28"/>
      <c r="D1158" s="17">
        <f>SUM([3]ctas!D1158+'[4]estapu y ente'!D1158)</f>
        <v>350000000</v>
      </c>
      <c r="E1158" s="17">
        <f>SUM([3]ctas!E1158+'[4]estapu y ente'!E1158)</f>
        <v>0</v>
      </c>
      <c r="F1158" s="30">
        <f t="shared" si="169"/>
        <v>350000000</v>
      </c>
      <c r="G1158" s="31">
        <f t="shared" si="165"/>
        <v>0</v>
      </c>
      <c r="H1158" s="17"/>
      <c r="I1158" s="32">
        <f t="shared" si="170"/>
        <v>350000000</v>
      </c>
      <c r="J1158" s="17">
        <f>SUM([3]ctas!J1158+'[4]estapu y ente'!J1158)</f>
        <v>0</v>
      </c>
      <c r="K1158" s="31">
        <f t="shared" si="166"/>
        <v>0</v>
      </c>
      <c r="L1158" s="30">
        <f t="shared" si="172"/>
        <v>0</v>
      </c>
      <c r="M1158" s="31">
        <f t="shared" si="167"/>
        <v>0</v>
      </c>
      <c r="N1158" s="17">
        <f>SUM([3]ctas!N1158+'[4]estapu y ente'!N1158)</f>
        <v>0</v>
      </c>
      <c r="O1158" s="31">
        <f t="shared" si="168"/>
        <v>0</v>
      </c>
      <c r="P1158" s="32">
        <f t="shared" si="171"/>
        <v>350000000</v>
      </c>
      <c r="R1158" s="17">
        <f>SUM('[1]estapu y ente'!D1156+[2]ctas!D1156)</f>
        <v>350000000</v>
      </c>
      <c r="S1158" s="18">
        <f t="shared" si="164"/>
        <v>0</v>
      </c>
    </row>
    <row r="1159" spans="1:19" x14ac:dyDescent="0.25">
      <c r="A1159" s="26">
        <v>3311403310703</v>
      </c>
      <c r="B1159" s="27" t="s">
        <v>752</v>
      </c>
      <c r="C1159" s="28"/>
      <c r="D1159" s="29">
        <f>SUM(D1160)</f>
        <v>2992424000</v>
      </c>
      <c r="E1159" s="29">
        <f>SUM(E1160)</f>
        <v>0</v>
      </c>
      <c r="F1159" s="30">
        <f t="shared" si="169"/>
        <v>2992424000</v>
      </c>
      <c r="G1159" s="31">
        <f t="shared" si="165"/>
        <v>0</v>
      </c>
      <c r="H1159" s="29">
        <f>SUM(H1160)</f>
        <v>0</v>
      </c>
      <c r="I1159" s="32">
        <f t="shared" si="170"/>
        <v>2992424000</v>
      </c>
      <c r="J1159" s="29">
        <f>SUM(J1160)</f>
        <v>200466333</v>
      </c>
      <c r="K1159" s="31">
        <f t="shared" si="166"/>
        <v>6.6991286328408002</v>
      </c>
      <c r="L1159" s="30">
        <f t="shared" si="172"/>
        <v>1673632462</v>
      </c>
      <c r="M1159" s="31">
        <f t="shared" si="167"/>
        <v>55.928988071209162</v>
      </c>
      <c r="N1159" s="29">
        <f>SUM(N1160)</f>
        <v>1874098795</v>
      </c>
      <c r="O1159" s="31">
        <f t="shared" si="168"/>
        <v>62.628116704049965</v>
      </c>
      <c r="P1159" s="32">
        <f t="shared" si="171"/>
        <v>1118325205</v>
      </c>
      <c r="R1159" s="17">
        <f>SUM('[1]estapu y ente'!D1157+[2]ctas!D1157)</f>
        <v>2992424000</v>
      </c>
      <c r="S1159" s="18">
        <f t="shared" si="164"/>
        <v>0</v>
      </c>
    </row>
    <row r="1160" spans="1:19" x14ac:dyDescent="0.25">
      <c r="A1160" s="26">
        <v>3311403310703230</v>
      </c>
      <c r="B1160" s="27" t="s">
        <v>752</v>
      </c>
      <c r="C1160" s="28"/>
      <c r="D1160" s="17">
        <f>SUM([3]ctas!D1160+'[4]estapu y ente'!D1160)</f>
        <v>2992424000</v>
      </c>
      <c r="E1160" s="17">
        <f>SUM([3]ctas!E1160+'[4]estapu y ente'!E1160)</f>
        <v>0</v>
      </c>
      <c r="F1160" s="30">
        <f t="shared" si="169"/>
        <v>2992424000</v>
      </c>
      <c r="G1160" s="31">
        <f t="shared" si="165"/>
        <v>0</v>
      </c>
      <c r="H1160" s="17"/>
      <c r="I1160" s="32">
        <f t="shared" si="170"/>
        <v>2992424000</v>
      </c>
      <c r="J1160" s="17">
        <f>SUM([3]ctas!J1160+'[4]estapu y ente'!J1160)</f>
        <v>200466333</v>
      </c>
      <c r="K1160" s="31">
        <f t="shared" si="166"/>
        <v>6.6991286328408002</v>
      </c>
      <c r="L1160" s="30">
        <f t="shared" si="172"/>
        <v>1673632462</v>
      </c>
      <c r="M1160" s="31">
        <f t="shared" si="167"/>
        <v>55.928988071209162</v>
      </c>
      <c r="N1160" s="17">
        <f>SUM([3]ctas!N1160+'[4]estapu y ente'!N1160)</f>
        <v>1874098795</v>
      </c>
      <c r="O1160" s="31">
        <f t="shared" si="168"/>
        <v>62.628116704049965</v>
      </c>
      <c r="P1160" s="32">
        <f t="shared" si="171"/>
        <v>1118325205</v>
      </c>
      <c r="R1160" s="17">
        <f>SUM('[1]estapu y ente'!D1158+[2]ctas!D1158)</f>
        <v>2992424000</v>
      </c>
      <c r="S1160" s="18">
        <f t="shared" si="164"/>
        <v>0</v>
      </c>
    </row>
    <row r="1161" spans="1:19" ht="26.25" x14ac:dyDescent="0.25">
      <c r="A1161" s="26">
        <v>3311403310704</v>
      </c>
      <c r="B1161" s="27" t="s">
        <v>753</v>
      </c>
      <c r="C1161" s="28"/>
      <c r="D1161" s="29">
        <f>SUM(D1162)</f>
        <v>500000000</v>
      </c>
      <c r="E1161" s="29">
        <f>SUM(E1162)</f>
        <v>0</v>
      </c>
      <c r="F1161" s="30">
        <f t="shared" si="169"/>
        <v>500000000</v>
      </c>
      <c r="G1161" s="31">
        <f t="shared" si="165"/>
        <v>0</v>
      </c>
      <c r="H1161" s="29">
        <f>SUM(H1162)</f>
        <v>0</v>
      </c>
      <c r="I1161" s="32">
        <f t="shared" si="170"/>
        <v>500000000</v>
      </c>
      <c r="J1161" s="29">
        <f>SUM(J1162)</f>
        <v>156057233</v>
      </c>
      <c r="K1161" s="31">
        <f t="shared" si="166"/>
        <v>31.211446599999999</v>
      </c>
      <c r="L1161" s="30">
        <f t="shared" si="172"/>
        <v>341096267</v>
      </c>
      <c r="M1161" s="31">
        <f t="shared" si="167"/>
        <v>68.219253399999999</v>
      </c>
      <c r="N1161" s="29">
        <f>SUM(N1162)</f>
        <v>497153500</v>
      </c>
      <c r="O1161" s="31">
        <f t="shared" si="168"/>
        <v>99.430700000000002</v>
      </c>
      <c r="P1161" s="32">
        <f t="shared" si="171"/>
        <v>2846500</v>
      </c>
      <c r="R1161" s="17">
        <f>SUM('[1]estapu y ente'!D1159+[2]ctas!D1159)</f>
        <v>500000000</v>
      </c>
      <c r="S1161" s="18">
        <f t="shared" si="164"/>
        <v>0</v>
      </c>
    </row>
    <row r="1162" spans="1:19" ht="26.25" x14ac:dyDescent="0.25">
      <c r="A1162" s="26">
        <v>3311403310704230</v>
      </c>
      <c r="B1162" s="27" t="s">
        <v>753</v>
      </c>
      <c r="C1162" s="28"/>
      <c r="D1162" s="17">
        <f>SUM([3]ctas!D1162+'[4]estapu y ente'!D1162)</f>
        <v>500000000</v>
      </c>
      <c r="E1162" s="17">
        <f>SUM([3]ctas!E1162+'[4]estapu y ente'!E1162)</f>
        <v>0</v>
      </c>
      <c r="F1162" s="30">
        <f t="shared" si="169"/>
        <v>500000000</v>
      </c>
      <c r="G1162" s="31">
        <f t="shared" si="165"/>
        <v>0</v>
      </c>
      <c r="H1162" s="17"/>
      <c r="I1162" s="32">
        <f t="shared" si="170"/>
        <v>500000000</v>
      </c>
      <c r="J1162" s="17">
        <f>SUM([3]ctas!J1162+'[4]estapu y ente'!J1162)</f>
        <v>156057233</v>
      </c>
      <c r="K1162" s="31">
        <f t="shared" si="166"/>
        <v>31.211446599999999</v>
      </c>
      <c r="L1162" s="30">
        <f t="shared" si="172"/>
        <v>341096267</v>
      </c>
      <c r="M1162" s="31">
        <f t="shared" si="167"/>
        <v>68.219253399999999</v>
      </c>
      <c r="N1162" s="17">
        <f>SUM([3]ctas!N1162+'[4]estapu y ente'!N1162)</f>
        <v>497153500</v>
      </c>
      <c r="O1162" s="31">
        <f t="shared" si="168"/>
        <v>99.430700000000002</v>
      </c>
      <c r="P1162" s="32">
        <f t="shared" si="171"/>
        <v>2846500</v>
      </c>
      <c r="R1162" s="17">
        <f>SUM('[1]estapu y ente'!D1160+[2]ctas!D1160)</f>
        <v>500000000</v>
      </c>
      <c r="S1162" s="18">
        <f t="shared" ref="S1162:S1225" si="173">+D1162-R1162</f>
        <v>0</v>
      </c>
    </row>
    <row r="1163" spans="1:19" x14ac:dyDescent="0.25">
      <c r="A1163" s="60">
        <v>3311403310710</v>
      </c>
      <c r="B1163" s="27" t="s">
        <v>754</v>
      </c>
      <c r="C1163" s="28"/>
      <c r="D1163" s="29">
        <f>SUM(D1164)</f>
        <v>3186252000</v>
      </c>
      <c r="E1163" s="29">
        <f>SUM(E1164)</f>
        <v>0</v>
      </c>
      <c r="F1163" s="30">
        <f t="shared" si="169"/>
        <v>3186252000</v>
      </c>
      <c r="G1163" s="31">
        <f t="shared" si="165"/>
        <v>0</v>
      </c>
      <c r="H1163" s="29">
        <f>SUM(H1164)</f>
        <v>0</v>
      </c>
      <c r="I1163" s="32">
        <f t="shared" si="170"/>
        <v>3186252000</v>
      </c>
      <c r="J1163" s="29">
        <f>SUM(J1164)</f>
        <v>54800121</v>
      </c>
      <c r="K1163" s="31">
        <f t="shared" si="166"/>
        <v>1.7198928709970209</v>
      </c>
      <c r="L1163" s="30">
        <f t="shared" si="172"/>
        <v>368295212</v>
      </c>
      <c r="M1163" s="31">
        <f t="shared" si="167"/>
        <v>11.55888523569385</v>
      </c>
      <c r="N1163" s="29">
        <f>SUM(N1164)</f>
        <v>423095333</v>
      </c>
      <c r="O1163" s="31">
        <f t="shared" si="168"/>
        <v>13.278778106690869</v>
      </c>
      <c r="P1163" s="32">
        <f t="shared" si="171"/>
        <v>2763156667</v>
      </c>
      <c r="R1163" s="17">
        <f>SUM('[1]estapu y ente'!D1161+[2]ctas!D1161)</f>
        <v>3186252000</v>
      </c>
      <c r="S1163" s="18">
        <f t="shared" si="173"/>
        <v>0</v>
      </c>
    </row>
    <row r="1164" spans="1:19" x14ac:dyDescent="0.25">
      <c r="A1164" s="60">
        <v>3311403310710230</v>
      </c>
      <c r="B1164" s="27" t="s">
        <v>754</v>
      </c>
      <c r="C1164" s="28"/>
      <c r="D1164" s="17">
        <f>SUM([3]ctas!D1164+'[4]estapu y ente'!D1164)</f>
        <v>3186252000</v>
      </c>
      <c r="E1164" s="17">
        <f>SUM([3]ctas!E1164+'[4]estapu y ente'!E1164)</f>
        <v>0</v>
      </c>
      <c r="F1164" s="30">
        <f t="shared" si="169"/>
        <v>3186252000</v>
      </c>
      <c r="G1164" s="31">
        <f t="shared" ref="G1164:G1227" si="174">IF(OR(F1164=0,F$5=0),0,F1164/F$5)*100</f>
        <v>0</v>
      </c>
      <c r="H1164" s="17"/>
      <c r="I1164" s="32">
        <f t="shared" si="170"/>
        <v>3186252000</v>
      </c>
      <c r="J1164" s="17">
        <f>SUM([3]ctas!J1164+'[4]estapu y ente'!J1164)</f>
        <v>54800121</v>
      </c>
      <c r="K1164" s="31">
        <f t="shared" si="166"/>
        <v>1.7198928709970209</v>
      </c>
      <c r="L1164" s="30">
        <f t="shared" si="172"/>
        <v>368295212</v>
      </c>
      <c r="M1164" s="31">
        <f t="shared" si="167"/>
        <v>11.55888523569385</v>
      </c>
      <c r="N1164" s="17">
        <f>SUM([3]ctas!N1164+'[4]estapu y ente'!N1164)</f>
        <v>423095333</v>
      </c>
      <c r="O1164" s="31">
        <f t="shared" si="168"/>
        <v>13.278778106690869</v>
      </c>
      <c r="P1164" s="32">
        <f t="shared" si="171"/>
        <v>2763156667</v>
      </c>
      <c r="R1164" s="17">
        <f>SUM('[1]estapu y ente'!D1162+[2]ctas!D1162)</f>
        <v>3186252000</v>
      </c>
      <c r="S1164" s="18">
        <f t="shared" si="173"/>
        <v>0</v>
      </c>
    </row>
    <row r="1165" spans="1:19" ht="26.25" x14ac:dyDescent="0.25">
      <c r="A1165" s="60">
        <v>3311403310712</v>
      </c>
      <c r="B1165" s="27" t="s">
        <v>755</v>
      </c>
      <c r="C1165" s="28"/>
      <c r="D1165" s="29">
        <f>SUM(D1166)</f>
        <v>2595093000</v>
      </c>
      <c r="E1165" s="29">
        <f>SUM(E1166)</f>
        <v>0</v>
      </c>
      <c r="F1165" s="30">
        <f t="shared" si="169"/>
        <v>2595093000</v>
      </c>
      <c r="G1165" s="31">
        <f t="shared" si="174"/>
        <v>0</v>
      </c>
      <c r="H1165" s="29">
        <f>SUM(H1166)</f>
        <v>0</v>
      </c>
      <c r="I1165" s="32">
        <f t="shared" si="170"/>
        <v>2595093000</v>
      </c>
      <c r="J1165" s="29">
        <f>SUM(J1166)</f>
        <v>672375418</v>
      </c>
      <c r="K1165" s="31">
        <f t="shared" si="166"/>
        <v>25.909492183902465</v>
      </c>
      <c r="L1165" s="30">
        <f t="shared" si="172"/>
        <v>1606060733</v>
      </c>
      <c r="M1165" s="31">
        <f t="shared" si="167"/>
        <v>61.888369048816358</v>
      </c>
      <c r="N1165" s="29">
        <f>SUM(N1166)</f>
        <v>2278436151</v>
      </c>
      <c r="O1165" s="31">
        <f t="shared" si="168"/>
        <v>87.79786123271883</v>
      </c>
      <c r="P1165" s="32">
        <f t="shared" si="171"/>
        <v>316656849</v>
      </c>
      <c r="R1165" s="17">
        <f>SUM('[1]estapu y ente'!D1163+[2]ctas!D1163)</f>
        <v>2595093000</v>
      </c>
      <c r="S1165" s="18">
        <f t="shared" si="173"/>
        <v>0</v>
      </c>
    </row>
    <row r="1166" spans="1:19" ht="26.25" x14ac:dyDescent="0.25">
      <c r="A1166" s="60">
        <v>3311403310712230</v>
      </c>
      <c r="B1166" s="27" t="s">
        <v>755</v>
      </c>
      <c r="C1166" s="28"/>
      <c r="D1166" s="17">
        <f>SUM([3]ctas!D1166+'[4]estapu y ente'!D1166)</f>
        <v>2595093000</v>
      </c>
      <c r="E1166" s="17">
        <f>SUM([3]ctas!E1166+'[4]estapu y ente'!E1166)</f>
        <v>0</v>
      </c>
      <c r="F1166" s="30">
        <f t="shared" si="169"/>
        <v>2595093000</v>
      </c>
      <c r="G1166" s="31">
        <f t="shared" si="174"/>
        <v>0</v>
      </c>
      <c r="H1166" s="17"/>
      <c r="I1166" s="32">
        <f t="shared" si="170"/>
        <v>2595093000</v>
      </c>
      <c r="J1166" s="17">
        <f>SUM([3]ctas!J1166+'[4]estapu y ente'!J1166)</f>
        <v>672375418</v>
      </c>
      <c r="K1166" s="31">
        <f t="shared" si="166"/>
        <v>25.909492183902465</v>
      </c>
      <c r="L1166" s="30">
        <f t="shared" si="172"/>
        <v>1606060733</v>
      </c>
      <c r="M1166" s="31">
        <f t="shared" si="167"/>
        <v>61.888369048816358</v>
      </c>
      <c r="N1166" s="17">
        <f>SUM([3]ctas!N1166+'[4]estapu y ente'!N1166)</f>
        <v>2278436151</v>
      </c>
      <c r="O1166" s="31">
        <f t="shared" si="168"/>
        <v>87.79786123271883</v>
      </c>
      <c r="P1166" s="32">
        <f t="shared" si="171"/>
        <v>316656849</v>
      </c>
      <c r="R1166" s="17">
        <f>SUM('[1]estapu y ente'!D1164+[2]ctas!D1164)</f>
        <v>2595093000</v>
      </c>
      <c r="S1166" s="18">
        <f t="shared" si="173"/>
        <v>0</v>
      </c>
    </row>
    <row r="1167" spans="1:19" ht="26.25" x14ac:dyDescent="0.25">
      <c r="A1167" s="26">
        <v>3311403310714</v>
      </c>
      <c r="B1167" s="27" t="s">
        <v>756</v>
      </c>
      <c r="C1167" s="28"/>
      <c r="D1167" s="29">
        <f>SUM(D1168)</f>
        <v>9192136000</v>
      </c>
      <c r="E1167" s="29">
        <f>SUM(E1168)</f>
        <v>-389861454</v>
      </c>
      <c r="F1167" s="30">
        <f t="shared" si="169"/>
        <v>8802274546</v>
      </c>
      <c r="G1167" s="31">
        <f t="shared" si="174"/>
        <v>0</v>
      </c>
      <c r="H1167" s="29">
        <f>SUM(H1168)</f>
        <v>0</v>
      </c>
      <c r="I1167" s="32">
        <f t="shared" si="170"/>
        <v>8802274546</v>
      </c>
      <c r="J1167" s="29">
        <f>SUM(J1168)</f>
        <v>393381952</v>
      </c>
      <c r="K1167" s="31">
        <f t="shared" ref="K1167:K1230" si="175">IF(OR(J1167=0,F1167=0),0,J1167/F1167)*100</f>
        <v>4.4690943226573614</v>
      </c>
      <c r="L1167" s="30">
        <f t="shared" si="172"/>
        <v>4014511669</v>
      </c>
      <c r="M1167" s="31">
        <f t="shared" ref="M1167:M1230" si="176">IF(OR(L1167=0,F1167=0),0,L1167/F1167)*100</f>
        <v>45.607662519732543</v>
      </c>
      <c r="N1167" s="29">
        <f>SUM(N1168)</f>
        <v>4407893621</v>
      </c>
      <c r="O1167" s="31">
        <f t="shared" ref="O1167:O1230" si="177">IF(OR(N1167=0,F1167=0),0,N1167/F1167)*100</f>
        <v>50.076756842389905</v>
      </c>
      <c r="P1167" s="32">
        <f t="shared" si="171"/>
        <v>4394380925</v>
      </c>
      <c r="R1167" s="17">
        <f>SUM('[1]estapu y ente'!D1165+[2]ctas!D1165)</f>
        <v>9192136000</v>
      </c>
      <c r="S1167" s="18">
        <f t="shared" si="173"/>
        <v>0</v>
      </c>
    </row>
    <row r="1168" spans="1:19" ht="26.25" x14ac:dyDescent="0.25">
      <c r="A1168" s="26">
        <v>3311403310714230</v>
      </c>
      <c r="B1168" s="27" t="s">
        <v>756</v>
      </c>
      <c r="C1168" s="28"/>
      <c r="D1168" s="17">
        <f>SUM([3]ctas!D1168+'[4]estapu y ente'!D1168)</f>
        <v>9192136000</v>
      </c>
      <c r="E1168" s="17">
        <f>SUM([3]ctas!E1168+'[4]estapu y ente'!E1168)</f>
        <v>-389861454</v>
      </c>
      <c r="F1168" s="30">
        <f t="shared" si="169"/>
        <v>8802274546</v>
      </c>
      <c r="G1168" s="31">
        <f t="shared" si="174"/>
        <v>0</v>
      </c>
      <c r="H1168" s="17"/>
      <c r="I1168" s="32">
        <f t="shared" si="170"/>
        <v>8802274546</v>
      </c>
      <c r="J1168" s="17">
        <f>SUM([3]ctas!J1168+'[4]estapu y ente'!J1168)</f>
        <v>393381952</v>
      </c>
      <c r="K1168" s="31">
        <f t="shared" si="175"/>
        <v>4.4690943226573614</v>
      </c>
      <c r="L1168" s="30">
        <f t="shared" si="172"/>
        <v>4014511669</v>
      </c>
      <c r="M1168" s="31">
        <f t="shared" si="176"/>
        <v>45.607662519732543</v>
      </c>
      <c r="N1168" s="17">
        <f>SUM([3]ctas!N1168+'[4]estapu y ente'!N1168)</f>
        <v>4407893621</v>
      </c>
      <c r="O1168" s="31">
        <f t="shared" si="177"/>
        <v>50.076756842389905</v>
      </c>
      <c r="P1168" s="32">
        <f t="shared" si="171"/>
        <v>4394380925</v>
      </c>
      <c r="R1168" s="17">
        <f>SUM('[1]estapu y ente'!D1166+[2]ctas!D1166)</f>
        <v>9192136000</v>
      </c>
      <c r="S1168" s="18">
        <f t="shared" si="173"/>
        <v>0</v>
      </c>
    </row>
    <row r="1169" spans="1:19" ht="26.25" x14ac:dyDescent="0.25">
      <c r="A1169" s="26">
        <v>3311403310728</v>
      </c>
      <c r="B1169" s="27" t="s">
        <v>757</v>
      </c>
      <c r="C1169" s="28"/>
      <c r="D1169" s="29">
        <f>SUM(D1170)</f>
        <v>7542477000</v>
      </c>
      <c r="E1169" s="29">
        <f>SUM(E1170)</f>
        <v>0</v>
      </c>
      <c r="F1169" s="30">
        <f t="shared" si="169"/>
        <v>7542477000</v>
      </c>
      <c r="G1169" s="31">
        <f t="shared" si="174"/>
        <v>0</v>
      </c>
      <c r="H1169" s="29">
        <f>SUM(H1170)</f>
        <v>0</v>
      </c>
      <c r="I1169" s="32">
        <f t="shared" si="170"/>
        <v>7542477000</v>
      </c>
      <c r="J1169" s="29">
        <f>SUM(J1170)</f>
        <v>179228199</v>
      </c>
      <c r="K1169" s="31">
        <f t="shared" si="175"/>
        <v>2.3762511837954561</v>
      </c>
      <c r="L1169" s="30">
        <f t="shared" si="172"/>
        <v>4880410691</v>
      </c>
      <c r="M1169" s="31">
        <f t="shared" si="176"/>
        <v>64.705675483001144</v>
      </c>
      <c r="N1169" s="29">
        <f>SUM(N1170)</f>
        <v>5059638890</v>
      </c>
      <c r="O1169" s="31">
        <f t="shared" si="177"/>
        <v>67.081926666796605</v>
      </c>
      <c r="P1169" s="32">
        <f t="shared" si="171"/>
        <v>2482838110</v>
      </c>
      <c r="R1169" s="17">
        <f>SUM('[1]estapu y ente'!D1167+[2]ctas!D1167)</f>
        <v>7542477000</v>
      </c>
      <c r="S1169" s="18">
        <f t="shared" si="173"/>
        <v>0</v>
      </c>
    </row>
    <row r="1170" spans="1:19" ht="26.25" x14ac:dyDescent="0.25">
      <c r="A1170" s="26">
        <v>3311403310728230</v>
      </c>
      <c r="B1170" s="27" t="s">
        <v>757</v>
      </c>
      <c r="C1170" s="28"/>
      <c r="D1170" s="17">
        <f>SUM([3]ctas!D1170+'[4]estapu y ente'!D1170)</f>
        <v>7542477000</v>
      </c>
      <c r="E1170" s="17">
        <f>SUM([3]ctas!E1170+'[4]estapu y ente'!E1170)</f>
        <v>0</v>
      </c>
      <c r="F1170" s="30">
        <f t="shared" si="169"/>
        <v>7542477000</v>
      </c>
      <c r="G1170" s="31">
        <f t="shared" si="174"/>
        <v>0</v>
      </c>
      <c r="H1170" s="17"/>
      <c r="I1170" s="32">
        <f t="shared" si="170"/>
        <v>7542477000</v>
      </c>
      <c r="J1170" s="17">
        <f>SUM([3]ctas!J1170+'[4]estapu y ente'!J1170)</f>
        <v>179228199</v>
      </c>
      <c r="K1170" s="31">
        <f t="shared" si="175"/>
        <v>2.3762511837954561</v>
      </c>
      <c r="L1170" s="30">
        <f t="shared" si="172"/>
        <v>4880410691</v>
      </c>
      <c r="M1170" s="31">
        <f t="shared" si="176"/>
        <v>64.705675483001144</v>
      </c>
      <c r="N1170" s="17">
        <f>SUM([3]ctas!N1170+'[4]estapu y ente'!N1170)</f>
        <v>5059638890</v>
      </c>
      <c r="O1170" s="31">
        <f t="shared" si="177"/>
        <v>67.081926666796605</v>
      </c>
      <c r="P1170" s="32">
        <f t="shared" si="171"/>
        <v>2482838110</v>
      </c>
      <c r="R1170" s="17">
        <f>SUM('[1]estapu y ente'!D1168+[2]ctas!D1168)</f>
        <v>7542477000</v>
      </c>
      <c r="S1170" s="18">
        <f t="shared" si="173"/>
        <v>0</v>
      </c>
    </row>
    <row r="1171" spans="1:19" ht="26.25" x14ac:dyDescent="0.25">
      <c r="A1171" s="60">
        <v>3311403310733</v>
      </c>
      <c r="B1171" s="27" t="s">
        <v>758</v>
      </c>
      <c r="C1171" s="28"/>
      <c r="D1171" s="29">
        <f>SUM(D1172)</f>
        <v>900000000</v>
      </c>
      <c r="E1171" s="29">
        <f>SUM(E1172)</f>
        <v>0</v>
      </c>
      <c r="F1171" s="30">
        <f t="shared" si="169"/>
        <v>900000000</v>
      </c>
      <c r="G1171" s="31">
        <f t="shared" si="174"/>
        <v>0</v>
      </c>
      <c r="H1171" s="29">
        <f>SUM(H1172)</f>
        <v>0</v>
      </c>
      <c r="I1171" s="32">
        <f t="shared" si="170"/>
        <v>900000000</v>
      </c>
      <c r="J1171" s="29">
        <f>SUM(J1172)</f>
        <v>178741284</v>
      </c>
      <c r="K1171" s="31">
        <f t="shared" si="175"/>
        <v>19.860142666666665</v>
      </c>
      <c r="L1171" s="30">
        <f t="shared" si="172"/>
        <v>487006142</v>
      </c>
      <c r="M1171" s="31">
        <f t="shared" si="176"/>
        <v>54.11179355555555</v>
      </c>
      <c r="N1171" s="29">
        <f>SUM(N1172)</f>
        <v>665747426</v>
      </c>
      <c r="O1171" s="31">
        <f t="shared" si="177"/>
        <v>73.971936222222226</v>
      </c>
      <c r="P1171" s="32">
        <f t="shared" si="171"/>
        <v>234252574</v>
      </c>
      <c r="R1171" s="17">
        <f>SUM('[1]estapu y ente'!D1169+[2]ctas!D1169)</f>
        <v>900000000</v>
      </c>
      <c r="S1171" s="18">
        <f t="shared" si="173"/>
        <v>0</v>
      </c>
    </row>
    <row r="1172" spans="1:19" ht="26.25" x14ac:dyDescent="0.25">
      <c r="A1172" s="60">
        <v>3311403310733230</v>
      </c>
      <c r="B1172" s="27" t="s">
        <v>758</v>
      </c>
      <c r="C1172" s="28"/>
      <c r="D1172" s="17">
        <f>SUM([3]ctas!D1172+'[4]estapu y ente'!D1172)</f>
        <v>900000000</v>
      </c>
      <c r="E1172" s="17">
        <f>SUM([3]ctas!E1172+'[4]estapu y ente'!E1172)</f>
        <v>0</v>
      </c>
      <c r="F1172" s="30">
        <f t="shared" si="169"/>
        <v>900000000</v>
      </c>
      <c r="G1172" s="31">
        <f t="shared" si="174"/>
        <v>0</v>
      </c>
      <c r="H1172" s="17"/>
      <c r="I1172" s="32">
        <f t="shared" si="170"/>
        <v>900000000</v>
      </c>
      <c r="J1172" s="17">
        <f>SUM([3]ctas!J1172+'[4]estapu y ente'!J1172)</f>
        <v>178741284</v>
      </c>
      <c r="K1172" s="31">
        <f t="shared" si="175"/>
        <v>19.860142666666665</v>
      </c>
      <c r="L1172" s="30">
        <f t="shared" si="172"/>
        <v>487006142</v>
      </c>
      <c r="M1172" s="31">
        <f t="shared" si="176"/>
        <v>54.11179355555555</v>
      </c>
      <c r="N1172" s="17">
        <f>SUM([3]ctas!N1172+'[4]estapu y ente'!N1172)</f>
        <v>665747426</v>
      </c>
      <c r="O1172" s="31">
        <f t="shared" si="177"/>
        <v>73.971936222222226</v>
      </c>
      <c r="P1172" s="32">
        <f t="shared" si="171"/>
        <v>234252574</v>
      </c>
      <c r="R1172" s="17">
        <f>SUM('[1]estapu y ente'!D1170+[2]ctas!D1170)</f>
        <v>900000000</v>
      </c>
      <c r="S1172" s="18">
        <f t="shared" si="173"/>
        <v>0</v>
      </c>
    </row>
    <row r="1173" spans="1:19" ht="26.25" x14ac:dyDescent="0.25">
      <c r="A1173" s="26">
        <v>3311403310744</v>
      </c>
      <c r="B1173" s="27" t="s">
        <v>759</v>
      </c>
      <c r="C1173" s="28"/>
      <c r="D1173" s="29">
        <f>SUM(D1174)</f>
        <v>450000000</v>
      </c>
      <c r="E1173" s="29">
        <f>SUM(E1174)</f>
        <v>0</v>
      </c>
      <c r="F1173" s="30">
        <f t="shared" si="169"/>
        <v>450000000</v>
      </c>
      <c r="G1173" s="31">
        <f t="shared" si="174"/>
        <v>0</v>
      </c>
      <c r="H1173" s="29">
        <f>SUM(H1174)</f>
        <v>0</v>
      </c>
      <c r="I1173" s="32">
        <f t="shared" si="170"/>
        <v>450000000</v>
      </c>
      <c r="J1173" s="29">
        <f>SUM(J1174)</f>
        <v>14880000</v>
      </c>
      <c r="K1173" s="31">
        <f t="shared" si="175"/>
        <v>3.3066666666666666</v>
      </c>
      <c r="L1173" s="30">
        <f t="shared" si="172"/>
        <v>99920000</v>
      </c>
      <c r="M1173" s="31">
        <f t="shared" si="176"/>
        <v>22.204444444444444</v>
      </c>
      <c r="N1173" s="29">
        <f>SUM(N1174)</f>
        <v>114800000</v>
      </c>
      <c r="O1173" s="31">
        <f t="shared" si="177"/>
        <v>25.511111111111113</v>
      </c>
      <c r="P1173" s="32">
        <f t="shared" si="171"/>
        <v>335200000</v>
      </c>
      <c r="R1173" s="17">
        <f>SUM('[1]estapu y ente'!D1171+[2]ctas!D1171)</f>
        <v>450000000</v>
      </c>
      <c r="S1173" s="18">
        <f t="shared" si="173"/>
        <v>0</v>
      </c>
    </row>
    <row r="1174" spans="1:19" ht="26.25" x14ac:dyDescent="0.25">
      <c r="A1174" s="26">
        <v>3311403310744230</v>
      </c>
      <c r="B1174" s="27" t="s">
        <v>759</v>
      </c>
      <c r="C1174" s="28"/>
      <c r="D1174" s="17">
        <f>SUM([3]ctas!D1174+'[4]estapu y ente'!D1174)</f>
        <v>450000000</v>
      </c>
      <c r="E1174" s="17">
        <f>SUM([3]ctas!E1174+'[4]estapu y ente'!E1174)</f>
        <v>0</v>
      </c>
      <c r="F1174" s="30">
        <f t="shared" si="169"/>
        <v>450000000</v>
      </c>
      <c r="G1174" s="31">
        <f t="shared" si="174"/>
        <v>0</v>
      </c>
      <c r="H1174" s="17"/>
      <c r="I1174" s="32">
        <f t="shared" si="170"/>
        <v>450000000</v>
      </c>
      <c r="J1174" s="17">
        <f>SUM([3]ctas!J1174+'[4]estapu y ente'!J1174)</f>
        <v>14880000</v>
      </c>
      <c r="K1174" s="31">
        <f t="shared" si="175"/>
        <v>3.3066666666666666</v>
      </c>
      <c r="L1174" s="30">
        <f t="shared" si="172"/>
        <v>99920000</v>
      </c>
      <c r="M1174" s="31">
        <f t="shared" si="176"/>
        <v>22.204444444444444</v>
      </c>
      <c r="N1174" s="17">
        <f>SUM([3]ctas!N1174+'[4]estapu y ente'!N1174)</f>
        <v>114800000</v>
      </c>
      <c r="O1174" s="31">
        <f t="shared" si="177"/>
        <v>25.511111111111113</v>
      </c>
      <c r="P1174" s="32">
        <f t="shared" si="171"/>
        <v>335200000</v>
      </c>
      <c r="R1174" s="17">
        <f>SUM('[1]estapu y ente'!D1172+[2]ctas!D1172)</f>
        <v>450000000</v>
      </c>
      <c r="S1174" s="18">
        <f t="shared" si="173"/>
        <v>0</v>
      </c>
    </row>
    <row r="1175" spans="1:19" ht="26.25" x14ac:dyDescent="0.25">
      <c r="A1175" s="26">
        <v>3311403310750</v>
      </c>
      <c r="B1175" s="27" t="s">
        <v>760</v>
      </c>
      <c r="C1175" s="28"/>
      <c r="D1175" s="29">
        <f>SUM(D1176)</f>
        <v>86565072000</v>
      </c>
      <c r="E1175" s="29">
        <f>SUM(E1176)</f>
        <v>1364291809</v>
      </c>
      <c r="F1175" s="30">
        <f t="shared" si="169"/>
        <v>87929363809</v>
      </c>
      <c r="G1175" s="31">
        <f t="shared" si="174"/>
        <v>0</v>
      </c>
      <c r="H1175" s="29">
        <f>SUM(H1176)</f>
        <v>0</v>
      </c>
      <c r="I1175" s="32">
        <f t="shared" si="170"/>
        <v>87929363809</v>
      </c>
      <c r="J1175" s="29">
        <f>SUM(J1176)</f>
        <v>24622952645</v>
      </c>
      <c r="K1175" s="31">
        <f t="shared" si="175"/>
        <v>28.003105650219339</v>
      </c>
      <c r="L1175" s="30">
        <f t="shared" si="172"/>
        <v>57087069299</v>
      </c>
      <c r="M1175" s="31">
        <f t="shared" si="176"/>
        <v>64.923782939001384</v>
      </c>
      <c r="N1175" s="29">
        <f>SUM(N1176)</f>
        <v>81710021944</v>
      </c>
      <c r="O1175" s="31">
        <f t="shared" si="177"/>
        <v>92.926888589220724</v>
      </c>
      <c r="P1175" s="32">
        <f t="shared" si="171"/>
        <v>6219341865</v>
      </c>
      <c r="R1175" s="17">
        <f>SUM('[1]estapu y ente'!D1173+[2]ctas!D1173)</f>
        <v>86565072000</v>
      </c>
      <c r="S1175" s="18">
        <f t="shared" si="173"/>
        <v>0</v>
      </c>
    </row>
    <row r="1176" spans="1:19" ht="26.25" x14ac:dyDescent="0.25">
      <c r="A1176" s="26">
        <v>3311403310750230</v>
      </c>
      <c r="B1176" s="27" t="s">
        <v>760</v>
      </c>
      <c r="C1176" s="28"/>
      <c r="D1176" s="17">
        <f>SUM([3]ctas!D1176+'[4]estapu y ente'!D1176)</f>
        <v>86565072000</v>
      </c>
      <c r="E1176" s="17">
        <f>SUM([3]ctas!E1176+'[4]estapu y ente'!E1176)</f>
        <v>1364291809</v>
      </c>
      <c r="F1176" s="30">
        <f t="shared" si="169"/>
        <v>87929363809</v>
      </c>
      <c r="G1176" s="31">
        <f t="shared" si="174"/>
        <v>0</v>
      </c>
      <c r="H1176" s="17"/>
      <c r="I1176" s="32">
        <f t="shared" si="170"/>
        <v>87929363809</v>
      </c>
      <c r="J1176" s="17">
        <f>SUM([3]ctas!J1176+'[4]estapu y ente'!J1176)</f>
        <v>24622952645</v>
      </c>
      <c r="K1176" s="31">
        <f t="shared" si="175"/>
        <v>28.003105650219339</v>
      </c>
      <c r="L1176" s="30">
        <f t="shared" si="172"/>
        <v>57087069299</v>
      </c>
      <c r="M1176" s="31">
        <f t="shared" si="176"/>
        <v>64.923782939001384</v>
      </c>
      <c r="N1176" s="17">
        <f>SUM([3]ctas!N1176+'[4]estapu y ente'!N1176)</f>
        <v>81710021944</v>
      </c>
      <c r="O1176" s="31">
        <f t="shared" si="177"/>
        <v>92.926888589220724</v>
      </c>
      <c r="P1176" s="32">
        <f t="shared" si="171"/>
        <v>6219341865</v>
      </c>
      <c r="R1176" s="17">
        <f>SUM('[1]estapu y ente'!D1174+[2]ctas!D1174)</f>
        <v>86565072000</v>
      </c>
      <c r="S1176" s="18">
        <f t="shared" si="173"/>
        <v>0</v>
      </c>
    </row>
    <row r="1177" spans="1:19" ht="26.25" x14ac:dyDescent="0.25">
      <c r="A1177" s="26">
        <v>3311403310758</v>
      </c>
      <c r="B1177" s="27" t="s">
        <v>761</v>
      </c>
      <c r="C1177" s="28"/>
      <c r="D1177" s="29">
        <f>SUM(D1178)</f>
        <v>99662995000</v>
      </c>
      <c r="E1177" s="29">
        <f>SUM(E1178)</f>
        <v>10160920876</v>
      </c>
      <c r="F1177" s="30">
        <f t="shared" si="169"/>
        <v>109823915876</v>
      </c>
      <c r="G1177" s="31">
        <f t="shared" si="174"/>
        <v>0</v>
      </c>
      <c r="H1177" s="29">
        <f>SUM(H1178)</f>
        <v>0</v>
      </c>
      <c r="I1177" s="32">
        <f t="shared" si="170"/>
        <v>109823915876</v>
      </c>
      <c r="J1177" s="29">
        <f>SUM(J1178)</f>
        <v>38748513281</v>
      </c>
      <c r="K1177" s="31">
        <f t="shared" si="175"/>
        <v>35.282399987221524</v>
      </c>
      <c r="L1177" s="30">
        <f t="shared" si="172"/>
        <v>1533696865</v>
      </c>
      <c r="M1177" s="31">
        <f t="shared" si="176"/>
        <v>1.3965053538353764</v>
      </c>
      <c r="N1177" s="29">
        <f>SUM(N1178)</f>
        <v>40282210146</v>
      </c>
      <c r="O1177" s="31">
        <f t="shared" si="177"/>
        <v>36.678905341056897</v>
      </c>
      <c r="P1177" s="32">
        <f t="shared" si="171"/>
        <v>69541705730</v>
      </c>
      <c r="R1177" s="17">
        <f>SUM('[1]estapu y ente'!D1175+[2]ctas!D1175)</f>
        <v>99662995000</v>
      </c>
      <c r="S1177" s="18">
        <f t="shared" si="173"/>
        <v>0</v>
      </c>
    </row>
    <row r="1178" spans="1:19" ht="26.25" x14ac:dyDescent="0.25">
      <c r="A1178" s="26">
        <v>3311403310758230</v>
      </c>
      <c r="B1178" s="27" t="s">
        <v>761</v>
      </c>
      <c r="C1178" s="28"/>
      <c r="D1178" s="17">
        <f>SUM([3]ctas!D1178+'[4]estapu y ente'!D1178)</f>
        <v>99662995000</v>
      </c>
      <c r="E1178" s="17">
        <f>SUM([3]ctas!E1178+'[4]estapu y ente'!E1178)</f>
        <v>10160920876</v>
      </c>
      <c r="F1178" s="30">
        <f t="shared" si="169"/>
        <v>109823915876</v>
      </c>
      <c r="G1178" s="31">
        <f t="shared" si="174"/>
        <v>0</v>
      </c>
      <c r="H1178" s="17"/>
      <c r="I1178" s="32">
        <f t="shared" si="170"/>
        <v>109823915876</v>
      </c>
      <c r="J1178" s="17">
        <f>SUM([3]ctas!J1178+'[4]estapu y ente'!J1178)</f>
        <v>38748513281</v>
      </c>
      <c r="K1178" s="31">
        <f t="shared" si="175"/>
        <v>35.282399987221524</v>
      </c>
      <c r="L1178" s="30">
        <f t="shared" si="172"/>
        <v>1533696865</v>
      </c>
      <c r="M1178" s="31">
        <f t="shared" si="176"/>
        <v>1.3965053538353764</v>
      </c>
      <c r="N1178" s="17">
        <f>SUM([3]ctas!N1178+'[4]estapu y ente'!N1178)</f>
        <v>40282210146</v>
      </c>
      <c r="O1178" s="31">
        <f t="shared" si="177"/>
        <v>36.678905341056897</v>
      </c>
      <c r="P1178" s="32">
        <f t="shared" si="171"/>
        <v>69541705730</v>
      </c>
      <c r="R1178" s="17">
        <f>SUM('[1]estapu y ente'!D1176+[2]ctas!D1176)</f>
        <v>99662995000</v>
      </c>
      <c r="S1178" s="18">
        <f t="shared" si="173"/>
        <v>0</v>
      </c>
    </row>
    <row r="1179" spans="1:19" x14ac:dyDescent="0.25">
      <c r="A1179" s="26">
        <v>3311403310761</v>
      </c>
      <c r="B1179" s="27" t="s">
        <v>762</v>
      </c>
      <c r="C1179" s="28"/>
      <c r="D1179" s="29">
        <f>SUM(D1180)</f>
        <v>837621000</v>
      </c>
      <c r="E1179" s="29">
        <f>SUM(E1180)</f>
        <v>289064000</v>
      </c>
      <c r="F1179" s="30">
        <f t="shared" ref="F1179:F1242" si="178">SUM(D1179+E1179)</f>
        <v>1126685000</v>
      </c>
      <c r="G1179" s="31">
        <f t="shared" si="174"/>
        <v>0</v>
      </c>
      <c r="H1179" s="29">
        <f>SUM(H1180)</f>
        <v>0</v>
      </c>
      <c r="I1179" s="32">
        <f t="shared" si="170"/>
        <v>1126685000</v>
      </c>
      <c r="J1179" s="29">
        <f>SUM(J1180)</f>
        <v>263503333</v>
      </c>
      <c r="K1179" s="31">
        <f t="shared" si="175"/>
        <v>23.387489227246302</v>
      </c>
      <c r="L1179" s="30">
        <f t="shared" si="172"/>
        <v>671466667</v>
      </c>
      <c r="M1179" s="31">
        <f t="shared" si="176"/>
        <v>59.596663397489088</v>
      </c>
      <c r="N1179" s="29">
        <f>SUM(N1180)</f>
        <v>934970000</v>
      </c>
      <c r="O1179" s="31">
        <f t="shared" si="177"/>
        <v>82.984152624735401</v>
      </c>
      <c r="P1179" s="32">
        <f t="shared" si="171"/>
        <v>191715000</v>
      </c>
      <c r="R1179" s="17">
        <f>SUM('[1]estapu y ente'!D1177+[2]ctas!D1177)</f>
        <v>837621000</v>
      </c>
      <c r="S1179" s="18">
        <f t="shared" si="173"/>
        <v>0</v>
      </c>
    </row>
    <row r="1180" spans="1:19" x14ac:dyDescent="0.25">
      <c r="A1180" s="26">
        <v>3311403310761230</v>
      </c>
      <c r="B1180" s="27" t="s">
        <v>762</v>
      </c>
      <c r="C1180" s="28"/>
      <c r="D1180" s="17">
        <f>SUM([3]ctas!D1180+'[4]estapu y ente'!D1180)</f>
        <v>837621000</v>
      </c>
      <c r="E1180" s="17">
        <f>SUM([3]ctas!E1180+'[4]estapu y ente'!E1180)</f>
        <v>289064000</v>
      </c>
      <c r="F1180" s="30">
        <f t="shared" si="178"/>
        <v>1126685000</v>
      </c>
      <c r="G1180" s="31">
        <f t="shared" si="174"/>
        <v>0</v>
      </c>
      <c r="H1180" s="17"/>
      <c r="I1180" s="32">
        <f t="shared" ref="I1180:I1243" si="179">SUM(F1180-H1180)</f>
        <v>1126685000</v>
      </c>
      <c r="J1180" s="17">
        <f>SUM([3]ctas!J1180+'[4]estapu y ente'!J1180)</f>
        <v>263503333</v>
      </c>
      <c r="K1180" s="31">
        <f t="shared" si="175"/>
        <v>23.387489227246302</v>
      </c>
      <c r="L1180" s="30">
        <f t="shared" si="172"/>
        <v>671466667</v>
      </c>
      <c r="M1180" s="31">
        <f t="shared" si="176"/>
        <v>59.596663397489088</v>
      </c>
      <c r="N1180" s="17">
        <f>SUM([3]ctas!N1180+'[4]estapu y ente'!N1180)</f>
        <v>934970000</v>
      </c>
      <c r="O1180" s="31">
        <f t="shared" si="177"/>
        <v>82.984152624735401</v>
      </c>
      <c r="P1180" s="32">
        <f t="shared" si="171"/>
        <v>191715000</v>
      </c>
      <c r="R1180" s="17">
        <f>SUM('[1]estapu y ente'!D1178+[2]ctas!D1178)</f>
        <v>837621000</v>
      </c>
      <c r="S1180" s="18">
        <f t="shared" si="173"/>
        <v>0</v>
      </c>
    </row>
    <row r="1181" spans="1:19" x14ac:dyDescent="0.25">
      <c r="A1181" s="26">
        <v>3311403310765</v>
      </c>
      <c r="B1181" s="27" t="s">
        <v>763</v>
      </c>
      <c r="C1181" s="28"/>
      <c r="D1181" s="29">
        <f>SUM(D1182)</f>
        <v>3427154000</v>
      </c>
      <c r="E1181" s="29">
        <f>SUM(E1182)</f>
        <v>0</v>
      </c>
      <c r="F1181" s="30">
        <f t="shared" si="178"/>
        <v>3427154000</v>
      </c>
      <c r="G1181" s="31">
        <f t="shared" si="174"/>
        <v>0</v>
      </c>
      <c r="H1181" s="29">
        <f>SUM(H1182)</f>
        <v>0</v>
      </c>
      <c r="I1181" s="32">
        <f t="shared" si="179"/>
        <v>3427154000</v>
      </c>
      <c r="J1181" s="29">
        <f>SUM(J1182)</f>
        <v>1233478638</v>
      </c>
      <c r="K1181" s="31">
        <f t="shared" si="175"/>
        <v>35.991339694685443</v>
      </c>
      <c r="L1181" s="30">
        <f t="shared" si="172"/>
        <v>2150665506</v>
      </c>
      <c r="M1181" s="31">
        <f t="shared" si="176"/>
        <v>62.753687345243314</v>
      </c>
      <c r="N1181" s="29">
        <f>SUM(N1182)</f>
        <v>3384144144</v>
      </c>
      <c r="O1181" s="31">
        <f t="shared" si="177"/>
        <v>98.745027039928758</v>
      </c>
      <c r="P1181" s="32">
        <f t="shared" si="171"/>
        <v>43009856</v>
      </c>
      <c r="R1181" s="17">
        <f>SUM('[1]estapu y ente'!D1179+[2]ctas!D1179)</f>
        <v>3427154000</v>
      </c>
      <c r="S1181" s="18">
        <f t="shared" si="173"/>
        <v>0</v>
      </c>
    </row>
    <row r="1182" spans="1:19" x14ac:dyDescent="0.25">
      <c r="A1182" s="26">
        <v>3311403310765230</v>
      </c>
      <c r="B1182" s="27" t="s">
        <v>763</v>
      </c>
      <c r="C1182" s="28"/>
      <c r="D1182" s="17">
        <f>SUM([3]ctas!D1182+'[4]estapu y ente'!D1182)</f>
        <v>3427154000</v>
      </c>
      <c r="E1182" s="17">
        <f>SUM([3]ctas!E1182+'[4]estapu y ente'!E1182)</f>
        <v>0</v>
      </c>
      <c r="F1182" s="30">
        <f t="shared" si="178"/>
        <v>3427154000</v>
      </c>
      <c r="G1182" s="31">
        <f t="shared" si="174"/>
        <v>0</v>
      </c>
      <c r="H1182" s="17"/>
      <c r="I1182" s="32">
        <f t="shared" si="179"/>
        <v>3427154000</v>
      </c>
      <c r="J1182" s="17">
        <f>SUM([3]ctas!J1182+'[4]estapu y ente'!J1182)</f>
        <v>1233478638</v>
      </c>
      <c r="K1182" s="31">
        <f t="shared" si="175"/>
        <v>35.991339694685443</v>
      </c>
      <c r="L1182" s="30">
        <f t="shared" si="172"/>
        <v>2150665506</v>
      </c>
      <c r="M1182" s="31">
        <f t="shared" si="176"/>
        <v>62.753687345243314</v>
      </c>
      <c r="N1182" s="17">
        <f>SUM([3]ctas!N1182+'[4]estapu y ente'!N1182)</f>
        <v>3384144144</v>
      </c>
      <c r="O1182" s="31">
        <f t="shared" si="177"/>
        <v>98.745027039928758</v>
      </c>
      <c r="P1182" s="32">
        <f t="shared" si="171"/>
        <v>43009856</v>
      </c>
      <c r="R1182" s="17">
        <f>SUM('[1]estapu y ente'!D1180+[2]ctas!D1180)</f>
        <v>3427154000</v>
      </c>
      <c r="S1182" s="18">
        <f t="shared" si="173"/>
        <v>0</v>
      </c>
    </row>
    <row r="1183" spans="1:19" ht="26.25" x14ac:dyDescent="0.25">
      <c r="A1183" s="60">
        <v>3311403310784</v>
      </c>
      <c r="B1183" s="27" t="s">
        <v>764</v>
      </c>
      <c r="C1183" s="28"/>
      <c r="D1183" s="29">
        <f>SUM(D1184)</f>
        <v>1870000000</v>
      </c>
      <c r="E1183" s="29">
        <f>SUM(E1184)</f>
        <v>0</v>
      </c>
      <c r="F1183" s="30">
        <f t="shared" si="178"/>
        <v>1870000000</v>
      </c>
      <c r="G1183" s="31">
        <f t="shared" si="174"/>
        <v>0</v>
      </c>
      <c r="H1183" s="29">
        <f>SUM(H1184)</f>
        <v>0</v>
      </c>
      <c r="I1183" s="32">
        <f t="shared" si="179"/>
        <v>1870000000</v>
      </c>
      <c r="J1183" s="29">
        <f>SUM(J1184)</f>
        <v>835932950</v>
      </c>
      <c r="K1183" s="31">
        <f t="shared" si="175"/>
        <v>44.70229679144385</v>
      </c>
      <c r="L1183" s="30">
        <f t="shared" si="172"/>
        <v>540666800</v>
      </c>
      <c r="M1183" s="31">
        <f t="shared" si="176"/>
        <v>28.912663101604281</v>
      </c>
      <c r="N1183" s="29">
        <f>SUM(N1184)</f>
        <v>1376599750</v>
      </c>
      <c r="O1183" s="31">
        <f t="shared" si="177"/>
        <v>73.614959893048123</v>
      </c>
      <c r="P1183" s="32">
        <f t="shared" si="171"/>
        <v>493400250</v>
      </c>
      <c r="R1183" s="17">
        <f>SUM('[1]estapu y ente'!D1181+[2]ctas!D1181)</f>
        <v>1870000000</v>
      </c>
      <c r="S1183" s="18">
        <f t="shared" si="173"/>
        <v>0</v>
      </c>
    </row>
    <row r="1184" spans="1:19" ht="26.25" x14ac:dyDescent="0.25">
      <c r="A1184" s="60">
        <v>3311403310784230</v>
      </c>
      <c r="B1184" s="27" t="s">
        <v>764</v>
      </c>
      <c r="C1184" s="28"/>
      <c r="D1184" s="17">
        <f>SUM([3]ctas!D1184+'[4]estapu y ente'!D1184)</f>
        <v>1870000000</v>
      </c>
      <c r="E1184" s="17">
        <f>SUM([3]ctas!E1184+'[4]estapu y ente'!E1184)</f>
        <v>0</v>
      </c>
      <c r="F1184" s="30">
        <f t="shared" si="178"/>
        <v>1870000000</v>
      </c>
      <c r="G1184" s="31">
        <f t="shared" si="174"/>
        <v>0</v>
      </c>
      <c r="H1184" s="17"/>
      <c r="I1184" s="32">
        <f t="shared" si="179"/>
        <v>1870000000</v>
      </c>
      <c r="J1184" s="17">
        <f>SUM([3]ctas!J1184+'[4]estapu y ente'!J1184)</f>
        <v>835932950</v>
      </c>
      <c r="K1184" s="31">
        <f t="shared" si="175"/>
        <v>44.70229679144385</v>
      </c>
      <c r="L1184" s="30">
        <f t="shared" si="172"/>
        <v>540666800</v>
      </c>
      <c r="M1184" s="31">
        <f t="shared" si="176"/>
        <v>28.912663101604281</v>
      </c>
      <c r="N1184" s="17">
        <f>SUM([3]ctas!N1184+'[4]estapu y ente'!N1184)</f>
        <v>1376599750</v>
      </c>
      <c r="O1184" s="31">
        <f t="shared" si="177"/>
        <v>73.614959893048123</v>
      </c>
      <c r="P1184" s="32">
        <f t="shared" si="171"/>
        <v>493400250</v>
      </c>
      <c r="R1184" s="17">
        <f>SUM('[1]estapu y ente'!D1182+[2]ctas!D1182)</f>
        <v>1870000000</v>
      </c>
      <c r="S1184" s="18">
        <f t="shared" si="173"/>
        <v>0</v>
      </c>
    </row>
    <row r="1185" spans="1:19" ht="26.25" x14ac:dyDescent="0.25">
      <c r="A1185" s="26">
        <v>3311403310791</v>
      </c>
      <c r="B1185" s="27" t="s">
        <v>765</v>
      </c>
      <c r="C1185" s="28"/>
      <c r="D1185" s="29">
        <f>SUM(D1186)</f>
        <v>2896578000</v>
      </c>
      <c r="E1185" s="29">
        <f>SUM(E1186)</f>
        <v>402422000</v>
      </c>
      <c r="F1185" s="30">
        <f t="shared" si="178"/>
        <v>3299000000</v>
      </c>
      <c r="G1185" s="31">
        <f t="shared" si="174"/>
        <v>0</v>
      </c>
      <c r="H1185" s="29">
        <f>SUM(H1186)</f>
        <v>0</v>
      </c>
      <c r="I1185" s="32">
        <f t="shared" si="179"/>
        <v>3299000000</v>
      </c>
      <c r="J1185" s="29">
        <f>SUM(J1186)</f>
        <v>1265272898</v>
      </c>
      <c r="K1185" s="31">
        <f t="shared" si="175"/>
        <v>38.353225159139129</v>
      </c>
      <c r="L1185" s="30">
        <f t="shared" si="172"/>
        <v>1535557615</v>
      </c>
      <c r="M1185" s="31">
        <f t="shared" si="176"/>
        <v>46.5461538344953</v>
      </c>
      <c r="N1185" s="29">
        <f>SUM(N1186)</f>
        <v>2800830513</v>
      </c>
      <c r="O1185" s="31">
        <f t="shared" si="177"/>
        <v>84.899378993634429</v>
      </c>
      <c r="P1185" s="32">
        <f t="shared" si="171"/>
        <v>498169487</v>
      </c>
      <c r="R1185" s="17">
        <f>SUM('[1]estapu y ente'!D1183+[2]ctas!D1183)</f>
        <v>2896578000</v>
      </c>
      <c r="S1185" s="18">
        <f t="shared" si="173"/>
        <v>0</v>
      </c>
    </row>
    <row r="1186" spans="1:19" ht="26.25" x14ac:dyDescent="0.25">
      <c r="A1186" s="26">
        <v>3311403310791230</v>
      </c>
      <c r="B1186" s="27" t="s">
        <v>765</v>
      </c>
      <c r="C1186" s="28"/>
      <c r="D1186" s="17">
        <f>SUM([3]ctas!D1186+'[4]estapu y ente'!D1186)</f>
        <v>2896578000</v>
      </c>
      <c r="E1186" s="17">
        <f>SUM([3]ctas!E1186+'[4]estapu y ente'!E1186)</f>
        <v>402422000</v>
      </c>
      <c r="F1186" s="30">
        <f t="shared" si="178"/>
        <v>3299000000</v>
      </c>
      <c r="G1186" s="31">
        <f t="shared" si="174"/>
        <v>0</v>
      </c>
      <c r="H1186" s="17"/>
      <c r="I1186" s="32">
        <f t="shared" si="179"/>
        <v>3299000000</v>
      </c>
      <c r="J1186" s="17">
        <f>SUM([3]ctas!J1186+'[4]estapu y ente'!J1186)</f>
        <v>1265272898</v>
      </c>
      <c r="K1186" s="31">
        <f t="shared" si="175"/>
        <v>38.353225159139129</v>
      </c>
      <c r="L1186" s="30">
        <f t="shared" si="172"/>
        <v>1535557615</v>
      </c>
      <c r="M1186" s="31">
        <f t="shared" si="176"/>
        <v>46.5461538344953</v>
      </c>
      <c r="N1186" s="17">
        <f>SUM([3]ctas!N1186+'[4]estapu y ente'!N1186)</f>
        <v>2800830513</v>
      </c>
      <c r="O1186" s="31">
        <f t="shared" si="177"/>
        <v>84.899378993634429</v>
      </c>
      <c r="P1186" s="32">
        <f t="shared" ref="P1186:P1249" si="180">SUM(F1186-N1186)</f>
        <v>498169487</v>
      </c>
      <c r="R1186" s="17">
        <f>SUM('[1]estapu y ente'!D1184+[2]ctas!D1184)</f>
        <v>2896578000</v>
      </c>
      <c r="S1186" s="18">
        <f t="shared" si="173"/>
        <v>0</v>
      </c>
    </row>
    <row r="1187" spans="1:19" ht="26.25" x14ac:dyDescent="0.25">
      <c r="A1187" s="60">
        <v>3311403310794</v>
      </c>
      <c r="B1187" s="27" t="s">
        <v>766</v>
      </c>
      <c r="C1187" s="28"/>
      <c r="D1187" s="29">
        <f>SUM(D1188)</f>
        <v>1292000000</v>
      </c>
      <c r="E1187" s="29">
        <f>SUM(E1188)</f>
        <v>0</v>
      </c>
      <c r="F1187" s="30">
        <f t="shared" si="178"/>
        <v>1292000000</v>
      </c>
      <c r="G1187" s="31">
        <f t="shared" si="174"/>
        <v>0</v>
      </c>
      <c r="H1187" s="29">
        <f>SUM(H1188)</f>
        <v>0</v>
      </c>
      <c r="I1187" s="32">
        <f t="shared" si="179"/>
        <v>1292000000</v>
      </c>
      <c r="J1187" s="29">
        <f>SUM(J1188)</f>
        <v>311894528</v>
      </c>
      <c r="K1187" s="31">
        <f t="shared" si="175"/>
        <v>24.140443343653249</v>
      </c>
      <c r="L1187" s="30">
        <f t="shared" ref="L1187:L1250" si="181">SUM(N1187-J1187)</f>
        <v>452207416</v>
      </c>
      <c r="M1187" s="31">
        <f t="shared" si="176"/>
        <v>35.000573993808047</v>
      </c>
      <c r="N1187" s="29">
        <f>SUM(N1188)</f>
        <v>764101944</v>
      </c>
      <c r="O1187" s="31">
        <f t="shared" si="177"/>
        <v>59.1410173374613</v>
      </c>
      <c r="P1187" s="32">
        <f t="shared" si="180"/>
        <v>527898056</v>
      </c>
      <c r="R1187" s="17">
        <f>SUM('[1]estapu y ente'!D1185+[2]ctas!D1185)</f>
        <v>1292000000</v>
      </c>
      <c r="S1187" s="18">
        <f t="shared" si="173"/>
        <v>0</v>
      </c>
    </row>
    <row r="1188" spans="1:19" ht="26.25" x14ac:dyDescent="0.25">
      <c r="A1188" s="60">
        <v>3311403310794230</v>
      </c>
      <c r="B1188" s="27" t="s">
        <v>766</v>
      </c>
      <c r="C1188" s="28"/>
      <c r="D1188" s="17">
        <f>SUM([3]ctas!D1188+'[4]estapu y ente'!D1188)</f>
        <v>1292000000</v>
      </c>
      <c r="E1188" s="17">
        <f>SUM([3]ctas!E1188+'[4]estapu y ente'!E1188)</f>
        <v>0</v>
      </c>
      <c r="F1188" s="30">
        <f t="shared" si="178"/>
        <v>1292000000</v>
      </c>
      <c r="G1188" s="31">
        <f t="shared" si="174"/>
        <v>0</v>
      </c>
      <c r="H1188" s="17"/>
      <c r="I1188" s="32">
        <f t="shared" si="179"/>
        <v>1292000000</v>
      </c>
      <c r="J1188" s="17">
        <f>SUM([3]ctas!J1188+'[4]estapu y ente'!J1188)</f>
        <v>311894528</v>
      </c>
      <c r="K1188" s="31">
        <f t="shared" si="175"/>
        <v>24.140443343653249</v>
      </c>
      <c r="L1188" s="30">
        <f t="shared" si="181"/>
        <v>452207416</v>
      </c>
      <c r="M1188" s="31">
        <f t="shared" si="176"/>
        <v>35.000573993808047</v>
      </c>
      <c r="N1188" s="17">
        <f>SUM([3]ctas!N1188+'[4]estapu y ente'!N1188)</f>
        <v>764101944</v>
      </c>
      <c r="O1188" s="31">
        <f t="shared" si="177"/>
        <v>59.1410173374613</v>
      </c>
      <c r="P1188" s="32">
        <f t="shared" si="180"/>
        <v>527898056</v>
      </c>
      <c r="R1188" s="17">
        <f>SUM('[1]estapu y ente'!D1186+[2]ctas!D1186)</f>
        <v>1292000000</v>
      </c>
      <c r="S1188" s="18">
        <f t="shared" si="173"/>
        <v>0</v>
      </c>
    </row>
    <row r="1189" spans="1:19" ht="26.25" x14ac:dyDescent="0.25">
      <c r="A1189" s="26">
        <v>3311403310800</v>
      </c>
      <c r="B1189" s="27" t="s">
        <v>767</v>
      </c>
      <c r="C1189" s="28"/>
      <c r="D1189" s="29">
        <f>SUM(D1190)</f>
        <v>1020100000</v>
      </c>
      <c r="E1189" s="29">
        <f>SUM(E1190)</f>
        <v>0</v>
      </c>
      <c r="F1189" s="30">
        <f t="shared" si="178"/>
        <v>1020100000</v>
      </c>
      <c r="G1189" s="31">
        <f t="shared" si="174"/>
        <v>0</v>
      </c>
      <c r="H1189" s="29">
        <f>SUM(H1190)</f>
        <v>0</v>
      </c>
      <c r="I1189" s="32">
        <f t="shared" si="179"/>
        <v>1020100000</v>
      </c>
      <c r="J1189" s="29">
        <f>SUM(J1190)</f>
        <v>436950173</v>
      </c>
      <c r="K1189" s="31">
        <f t="shared" si="175"/>
        <v>42.834052837957067</v>
      </c>
      <c r="L1189" s="30">
        <f t="shared" si="181"/>
        <v>124573362</v>
      </c>
      <c r="M1189" s="31">
        <f t="shared" si="176"/>
        <v>12.211877462993824</v>
      </c>
      <c r="N1189" s="29">
        <f>SUM(N1190)</f>
        <v>561523535</v>
      </c>
      <c r="O1189" s="31">
        <f t="shared" si="177"/>
        <v>55.045930300950886</v>
      </c>
      <c r="P1189" s="32">
        <f t="shared" si="180"/>
        <v>458576465</v>
      </c>
      <c r="R1189" s="17">
        <f>SUM('[1]estapu y ente'!D1187+[2]ctas!D1187)</f>
        <v>1020100000</v>
      </c>
      <c r="S1189" s="18">
        <f t="shared" si="173"/>
        <v>0</v>
      </c>
    </row>
    <row r="1190" spans="1:19" ht="26.25" x14ac:dyDescent="0.25">
      <c r="A1190" s="26">
        <v>3311403310800230</v>
      </c>
      <c r="B1190" s="27" t="s">
        <v>767</v>
      </c>
      <c r="C1190" s="28"/>
      <c r="D1190" s="17">
        <f>SUM([3]ctas!D1190+'[4]estapu y ente'!D1190)</f>
        <v>1020100000</v>
      </c>
      <c r="E1190" s="17">
        <f>SUM([3]ctas!E1190+'[4]estapu y ente'!E1190)</f>
        <v>0</v>
      </c>
      <c r="F1190" s="30">
        <f t="shared" si="178"/>
        <v>1020100000</v>
      </c>
      <c r="G1190" s="31">
        <f t="shared" si="174"/>
        <v>0</v>
      </c>
      <c r="H1190" s="17"/>
      <c r="I1190" s="32">
        <f t="shared" si="179"/>
        <v>1020100000</v>
      </c>
      <c r="J1190" s="17">
        <f>SUM([3]ctas!J1190+'[4]estapu y ente'!J1190)</f>
        <v>436950173</v>
      </c>
      <c r="K1190" s="31">
        <f t="shared" si="175"/>
        <v>42.834052837957067</v>
      </c>
      <c r="L1190" s="30">
        <f t="shared" si="181"/>
        <v>124573362</v>
      </c>
      <c r="M1190" s="31">
        <f t="shared" si="176"/>
        <v>12.211877462993824</v>
      </c>
      <c r="N1190" s="17">
        <f>SUM([3]ctas!N1190+'[4]estapu y ente'!N1190)</f>
        <v>561523535</v>
      </c>
      <c r="O1190" s="31">
        <f t="shared" si="177"/>
        <v>55.045930300950886</v>
      </c>
      <c r="P1190" s="32">
        <f t="shared" si="180"/>
        <v>458576465</v>
      </c>
      <c r="R1190" s="17">
        <f>SUM('[1]estapu y ente'!D1188+[2]ctas!D1188)</f>
        <v>1020100000</v>
      </c>
      <c r="S1190" s="18">
        <f t="shared" si="173"/>
        <v>0</v>
      </c>
    </row>
    <row r="1191" spans="1:19" x14ac:dyDescent="0.25">
      <c r="A1191" s="60">
        <v>3311403310818</v>
      </c>
      <c r="B1191" s="61" t="s">
        <v>721</v>
      </c>
      <c r="C1191" s="28"/>
      <c r="D1191" s="29">
        <f>SUM(D1192)</f>
        <v>7909895000</v>
      </c>
      <c r="E1191" s="29">
        <f>SUM(E1192)</f>
        <v>-65820267</v>
      </c>
      <c r="F1191" s="30">
        <f t="shared" si="178"/>
        <v>7844074733</v>
      </c>
      <c r="G1191" s="31">
        <f t="shared" si="174"/>
        <v>0</v>
      </c>
      <c r="H1191" s="29">
        <f>SUM(H1192)</f>
        <v>0</v>
      </c>
      <c r="I1191" s="32">
        <f t="shared" si="179"/>
        <v>7844074733</v>
      </c>
      <c r="J1191" s="29">
        <f>SUM(J1192)</f>
        <v>1572281536</v>
      </c>
      <c r="K1191" s="31">
        <f t="shared" si="175"/>
        <v>20.044193732441329</v>
      </c>
      <c r="L1191" s="30">
        <f t="shared" si="181"/>
        <v>2279170691</v>
      </c>
      <c r="M1191" s="31">
        <f t="shared" si="176"/>
        <v>29.055953296971222</v>
      </c>
      <c r="N1191" s="29">
        <f>SUM(N1192)</f>
        <v>3851452227</v>
      </c>
      <c r="O1191" s="31">
        <f t="shared" si="177"/>
        <v>49.100147029412547</v>
      </c>
      <c r="P1191" s="32">
        <f t="shared" si="180"/>
        <v>3992622506</v>
      </c>
      <c r="R1191" s="17">
        <f>SUM('[1]estapu y ente'!D1189+[2]ctas!D1189)</f>
        <v>7909895000</v>
      </c>
      <c r="S1191" s="18">
        <f t="shared" si="173"/>
        <v>0</v>
      </c>
    </row>
    <row r="1192" spans="1:19" x14ac:dyDescent="0.25">
      <c r="A1192" s="60">
        <v>3311403310818230</v>
      </c>
      <c r="B1192" s="61" t="s">
        <v>768</v>
      </c>
      <c r="C1192" s="28"/>
      <c r="D1192" s="17">
        <f>SUM([3]ctas!D1192+'[4]estapu y ente'!D1192)</f>
        <v>7909895000</v>
      </c>
      <c r="E1192" s="17">
        <f>SUM([3]ctas!E1192+'[4]estapu y ente'!E1192)</f>
        <v>-65820267</v>
      </c>
      <c r="F1192" s="30">
        <f t="shared" si="178"/>
        <v>7844074733</v>
      </c>
      <c r="G1192" s="31">
        <f t="shared" si="174"/>
        <v>0</v>
      </c>
      <c r="H1192" s="17"/>
      <c r="I1192" s="32">
        <f t="shared" si="179"/>
        <v>7844074733</v>
      </c>
      <c r="J1192" s="17">
        <f>SUM([3]ctas!J1192+'[4]estapu y ente'!J1192)</f>
        <v>1572281536</v>
      </c>
      <c r="K1192" s="31">
        <f t="shared" si="175"/>
        <v>20.044193732441329</v>
      </c>
      <c r="L1192" s="30">
        <f t="shared" si="181"/>
        <v>2279170691</v>
      </c>
      <c r="M1192" s="31">
        <f t="shared" si="176"/>
        <v>29.055953296971222</v>
      </c>
      <c r="N1192" s="17">
        <f>SUM([3]ctas!N1192+'[4]estapu y ente'!N1192)</f>
        <v>3851452227</v>
      </c>
      <c r="O1192" s="31">
        <f t="shared" si="177"/>
        <v>49.100147029412547</v>
      </c>
      <c r="P1192" s="32">
        <f t="shared" si="180"/>
        <v>3992622506</v>
      </c>
      <c r="R1192" s="17">
        <f>SUM('[1]estapu y ente'!D1190+[2]ctas!D1190)</f>
        <v>7909895000</v>
      </c>
      <c r="S1192" s="18">
        <f t="shared" si="173"/>
        <v>0</v>
      </c>
    </row>
    <row r="1193" spans="1:19" ht="26.25" x14ac:dyDescent="0.25">
      <c r="A1193" s="26">
        <v>3311403310822</v>
      </c>
      <c r="B1193" s="27" t="s">
        <v>769</v>
      </c>
      <c r="C1193" s="28"/>
      <c r="D1193" s="29">
        <f>SUM(D1194:D1196)</f>
        <v>6449984000</v>
      </c>
      <c r="E1193" s="29">
        <f>SUM(E1194:E1196)</f>
        <v>0</v>
      </c>
      <c r="F1193" s="30">
        <f t="shared" si="178"/>
        <v>6449984000</v>
      </c>
      <c r="G1193" s="31">
        <f t="shared" si="174"/>
        <v>0</v>
      </c>
      <c r="H1193" s="29">
        <f>SUM(H1194:H1196)</f>
        <v>0</v>
      </c>
      <c r="I1193" s="32">
        <f t="shared" si="179"/>
        <v>6449984000</v>
      </c>
      <c r="J1193" s="29">
        <f>SUM(J1194:J1196)</f>
        <v>1926963333</v>
      </c>
      <c r="K1193" s="31">
        <f t="shared" si="175"/>
        <v>29.875474621332394</v>
      </c>
      <c r="L1193" s="30">
        <f t="shared" si="181"/>
        <v>3506470000</v>
      </c>
      <c r="M1193" s="31">
        <f t="shared" si="176"/>
        <v>54.364010825453214</v>
      </c>
      <c r="N1193" s="29">
        <f>SUM(N1194:N1196)</f>
        <v>5433433333</v>
      </c>
      <c r="O1193" s="31">
        <f t="shared" si="177"/>
        <v>84.239485446785594</v>
      </c>
      <c r="P1193" s="32">
        <f t="shared" si="180"/>
        <v>1016550667</v>
      </c>
      <c r="R1193" s="17">
        <f>SUM('[1]estapu y ente'!D1191+[2]ctas!D1191)</f>
        <v>6449984000</v>
      </c>
      <c r="S1193" s="18">
        <f t="shared" si="173"/>
        <v>0</v>
      </c>
    </row>
    <row r="1194" spans="1:19" ht="26.25" x14ac:dyDescent="0.25">
      <c r="A1194" s="26">
        <v>3311403310822230</v>
      </c>
      <c r="B1194" s="27" t="s">
        <v>769</v>
      </c>
      <c r="C1194" s="28"/>
      <c r="D1194" s="17">
        <f>SUM([3]ctas!D1194+'[4]estapu y ente'!D1194)</f>
        <v>5275984000</v>
      </c>
      <c r="E1194" s="17">
        <f>SUM([3]ctas!E1194+'[4]estapu y ente'!E1194)</f>
        <v>0</v>
      </c>
      <c r="F1194" s="30">
        <f t="shared" si="178"/>
        <v>5275984000</v>
      </c>
      <c r="G1194" s="31">
        <f t="shared" si="174"/>
        <v>0</v>
      </c>
      <c r="H1194" s="17"/>
      <c r="I1194" s="32">
        <f t="shared" si="179"/>
        <v>5275984000</v>
      </c>
      <c r="J1194" s="17">
        <f>SUM([3]ctas!J1194+'[4]estapu y ente'!J1194)</f>
        <v>1654463332</v>
      </c>
      <c r="K1194" s="31">
        <f t="shared" si="175"/>
        <v>31.358384180088489</v>
      </c>
      <c r="L1194" s="30">
        <f t="shared" si="181"/>
        <v>3051470001</v>
      </c>
      <c r="M1194" s="31">
        <f t="shared" si="176"/>
        <v>57.836983603437766</v>
      </c>
      <c r="N1194" s="17">
        <f>SUM([3]ctas!N1194+'[4]estapu y ente'!N1194)</f>
        <v>4705933333</v>
      </c>
      <c r="O1194" s="31">
        <f t="shared" si="177"/>
        <v>89.195367783526251</v>
      </c>
      <c r="P1194" s="32">
        <f t="shared" si="180"/>
        <v>570050667</v>
      </c>
      <c r="R1194" s="17">
        <f>SUM('[1]estapu y ente'!D1192+[2]ctas!D1192)</f>
        <v>5275984000</v>
      </c>
      <c r="S1194" s="18">
        <f t="shared" si="173"/>
        <v>0</v>
      </c>
    </row>
    <row r="1195" spans="1:19" ht="26.25" x14ac:dyDescent="0.25">
      <c r="A1195" s="26">
        <v>3311403310822230</v>
      </c>
      <c r="B1195" s="27" t="s">
        <v>769</v>
      </c>
      <c r="C1195" s="28"/>
      <c r="D1195" s="17">
        <f>SUM([3]ctas!D1195+'[4]estapu y ente'!D1195)</f>
        <v>186000000</v>
      </c>
      <c r="E1195" s="17">
        <f>SUM([3]ctas!E1195+'[4]estapu y ente'!E1195)</f>
        <v>0</v>
      </c>
      <c r="F1195" s="30">
        <f t="shared" si="178"/>
        <v>186000000</v>
      </c>
      <c r="G1195" s="31">
        <f t="shared" si="174"/>
        <v>0</v>
      </c>
      <c r="H1195" s="17"/>
      <c r="I1195" s="32">
        <f t="shared" si="179"/>
        <v>186000000</v>
      </c>
      <c r="J1195" s="17">
        <f>SUM([3]ctas!J1195+'[4]estapu y ente'!J1195)</f>
        <v>18266667</v>
      </c>
      <c r="K1195" s="31">
        <f t="shared" si="175"/>
        <v>9.8207887096774193</v>
      </c>
      <c r="L1195" s="30">
        <f t="shared" si="181"/>
        <v>25733333</v>
      </c>
      <c r="M1195" s="31">
        <f t="shared" si="176"/>
        <v>13.835125268817205</v>
      </c>
      <c r="N1195" s="17">
        <f>SUM([3]ctas!N1195+'[4]estapu y ente'!N1195)</f>
        <v>44000000</v>
      </c>
      <c r="O1195" s="31">
        <f t="shared" si="177"/>
        <v>23.655913978494624</v>
      </c>
      <c r="P1195" s="32">
        <f t="shared" si="180"/>
        <v>142000000</v>
      </c>
      <c r="R1195" s="17">
        <f>SUM('[1]estapu y ente'!D1193+[2]ctas!D1193)</f>
        <v>186000000</v>
      </c>
      <c r="S1195" s="18">
        <f t="shared" si="173"/>
        <v>0</v>
      </c>
    </row>
    <row r="1196" spans="1:19" ht="26.25" x14ac:dyDescent="0.25">
      <c r="A1196" s="26">
        <v>3311403310822230</v>
      </c>
      <c r="B1196" s="27" t="s">
        <v>769</v>
      </c>
      <c r="C1196" s="28"/>
      <c r="D1196" s="17">
        <f>SUM([3]ctas!D1196+'[4]estapu y ente'!D1196)</f>
        <v>988000000</v>
      </c>
      <c r="E1196" s="17">
        <f>SUM([3]ctas!E1196+'[4]estapu y ente'!E1196)</f>
        <v>0</v>
      </c>
      <c r="F1196" s="30">
        <f t="shared" si="178"/>
        <v>988000000</v>
      </c>
      <c r="G1196" s="31">
        <f t="shared" si="174"/>
        <v>0</v>
      </c>
      <c r="H1196" s="17"/>
      <c r="I1196" s="32">
        <f t="shared" si="179"/>
        <v>988000000</v>
      </c>
      <c r="J1196" s="17">
        <f>SUM([3]ctas!J1196+'[4]estapu y ente'!J1196)</f>
        <v>254233334</v>
      </c>
      <c r="K1196" s="31">
        <f t="shared" si="175"/>
        <v>25.732118825910931</v>
      </c>
      <c r="L1196" s="30">
        <f t="shared" si="181"/>
        <v>429266666</v>
      </c>
      <c r="M1196" s="31">
        <f t="shared" si="176"/>
        <v>43.448043117408908</v>
      </c>
      <c r="N1196" s="17">
        <f>SUM([3]ctas!N1196+'[4]estapu y ente'!N1196)</f>
        <v>683500000</v>
      </c>
      <c r="O1196" s="31">
        <f t="shared" si="177"/>
        <v>69.180161943319845</v>
      </c>
      <c r="P1196" s="32">
        <f t="shared" si="180"/>
        <v>304500000</v>
      </c>
      <c r="R1196" s="17">
        <f>SUM('[1]estapu y ente'!D1194+[2]ctas!D1194)</f>
        <v>988000000</v>
      </c>
      <c r="S1196" s="18">
        <f t="shared" si="173"/>
        <v>0</v>
      </c>
    </row>
    <row r="1197" spans="1:19" ht="26.25" x14ac:dyDescent="0.25">
      <c r="A1197" s="26">
        <v>3311403310825</v>
      </c>
      <c r="B1197" s="27" t="s">
        <v>770</v>
      </c>
      <c r="C1197" s="28"/>
      <c r="D1197" s="29">
        <f>SUM(D1198)</f>
        <v>1330430000</v>
      </c>
      <c r="E1197" s="29">
        <f>SUM(E1198)</f>
        <v>0</v>
      </c>
      <c r="F1197" s="30">
        <f t="shared" si="178"/>
        <v>1330430000</v>
      </c>
      <c r="G1197" s="31">
        <f t="shared" si="174"/>
        <v>0</v>
      </c>
      <c r="H1197" s="29">
        <f>SUM(H1198)</f>
        <v>0</v>
      </c>
      <c r="I1197" s="32">
        <f t="shared" si="179"/>
        <v>1330430000</v>
      </c>
      <c r="J1197" s="29">
        <f>SUM(J1198)</f>
        <v>230553733</v>
      </c>
      <c r="K1197" s="31">
        <f t="shared" si="175"/>
        <v>17.32926444833625</v>
      </c>
      <c r="L1197" s="30">
        <f t="shared" si="181"/>
        <v>806757767</v>
      </c>
      <c r="M1197" s="31">
        <f t="shared" si="176"/>
        <v>60.638873672421703</v>
      </c>
      <c r="N1197" s="29">
        <f>SUM(N1198)</f>
        <v>1037311500</v>
      </c>
      <c r="O1197" s="31">
        <f t="shared" si="177"/>
        <v>77.968138120757942</v>
      </c>
      <c r="P1197" s="32">
        <f t="shared" si="180"/>
        <v>293118500</v>
      </c>
      <c r="R1197" s="17">
        <f>SUM('[1]estapu y ente'!D1195+[2]ctas!D1195)</f>
        <v>1330430000</v>
      </c>
      <c r="S1197" s="18">
        <f t="shared" si="173"/>
        <v>0</v>
      </c>
    </row>
    <row r="1198" spans="1:19" ht="26.25" x14ac:dyDescent="0.25">
      <c r="A1198" s="26">
        <v>3311403310825230</v>
      </c>
      <c r="B1198" s="27" t="s">
        <v>770</v>
      </c>
      <c r="C1198" s="28"/>
      <c r="D1198" s="17">
        <f>SUM([3]ctas!D1198+'[4]estapu y ente'!D1198)</f>
        <v>1330430000</v>
      </c>
      <c r="E1198" s="17">
        <f>SUM([3]ctas!E1198+'[4]estapu y ente'!E1198)</f>
        <v>0</v>
      </c>
      <c r="F1198" s="30">
        <f t="shared" si="178"/>
        <v>1330430000</v>
      </c>
      <c r="G1198" s="31">
        <f t="shared" si="174"/>
        <v>0</v>
      </c>
      <c r="H1198" s="17"/>
      <c r="I1198" s="32">
        <f t="shared" si="179"/>
        <v>1330430000</v>
      </c>
      <c r="J1198" s="17">
        <f>SUM([3]ctas!J1198+'[4]estapu y ente'!J1198)</f>
        <v>230553733</v>
      </c>
      <c r="K1198" s="31">
        <f t="shared" si="175"/>
        <v>17.32926444833625</v>
      </c>
      <c r="L1198" s="30">
        <f t="shared" si="181"/>
        <v>806757767</v>
      </c>
      <c r="M1198" s="31">
        <f t="shared" si="176"/>
        <v>60.638873672421703</v>
      </c>
      <c r="N1198" s="17">
        <f>SUM([3]ctas!N1198+'[4]estapu y ente'!N1198)</f>
        <v>1037311500</v>
      </c>
      <c r="O1198" s="31">
        <f t="shared" si="177"/>
        <v>77.968138120757942</v>
      </c>
      <c r="P1198" s="32">
        <f t="shared" si="180"/>
        <v>293118500</v>
      </c>
      <c r="R1198" s="17">
        <f>SUM('[1]estapu y ente'!D1196+[2]ctas!D1196)</f>
        <v>1330430000</v>
      </c>
      <c r="S1198" s="18">
        <f t="shared" si="173"/>
        <v>0</v>
      </c>
    </row>
    <row r="1199" spans="1:19" ht="64.5" x14ac:dyDescent="0.25">
      <c r="A1199" s="26">
        <v>3311403310835</v>
      </c>
      <c r="B1199" s="27" t="s">
        <v>771</v>
      </c>
      <c r="C1199" s="28"/>
      <c r="D1199" s="29">
        <f>SUM(D1200)</f>
        <v>2008854000</v>
      </c>
      <c r="E1199" s="29">
        <f>SUM(E1200)</f>
        <v>0</v>
      </c>
      <c r="F1199" s="30">
        <f t="shared" si="178"/>
        <v>2008854000</v>
      </c>
      <c r="G1199" s="31">
        <f t="shared" si="174"/>
        <v>0</v>
      </c>
      <c r="H1199" s="29">
        <f>SUM(H1200)</f>
        <v>0</v>
      </c>
      <c r="I1199" s="32">
        <f t="shared" si="179"/>
        <v>2008854000</v>
      </c>
      <c r="J1199" s="29">
        <f>SUM(J1200)</f>
        <v>385149000</v>
      </c>
      <c r="K1199" s="31">
        <f t="shared" si="175"/>
        <v>19.172573019243806</v>
      </c>
      <c r="L1199" s="30">
        <f t="shared" si="181"/>
        <v>952955000</v>
      </c>
      <c r="M1199" s="31">
        <f t="shared" si="176"/>
        <v>47.437743111246512</v>
      </c>
      <c r="N1199" s="29">
        <f>SUM(N1200)</f>
        <v>1338104000</v>
      </c>
      <c r="O1199" s="31">
        <f t="shared" si="177"/>
        <v>66.610316130490318</v>
      </c>
      <c r="P1199" s="32">
        <f t="shared" si="180"/>
        <v>670750000</v>
      </c>
      <c r="R1199" s="17">
        <f>SUM('[1]estapu y ente'!D1197+[2]ctas!D1197)</f>
        <v>2008854000</v>
      </c>
      <c r="S1199" s="18">
        <f t="shared" si="173"/>
        <v>0</v>
      </c>
    </row>
    <row r="1200" spans="1:19" ht="64.5" x14ac:dyDescent="0.25">
      <c r="A1200" s="26">
        <v>3311403310835230</v>
      </c>
      <c r="B1200" s="27" t="s">
        <v>771</v>
      </c>
      <c r="C1200" s="28"/>
      <c r="D1200" s="17">
        <f>SUM([3]ctas!D1200+'[4]estapu y ente'!D1200)</f>
        <v>2008854000</v>
      </c>
      <c r="E1200" s="17">
        <f>SUM([3]ctas!E1200+'[4]estapu y ente'!E1200)</f>
        <v>0</v>
      </c>
      <c r="F1200" s="30">
        <f t="shared" si="178"/>
        <v>2008854000</v>
      </c>
      <c r="G1200" s="31">
        <f t="shared" si="174"/>
        <v>0</v>
      </c>
      <c r="H1200" s="17"/>
      <c r="I1200" s="32">
        <f t="shared" si="179"/>
        <v>2008854000</v>
      </c>
      <c r="J1200" s="17">
        <f>SUM([3]ctas!J1200+'[4]estapu y ente'!J1200)</f>
        <v>385149000</v>
      </c>
      <c r="K1200" s="31">
        <f t="shared" si="175"/>
        <v>19.172573019243806</v>
      </c>
      <c r="L1200" s="30">
        <f t="shared" si="181"/>
        <v>952955000</v>
      </c>
      <c r="M1200" s="31">
        <f t="shared" si="176"/>
        <v>47.437743111246512</v>
      </c>
      <c r="N1200" s="17">
        <f>SUM([3]ctas!N1200+'[4]estapu y ente'!N1200)</f>
        <v>1338104000</v>
      </c>
      <c r="O1200" s="31">
        <f t="shared" si="177"/>
        <v>66.610316130490318</v>
      </c>
      <c r="P1200" s="32">
        <f t="shared" si="180"/>
        <v>670750000</v>
      </c>
      <c r="R1200" s="17">
        <f>SUM('[1]estapu y ente'!D1198+[2]ctas!D1198)</f>
        <v>2008854000</v>
      </c>
      <c r="S1200" s="18">
        <f t="shared" si="173"/>
        <v>0</v>
      </c>
    </row>
    <row r="1201" spans="1:19" ht="26.25" x14ac:dyDescent="0.25">
      <c r="A1201" s="26">
        <v>3311403310844</v>
      </c>
      <c r="B1201" s="27" t="s">
        <v>772</v>
      </c>
      <c r="C1201" s="28"/>
      <c r="D1201" s="29">
        <f>SUM(D1202:D1203)</f>
        <v>3488000000</v>
      </c>
      <c r="E1201" s="29">
        <f>SUM(E1202:E1203)</f>
        <v>199700948</v>
      </c>
      <c r="F1201" s="30">
        <f t="shared" si="178"/>
        <v>3687700948</v>
      </c>
      <c r="G1201" s="31">
        <f t="shared" si="174"/>
        <v>0</v>
      </c>
      <c r="H1201" s="29">
        <f>SUM(H1202:H1203)</f>
        <v>0</v>
      </c>
      <c r="I1201" s="32">
        <f t="shared" si="179"/>
        <v>3687700948</v>
      </c>
      <c r="J1201" s="29">
        <f>SUM(J1202:J1203)</f>
        <v>680835734</v>
      </c>
      <c r="K1201" s="31">
        <f t="shared" si="175"/>
        <v>18.462335845569221</v>
      </c>
      <c r="L1201" s="30">
        <f t="shared" si="181"/>
        <v>1780313244</v>
      </c>
      <c r="M1201" s="31">
        <f t="shared" si="176"/>
        <v>48.277050365636107</v>
      </c>
      <c r="N1201" s="29">
        <f>SUM(N1202:N1203)</f>
        <v>2461148978</v>
      </c>
      <c r="O1201" s="31">
        <f t="shared" si="177"/>
        <v>66.739386211205314</v>
      </c>
      <c r="P1201" s="32">
        <f t="shared" si="180"/>
        <v>1226551970</v>
      </c>
      <c r="R1201" s="17">
        <f>SUM('[1]estapu y ente'!D1199+[2]ctas!D1199)</f>
        <v>3488000000</v>
      </c>
      <c r="S1201" s="18">
        <f t="shared" si="173"/>
        <v>0</v>
      </c>
    </row>
    <row r="1202" spans="1:19" ht="26.25" x14ac:dyDescent="0.25">
      <c r="A1202" s="26">
        <v>3311403310844230</v>
      </c>
      <c r="B1202" s="27" t="s">
        <v>772</v>
      </c>
      <c r="C1202" s="28"/>
      <c r="D1202" s="17">
        <f>SUM([3]ctas!D1202+'[4]estapu y ente'!D1202)</f>
        <v>1992828000</v>
      </c>
      <c r="E1202" s="17">
        <f>SUM([3]ctas!E1202+'[4]estapu y ente'!E1202)</f>
        <v>826763260</v>
      </c>
      <c r="F1202" s="30">
        <f t="shared" si="178"/>
        <v>2819591260</v>
      </c>
      <c r="G1202" s="31">
        <f t="shared" si="174"/>
        <v>0</v>
      </c>
      <c r="H1202" s="17"/>
      <c r="I1202" s="32">
        <f t="shared" si="179"/>
        <v>2819591260</v>
      </c>
      <c r="J1202" s="17">
        <f>SUM([3]ctas!J1202+'[4]estapu y ente'!J1202)</f>
        <v>471974396</v>
      </c>
      <c r="K1202" s="31">
        <f t="shared" si="175"/>
        <v>16.739106929988143</v>
      </c>
      <c r="L1202" s="30">
        <f t="shared" si="181"/>
        <v>1173271694</v>
      </c>
      <c r="M1202" s="31">
        <f t="shared" si="176"/>
        <v>41.61141051345151</v>
      </c>
      <c r="N1202" s="17">
        <f>SUM([3]ctas!N1202+'[4]estapu y ente'!N1202)</f>
        <v>1645246090</v>
      </c>
      <c r="O1202" s="31">
        <f t="shared" si="177"/>
        <v>58.350517443439657</v>
      </c>
      <c r="P1202" s="32">
        <f t="shared" si="180"/>
        <v>1174345170</v>
      </c>
      <c r="R1202" s="17">
        <f>SUM('[1]estapu y ente'!D1200+[2]ctas!D1200)</f>
        <v>1992828000</v>
      </c>
      <c r="S1202" s="18">
        <f t="shared" si="173"/>
        <v>0</v>
      </c>
    </row>
    <row r="1203" spans="1:19" ht="26.25" x14ac:dyDescent="0.25">
      <c r="A1203" s="26">
        <v>3311403310844230</v>
      </c>
      <c r="B1203" s="27" t="s">
        <v>772</v>
      </c>
      <c r="C1203" s="28"/>
      <c r="D1203" s="17">
        <f>SUM([3]ctas!D1203+'[4]estapu y ente'!D1203)</f>
        <v>1495172000</v>
      </c>
      <c r="E1203" s="17">
        <f>SUM([3]ctas!E1203+'[4]estapu y ente'!E1203)</f>
        <v>-627062312</v>
      </c>
      <c r="F1203" s="30">
        <f t="shared" si="178"/>
        <v>868109688</v>
      </c>
      <c r="G1203" s="31">
        <f t="shared" si="174"/>
        <v>0</v>
      </c>
      <c r="H1203" s="17"/>
      <c r="I1203" s="32">
        <f t="shared" si="179"/>
        <v>868109688</v>
      </c>
      <c r="J1203" s="17">
        <f>SUM([3]ctas!J1203+'[4]estapu y ente'!J1203)</f>
        <v>208861338</v>
      </c>
      <c r="K1203" s="31">
        <f t="shared" si="175"/>
        <v>24.059325784185926</v>
      </c>
      <c r="L1203" s="30">
        <f t="shared" si="181"/>
        <v>607041550</v>
      </c>
      <c r="M1203" s="31">
        <f t="shared" si="176"/>
        <v>69.926825882860086</v>
      </c>
      <c r="N1203" s="17">
        <f>SUM([3]ctas!N1203+'[4]estapu y ente'!N1203)</f>
        <v>815902888</v>
      </c>
      <c r="O1203" s="31">
        <f t="shared" si="177"/>
        <v>93.98615166704603</v>
      </c>
      <c r="P1203" s="32">
        <f t="shared" si="180"/>
        <v>52206800</v>
      </c>
      <c r="R1203" s="17">
        <f>SUM('[1]estapu y ente'!D1201+[2]ctas!D1201)</f>
        <v>1495172000</v>
      </c>
      <c r="S1203" s="18">
        <f t="shared" si="173"/>
        <v>0</v>
      </c>
    </row>
    <row r="1204" spans="1:19" x14ac:dyDescent="0.25">
      <c r="A1204" s="60">
        <v>3311403310866</v>
      </c>
      <c r="B1204" s="27" t="s">
        <v>773</v>
      </c>
      <c r="C1204" s="28"/>
      <c r="D1204" s="29">
        <f>SUM(D1205)</f>
        <v>5213714000</v>
      </c>
      <c r="E1204" s="29">
        <f>SUM(E1205)</f>
        <v>700000000</v>
      </c>
      <c r="F1204" s="30">
        <f t="shared" si="178"/>
        <v>5913714000</v>
      </c>
      <c r="G1204" s="31">
        <f t="shared" si="174"/>
        <v>0</v>
      </c>
      <c r="H1204" s="29">
        <f>SUM(H1205)</f>
        <v>0</v>
      </c>
      <c r="I1204" s="32">
        <f t="shared" si="179"/>
        <v>5913714000</v>
      </c>
      <c r="J1204" s="29">
        <f>SUM(J1205)</f>
        <v>766667699</v>
      </c>
      <c r="K1204" s="31">
        <f t="shared" si="175"/>
        <v>12.964233627125019</v>
      </c>
      <c r="L1204" s="30">
        <f t="shared" si="181"/>
        <v>1717910728</v>
      </c>
      <c r="M1204" s="31">
        <f t="shared" si="176"/>
        <v>29.049607877553768</v>
      </c>
      <c r="N1204" s="29">
        <f>SUM(N1205)</f>
        <v>2484578427</v>
      </c>
      <c r="O1204" s="31">
        <f t="shared" si="177"/>
        <v>42.013841504678787</v>
      </c>
      <c r="P1204" s="32">
        <f t="shared" si="180"/>
        <v>3429135573</v>
      </c>
      <c r="R1204" s="17">
        <f>SUM('[1]estapu y ente'!D1202+[2]ctas!D1202)</f>
        <v>5213714000</v>
      </c>
      <c r="S1204" s="18">
        <f t="shared" si="173"/>
        <v>0</v>
      </c>
    </row>
    <row r="1205" spans="1:19" x14ac:dyDescent="0.25">
      <c r="A1205" s="60">
        <v>3311403310866230</v>
      </c>
      <c r="B1205" s="27" t="s">
        <v>773</v>
      </c>
      <c r="C1205" s="28"/>
      <c r="D1205" s="17">
        <f>SUM([3]ctas!D1205+'[4]estapu y ente'!D1205)</f>
        <v>5213714000</v>
      </c>
      <c r="E1205" s="17">
        <f>SUM([3]ctas!E1205+'[4]estapu y ente'!E1205)</f>
        <v>700000000</v>
      </c>
      <c r="F1205" s="30">
        <f t="shared" si="178"/>
        <v>5913714000</v>
      </c>
      <c r="G1205" s="31">
        <f t="shared" si="174"/>
        <v>0</v>
      </c>
      <c r="H1205" s="17"/>
      <c r="I1205" s="32">
        <f t="shared" si="179"/>
        <v>5913714000</v>
      </c>
      <c r="J1205" s="17">
        <f>SUM([3]ctas!J1205+'[4]estapu y ente'!J1205)</f>
        <v>766667699</v>
      </c>
      <c r="K1205" s="31">
        <f t="shared" si="175"/>
        <v>12.964233627125019</v>
      </c>
      <c r="L1205" s="30">
        <f t="shared" si="181"/>
        <v>1717910728</v>
      </c>
      <c r="M1205" s="31">
        <f t="shared" si="176"/>
        <v>29.049607877553768</v>
      </c>
      <c r="N1205" s="17">
        <f>SUM([3]ctas!N1205+'[4]estapu y ente'!N1205)</f>
        <v>2484578427</v>
      </c>
      <c r="O1205" s="31">
        <f t="shared" si="177"/>
        <v>42.013841504678787</v>
      </c>
      <c r="P1205" s="32">
        <f t="shared" si="180"/>
        <v>3429135573</v>
      </c>
      <c r="R1205" s="17">
        <f>SUM('[1]estapu y ente'!D1203+[2]ctas!D1203)</f>
        <v>5213714000</v>
      </c>
      <c r="S1205" s="18">
        <f t="shared" si="173"/>
        <v>0</v>
      </c>
    </row>
    <row r="1206" spans="1:19" x14ac:dyDescent="0.25">
      <c r="A1206" s="60">
        <v>3311403310873</v>
      </c>
      <c r="B1206" s="27" t="s">
        <v>774</v>
      </c>
      <c r="C1206" s="28"/>
      <c r="D1206" s="29">
        <f>SUM(D1207)</f>
        <v>1392223000</v>
      </c>
      <c r="E1206" s="29">
        <f>SUM(E1207)</f>
        <v>0</v>
      </c>
      <c r="F1206" s="30">
        <f t="shared" si="178"/>
        <v>1392223000</v>
      </c>
      <c r="G1206" s="31">
        <f t="shared" si="174"/>
        <v>0</v>
      </c>
      <c r="H1206" s="29">
        <f>SUM(H1207)</f>
        <v>0</v>
      </c>
      <c r="I1206" s="32">
        <f t="shared" si="179"/>
        <v>1392223000</v>
      </c>
      <c r="J1206" s="29">
        <f>SUM(J1207)</f>
        <v>376714987</v>
      </c>
      <c r="K1206" s="31">
        <f t="shared" si="175"/>
        <v>27.058523454935017</v>
      </c>
      <c r="L1206" s="30">
        <f t="shared" si="181"/>
        <v>943743346</v>
      </c>
      <c r="M1206" s="31">
        <f t="shared" si="176"/>
        <v>67.786794644248801</v>
      </c>
      <c r="N1206" s="29">
        <f>SUM(N1207)</f>
        <v>1320458333</v>
      </c>
      <c r="O1206" s="31">
        <f t="shared" si="177"/>
        <v>94.845318099183828</v>
      </c>
      <c r="P1206" s="32">
        <f t="shared" si="180"/>
        <v>71764667</v>
      </c>
      <c r="R1206" s="17">
        <f>SUM('[1]estapu y ente'!D1204+[2]ctas!D1204)</f>
        <v>1392223000</v>
      </c>
      <c r="S1206" s="18">
        <f t="shared" si="173"/>
        <v>0</v>
      </c>
    </row>
    <row r="1207" spans="1:19" x14ac:dyDescent="0.25">
      <c r="A1207" s="60">
        <v>3311403310873230</v>
      </c>
      <c r="B1207" s="27" t="s">
        <v>774</v>
      </c>
      <c r="C1207" s="28"/>
      <c r="D1207" s="17">
        <f>SUM([3]ctas!D1207+'[4]estapu y ente'!D1207)</f>
        <v>1392223000</v>
      </c>
      <c r="E1207" s="17">
        <f>SUM([3]ctas!E1207+'[4]estapu y ente'!E1207)</f>
        <v>0</v>
      </c>
      <c r="F1207" s="30">
        <f t="shared" si="178"/>
        <v>1392223000</v>
      </c>
      <c r="G1207" s="31">
        <f t="shared" si="174"/>
        <v>0</v>
      </c>
      <c r="H1207" s="17"/>
      <c r="I1207" s="32">
        <f t="shared" si="179"/>
        <v>1392223000</v>
      </c>
      <c r="J1207" s="17">
        <f>SUM([3]ctas!J1207+'[4]estapu y ente'!J1207)</f>
        <v>376714987</v>
      </c>
      <c r="K1207" s="31">
        <f t="shared" si="175"/>
        <v>27.058523454935017</v>
      </c>
      <c r="L1207" s="30">
        <f t="shared" si="181"/>
        <v>943743346</v>
      </c>
      <c r="M1207" s="31">
        <f t="shared" si="176"/>
        <v>67.786794644248801</v>
      </c>
      <c r="N1207" s="17">
        <f>SUM([3]ctas!N1207+'[4]estapu y ente'!N1207)</f>
        <v>1320458333</v>
      </c>
      <c r="O1207" s="31">
        <f t="shared" si="177"/>
        <v>94.845318099183828</v>
      </c>
      <c r="P1207" s="32">
        <f t="shared" si="180"/>
        <v>71764667</v>
      </c>
      <c r="R1207" s="17">
        <f>SUM('[1]estapu y ente'!D1205+[2]ctas!D1205)</f>
        <v>1392223000</v>
      </c>
      <c r="S1207" s="18">
        <f t="shared" si="173"/>
        <v>0</v>
      </c>
    </row>
    <row r="1208" spans="1:19" ht="26.25" x14ac:dyDescent="0.25">
      <c r="A1208" s="60">
        <v>3311403310906</v>
      </c>
      <c r="B1208" s="27" t="s">
        <v>775</v>
      </c>
      <c r="C1208" s="28"/>
      <c r="D1208" s="29">
        <f>SUM(D1209)</f>
        <v>4711176000</v>
      </c>
      <c r="E1208" s="29">
        <f>SUM(E1209)</f>
        <v>0</v>
      </c>
      <c r="F1208" s="30">
        <f t="shared" si="178"/>
        <v>4711176000</v>
      </c>
      <c r="G1208" s="31">
        <f t="shared" si="174"/>
        <v>0</v>
      </c>
      <c r="H1208" s="29">
        <f>SUM(H1209)</f>
        <v>0</v>
      </c>
      <c r="I1208" s="32">
        <f t="shared" si="179"/>
        <v>4711176000</v>
      </c>
      <c r="J1208" s="29">
        <f>SUM(J1209)</f>
        <v>896326355</v>
      </c>
      <c r="K1208" s="31">
        <f t="shared" si="175"/>
        <v>19.025533221429214</v>
      </c>
      <c r="L1208" s="30">
        <f t="shared" si="181"/>
        <v>1580574572</v>
      </c>
      <c r="M1208" s="31">
        <f t="shared" si="176"/>
        <v>33.549469856358584</v>
      </c>
      <c r="N1208" s="29">
        <f>SUM(N1209)</f>
        <v>2476900927</v>
      </c>
      <c r="O1208" s="31">
        <f t="shared" si="177"/>
        <v>52.575003077787798</v>
      </c>
      <c r="P1208" s="32">
        <f t="shared" si="180"/>
        <v>2234275073</v>
      </c>
      <c r="R1208" s="17">
        <f>SUM('[1]estapu y ente'!D1206+[2]ctas!D1206)</f>
        <v>4711176000</v>
      </c>
      <c r="S1208" s="18">
        <f t="shared" si="173"/>
        <v>0</v>
      </c>
    </row>
    <row r="1209" spans="1:19" ht="26.25" x14ac:dyDescent="0.25">
      <c r="A1209" s="60">
        <v>3311403310906230</v>
      </c>
      <c r="B1209" s="27" t="s">
        <v>775</v>
      </c>
      <c r="C1209" s="28"/>
      <c r="D1209" s="17">
        <f>SUM([3]ctas!D1209+'[4]estapu y ente'!D1209)</f>
        <v>4711176000</v>
      </c>
      <c r="E1209" s="17">
        <f>SUM([3]ctas!E1209+'[4]estapu y ente'!E1209)</f>
        <v>0</v>
      </c>
      <c r="F1209" s="30">
        <f t="shared" si="178"/>
        <v>4711176000</v>
      </c>
      <c r="G1209" s="31">
        <f t="shared" si="174"/>
        <v>0</v>
      </c>
      <c r="H1209" s="17"/>
      <c r="I1209" s="32">
        <f t="shared" si="179"/>
        <v>4711176000</v>
      </c>
      <c r="J1209" s="17">
        <f>SUM([3]ctas!J1209+'[4]estapu y ente'!J1209)</f>
        <v>896326355</v>
      </c>
      <c r="K1209" s="31">
        <f t="shared" si="175"/>
        <v>19.025533221429214</v>
      </c>
      <c r="L1209" s="30">
        <f t="shared" si="181"/>
        <v>1580574572</v>
      </c>
      <c r="M1209" s="31">
        <f t="shared" si="176"/>
        <v>33.549469856358584</v>
      </c>
      <c r="N1209" s="17">
        <f>SUM([3]ctas!N1209+'[4]estapu y ente'!N1209)</f>
        <v>2476900927</v>
      </c>
      <c r="O1209" s="31">
        <f t="shared" si="177"/>
        <v>52.575003077787798</v>
      </c>
      <c r="P1209" s="32">
        <f t="shared" si="180"/>
        <v>2234275073</v>
      </c>
      <c r="R1209" s="17">
        <f>SUM('[1]estapu y ente'!D1207+[2]ctas!D1207)</f>
        <v>4711176000</v>
      </c>
      <c r="S1209" s="18">
        <f t="shared" si="173"/>
        <v>0</v>
      </c>
    </row>
    <row r="1210" spans="1:19" x14ac:dyDescent="0.25">
      <c r="A1210" s="60">
        <v>3311403310907</v>
      </c>
      <c r="B1210" s="27" t="s">
        <v>721</v>
      </c>
      <c r="C1210" s="28"/>
      <c r="D1210" s="29">
        <f>SUM(D1211)</f>
        <v>748644000</v>
      </c>
      <c r="E1210" s="29">
        <f>SUM(E1211)</f>
        <v>0</v>
      </c>
      <c r="F1210" s="30">
        <f t="shared" si="178"/>
        <v>748644000</v>
      </c>
      <c r="G1210" s="31">
        <f t="shared" si="174"/>
        <v>0</v>
      </c>
      <c r="H1210" s="29">
        <f>SUM(H1211)</f>
        <v>0</v>
      </c>
      <c r="I1210" s="32">
        <f t="shared" si="179"/>
        <v>748644000</v>
      </c>
      <c r="J1210" s="29">
        <f>SUM(J1211)</f>
        <v>137108497</v>
      </c>
      <c r="K1210" s="31">
        <f t="shared" si="175"/>
        <v>18.314245088453259</v>
      </c>
      <c r="L1210" s="30">
        <f t="shared" si="181"/>
        <v>139781408</v>
      </c>
      <c r="M1210" s="31">
        <f t="shared" si="176"/>
        <v>18.6712787386261</v>
      </c>
      <c r="N1210" s="29">
        <f>SUM(N1211)</f>
        <v>276889905</v>
      </c>
      <c r="O1210" s="31">
        <f t="shared" si="177"/>
        <v>36.985523827079362</v>
      </c>
      <c r="P1210" s="32">
        <f t="shared" si="180"/>
        <v>471754095</v>
      </c>
      <c r="R1210" s="17">
        <f>SUM('[1]estapu y ente'!D1208+[2]ctas!D1208)</f>
        <v>748644000</v>
      </c>
      <c r="S1210" s="18">
        <f t="shared" si="173"/>
        <v>0</v>
      </c>
    </row>
    <row r="1211" spans="1:19" x14ac:dyDescent="0.25">
      <c r="A1211" s="60">
        <v>3311403310907230</v>
      </c>
      <c r="B1211" s="27" t="s">
        <v>721</v>
      </c>
      <c r="C1211" s="28"/>
      <c r="D1211" s="17">
        <f>SUM([3]ctas!D1211+'[4]estapu y ente'!D1211)</f>
        <v>748644000</v>
      </c>
      <c r="E1211" s="17">
        <f>SUM([3]ctas!E1211+'[4]estapu y ente'!E1211)</f>
        <v>0</v>
      </c>
      <c r="F1211" s="30">
        <f t="shared" si="178"/>
        <v>748644000</v>
      </c>
      <c r="G1211" s="31">
        <f t="shared" si="174"/>
        <v>0</v>
      </c>
      <c r="H1211" s="17"/>
      <c r="I1211" s="32">
        <f t="shared" si="179"/>
        <v>748644000</v>
      </c>
      <c r="J1211" s="17">
        <f>SUM([3]ctas!J1211+'[4]estapu y ente'!J1211)</f>
        <v>137108497</v>
      </c>
      <c r="K1211" s="31">
        <f t="shared" si="175"/>
        <v>18.314245088453259</v>
      </c>
      <c r="L1211" s="30">
        <f t="shared" si="181"/>
        <v>139781408</v>
      </c>
      <c r="M1211" s="31">
        <f t="shared" si="176"/>
        <v>18.6712787386261</v>
      </c>
      <c r="N1211" s="17">
        <f>SUM([3]ctas!N1211+'[4]estapu y ente'!N1211)</f>
        <v>276889905</v>
      </c>
      <c r="O1211" s="31">
        <f t="shared" si="177"/>
        <v>36.985523827079362</v>
      </c>
      <c r="P1211" s="32">
        <f t="shared" si="180"/>
        <v>471754095</v>
      </c>
      <c r="R1211" s="17">
        <f>SUM('[1]estapu y ente'!D1209+[2]ctas!D1209)</f>
        <v>748644000</v>
      </c>
      <c r="S1211" s="18">
        <f t="shared" si="173"/>
        <v>0</v>
      </c>
    </row>
    <row r="1212" spans="1:19" ht="26.25" x14ac:dyDescent="0.25">
      <c r="A1212" s="26">
        <v>3311403310908</v>
      </c>
      <c r="B1212" s="27" t="s">
        <v>776</v>
      </c>
      <c r="C1212" s="28"/>
      <c r="D1212" s="29">
        <f>SUM(D1213)</f>
        <v>3269304000</v>
      </c>
      <c r="E1212" s="29">
        <f>SUM(E1213)</f>
        <v>0</v>
      </c>
      <c r="F1212" s="30">
        <f t="shared" si="178"/>
        <v>3269304000</v>
      </c>
      <c r="G1212" s="31">
        <f t="shared" si="174"/>
        <v>0</v>
      </c>
      <c r="H1212" s="29">
        <f>SUM(H1213)</f>
        <v>0</v>
      </c>
      <c r="I1212" s="32">
        <f t="shared" si="179"/>
        <v>3269304000</v>
      </c>
      <c r="J1212" s="29">
        <f>SUM(J1213)</f>
        <v>971473834</v>
      </c>
      <c r="K1212" s="31">
        <f t="shared" si="175"/>
        <v>29.715004600367539</v>
      </c>
      <c r="L1212" s="30">
        <f t="shared" si="181"/>
        <v>2244608206</v>
      </c>
      <c r="M1212" s="31">
        <f t="shared" si="176"/>
        <v>68.657066029956226</v>
      </c>
      <c r="N1212" s="29">
        <f>SUM(N1213)</f>
        <v>3216082040</v>
      </c>
      <c r="O1212" s="31">
        <f t="shared" si="177"/>
        <v>98.372070630323762</v>
      </c>
      <c r="P1212" s="32">
        <f t="shared" si="180"/>
        <v>53221960</v>
      </c>
      <c r="R1212" s="17">
        <f>SUM('[1]estapu y ente'!D1210+[2]ctas!D1210)</f>
        <v>3269304000</v>
      </c>
      <c r="S1212" s="18">
        <f t="shared" si="173"/>
        <v>0</v>
      </c>
    </row>
    <row r="1213" spans="1:19" ht="26.25" x14ac:dyDescent="0.25">
      <c r="A1213" s="26">
        <v>3311403310908230</v>
      </c>
      <c r="B1213" s="27" t="s">
        <v>776</v>
      </c>
      <c r="C1213" s="28"/>
      <c r="D1213" s="17">
        <f>SUM([3]ctas!D1213+'[4]estapu y ente'!D1213)</f>
        <v>3269304000</v>
      </c>
      <c r="E1213" s="17">
        <f>SUM([3]ctas!E1213+'[4]estapu y ente'!E1213)</f>
        <v>0</v>
      </c>
      <c r="F1213" s="30">
        <f t="shared" si="178"/>
        <v>3269304000</v>
      </c>
      <c r="G1213" s="31">
        <f t="shared" si="174"/>
        <v>0</v>
      </c>
      <c r="H1213" s="17"/>
      <c r="I1213" s="32">
        <f t="shared" si="179"/>
        <v>3269304000</v>
      </c>
      <c r="J1213" s="17">
        <f>SUM([3]ctas!J1213+'[4]estapu y ente'!J1213)</f>
        <v>971473834</v>
      </c>
      <c r="K1213" s="31">
        <f t="shared" si="175"/>
        <v>29.715004600367539</v>
      </c>
      <c r="L1213" s="30">
        <f t="shared" si="181"/>
        <v>2244608206</v>
      </c>
      <c r="M1213" s="31">
        <f t="shared" si="176"/>
        <v>68.657066029956226</v>
      </c>
      <c r="N1213" s="17">
        <f>SUM([3]ctas!N1213+'[4]estapu y ente'!N1213)</f>
        <v>3216082040</v>
      </c>
      <c r="O1213" s="31">
        <f t="shared" si="177"/>
        <v>98.372070630323762</v>
      </c>
      <c r="P1213" s="32">
        <f t="shared" si="180"/>
        <v>53221960</v>
      </c>
      <c r="R1213" s="17">
        <f>SUM('[1]estapu y ente'!D1211+[2]ctas!D1211)</f>
        <v>3269304000</v>
      </c>
      <c r="S1213" s="18">
        <f t="shared" si="173"/>
        <v>0</v>
      </c>
    </row>
    <row r="1214" spans="1:19" x14ac:dyDescent="0.25">
      <c r="A1214" s="26">
        <v>3311403311122</v>
      </c>
      <c r="B1214" s="27" t="s">
        <v>777</v>
      </c>
      <c r="C1214" s="28"/>
      <c r="D1214" s="29">
        <f>SUM(D1215)</f>
        <v>3500000000</v>
      </c>
      <c r="E1214" s="29">
        <f>SUM(E1215)</f>
        <v>0</v>
      </c>
      <c r="F1214" s="30">
        <f t="shared" si="178"/>
        <v>3500000000</v>
      </c>
      <c r="G1214" s="31">
        <f t="shared" si="174"/>
        <v>0</v>
      </c>
      <c r="H1214" s="29">
        <f>SUM(H1215)</f>
        <v>0</v>
      </c>
      <c r="I1214" s="32">
        <f t="shared" si="179"/>
        <v>3500000000</v>
      </c>
      <c r="J1214" s="29">
        <f>SUM(J1215)</f>
        <v>543608202</v>
      </c>
      <c r="K1214" s="31">
        <f t="shared" si="175"/>
        <v>15.531662914285715</v>
      </c>
      <c r="L1214" s="30">
        <f t="shared" si="181"/>
        <v>655653276</v>
      </c>
      <c r="M1214" s="31">
        <f t="shared" si="176"/>
        <v>18.732950742857142</v>
      </c>
      <c r="N1214" s="29">
        <f>SUM(N1215)</f>
        <v>1199261478</v>
      </c>
      <c r="O1214" s="31">
        <f t="shared" si="177"/>
        <v>34.264613657142853</v>
      </c>
      <c r="P1214" s="32">
        <f t="shared" si="180"/>
        <v>2300738522</v>
      </c>
      <c r="R1214" s="17">
        <f>SUM('[1]estapu y ente'!D1212+[2]ctas!D1212)</f>
        <v>3500000000</v>
      </c>
      <c r="S1214" s="18">
        <f t="shared" si="173"/>
        <v>0</v>
      </c>
    </row>
    <row r="1215" spans="1:19" x14ac:dyDescent="0.25">
      <c r="A1215" s="26">
        <v>3311403311122230</v>
      </c>
      <c r="B1215" s="27" t="s">
        <v>777</v>
      </c>
      <c r="C1215" s="28"/>
      <c r="D1215" s="17">
        <f>SUM([3]ctas!D1215+'[4]estapu y ente'!D1215)</f>
        <v>3500000000</v>
      </c>
      <c r="E1215" s="17">
        <f>SUM([3]ctas!E1215+'[4]estapu y ente'!E1215)</f>
        <v>0</v>
      </c>
      <c r="F1215" s="30">
        <f t="shared" si="178"/>
        <v>3500000000</v>
      </c>
      <c r="G1215" s="31">
        <f t="shared" si="174"/>
        <v>0</v>
      </c>
      <c r="H1215" s="17"/>
      <c r="I1215" s="32">
        <f t="shared" si="179"/>
        <v>3500000000</v>
      </c>
      <c r="J1215" s="17">
        <f>SUM([3]ctas!J1215+'[4]estapu y ente'!J1215)</f>
        <v>543608202</v>
      </c>
      <c r="K1215" s="31">
        <f t="shared" si="175"/>
        <v>15.531662914285715</v>
      </c>
      <c r="L1215" s="30">
        <f t="shared" si="181"/>
        <v>655653276</v>
      </c>
      <c r="M1215" s="31">
        <f t="shared" si="176"/>
        <v>18.732950742857142</v>
      </c>
      <c r="N1215" s="17">
        <f>SUM([3]ctas!N1215+'[4]estapu y ente'!N1215)</f>
        <v>1199261478</v>
      </c>
      <c r="O1215" s="31">
        <f t="shared" si="177"/>
        <v>34.264613657142853</v>
      </c>
      <c r="P1215" s="32">
        <f t="shared" si="180"/>
        <v>2300738522</v>
      </c>
      <c r="R1215" s="17">
        <f>SUM('[1]estapu y ente'!D1213+[2]ctas!D1213)</f>
        <v>3500000000</v>
      </c>
      <c r="S1215" s="18">
        <f t="shared" si="173"/>
        <v>0</v>
      </c>
    </row>
    <row r="1216" spans="1:19" ht="39" x14ac:dyDescent="0.25">
      <c r="A1216" s="26">
        <v>3311403316036</v>
      </c>
      <c r="B1216" s="27" t="s">
        <v>778</v>
      </c>
      <c r="C1216" s="28"/>
      <c r="D1216" s="29">
        <f>SUM(D1217)</f>
        <v>2000000000</v>
      </c>
      <c r="E1216" s="29">
        <f>SUM(E1217)</f>
        <v>0</v>
      </c>
      <c r="F1216" s="30">
        <f t="shared" si="178"/>
        <v>2000000000</v>
      </c>
      <c r="G1216" s="31">
        <f t="shared" si="174"/>
        <v>0</v>
      </c>
      <c r="H1216" s="29">
        <f>SUM(H1217)</f>
        <v>0</v>
      </c>
      <c r="I1216" s="32">
        <f t="shared" si="179"/>
        <v>2000000000</v>
      </c>
      <c r="J1216" s="29">
        <f>SUM(J1217)</f>
        <v>335102041</v>
      </c>
      <c r="K1216" s="31">
        <f t="shared" si="175"/>
        <v>16.755102050000001</v>
      </c>
      <c r="L1216" s="30">
        <f t="shared" si="181"/>
        <v>428851444</v>
      </c>
      <c r="M1216" s="31">
        <f t="shared" si="176"/>
        <v>21.442572200000001</v>
      </c>
      <c r="N1216" s="29">
        <f>SUM(N1217)</f>
        <v>763953485</v>
      </c>
      <c r="O1216" s="31">
        <f t="shared" si="177"/>
        <v>38.197674250000006</v>
      </c>
      <c r="P1216" s="32">
        <f t="shared" si="180"/>
        <v>1236046515</v>
      </c>
      <c r="R1216" s="17">
        <f>SUM('[1]estapu y ente'!D1214+[2]ctas!D1214)</f>
        <v>2000000000</v>
      </c>
      <c r="S1216" s="18">
        <f t="shared" si="173"/>
        <v>0</v>
      </c>
    </row>
    <row r="1217" spans="1:19" ht="39" x14ac:dyDescent="0.25">
      <c r="A1217" s="26">
        <v>3311403316036230</v>
      </c>
      <c r="B1217" s="27" t="s">
        <v>778</v>
      </c>
      <c r="C1217" s="28"/>
      <c r="D1217" s="17">
        <f>SUM([3]ctas!D1217+'[4]estapu y ente'!D1217)</f>
        <v>2000000000</v>
      </c>
      <c r="E1217" s="17">
        <f>SUM([3]ctas!E1217+'[4]estapu y ente'!E1217)</f>
        <v>0</v>
      </c>
      <c r="F1217" s="30">
        <f t="shared" si="178"/>
        <v>2000000000</v>
      </c>
      <c r="G1217" s="31">
        <f t="shared" si="174"/>
        <v>0</v>
      </c>
      <c r="H1217" s="17"/>
      <c r="I1217" s="32">
        <f t="shared" si="179"/>
        <v>2000000000</v>
      </c>
      <c r="J1217" s="17">
        <f>SUM([3]ctas!J1217+'[4]estapu y ente'!J1217)</f>
        <v>335102041</v>
      </c>
      <c r="K1217" s="31">
        <f t="shared" si="175"/>
        <v>16.755102050000001</v>
      </c>
      <c r="L1217" s="30">
        <f t="shared" si="181"/>
        <v>428851444</v>
      </c>
      <c r="M1217" s="31">
        <f t="shared" si="176"/>
        <v>21.442572200000001</v>
      </c>
      <c r="N1217" s="17">
        <f>SUM([3]ctas!N1217+'[4]estapu y ente'!N1217)</f>
        <v>763953485</v>
      </c>
      <c r="O1217" s="31">
        <f t="shared" si="177"/>
        <v>38.197674250000006</v>
      </c>
      <c r="P1217" s="32">
        <f t="shared" si="180"/>
        <v>1236046515</v>
      </c>
      <c r="R1217" s="17">
        <f>SUM('[1]estapu y ente'!D1215+[2]ctas!D1215)</f>
        <v>2000000000</v>
      </c>
      <c r="S1217" s="18">
        <f t="shared" si="173"/>
        <v>0</v>
      </c>
    </row>
    <row r="1218" spans="1:19" x14ac:dyDescent="0.25">
      <c r="A1218" s="26">
        <v>3311403316094</v>
      </c>
      <c r="B1218" s="27" t="s">
        <v>721</v>
      </c>
      <c r="C1218" s="28"/>
      <c r="D1218" s="29">
        <f>SUM(D1219:D1221)</f>
        <v>64042102000</v>
      </c>
      <c r="E1218" s="29">
        <f>SUM(E1219:E1221)</f>
        <v>-35017975291</v>
      </c>
      <c r="F1218" s="30">
        <f t="shared" si="178"/>
        <v>29024126709</v>
      </c>
      <c r="G1218" s="31">
        <f t="shared" si="174"/>
        <v>0</v>
      </c>
      <c r="H1218" s="29">
        <f>SUM(H1219:H1221)</f>
        <v>0</v>
      </c>
      <c r="I1218" s="32">
        <f t="shared" si="179"/>
        <v>29024126709</v>
      </c>
      <c r="J1218" s="29">
        <f>SUM(J1219:J1221)</f>
        <v>1346631533</v>
      </c>
      <c r="K1218" s="31">
        <f t="shared" si="175"/>
        <v>4.6396969889964934</v>
      </c>
      <c r="L1218" s="30">
        <f t="shared" si="181"/>
        <v>6588630276</v>
      </c>
      <c r="M1218" s="31">
        <f t="shared" si="176"/>
        <v>22.700528915334953</v>
      </c>
      <c r="N1218" s="29">
        <f>SUM(N1219:N1221)</f>
        <v>7935261809</v>
      </c>
      <c r="O1218" s="31">
        <f t="shared" si="177"/>
        <v>27.340225904331444</v>
      </c>
      <c r="P1218" s="32">
        <f t="shared" si="180"/>
        <v>21088864900</v>
      </c>
      <c r="R1218" s="17">
        <f>SUM('[1]estapu y ente'!D1216+[2]ctas!D1216)</f>
        <v>64042102000</v>
      </c>
      <c r="S1218" s="18">
        <f t="shared" si="173"/>
        <v>0</v>
      </c>
    </row>
    <row r="1219" spans="1:19" x14ac:dyDescent="0.25">
      <c r="A1219" s="26">
        <v>3311403316094230</v>
      </c>
      <c r="B1219" s="27" t="s">
        <v>735</v>
      </c>
      <c r="C1219" s="28"/>
      <c r="D1219" s="17">
        <f>SUM([3]ctas!D1219+'[4]estapu y ente'!D1219)</f>
        <v>25218136000</v>
      </c>
      <c r="E1219" s="17">
        <f>SUM([3]ctas!E1219+'[4]estapu y ente'!E1219)</f>
        <v>538743172</v>
      </c>
      <c r="F1219" s="30">
        <f t="shared" si="178"/>
        <v>25756879172</v>
      </c>
      <c r="G1219" s="31">
        <f t="shared" si="174"/>
        <v>0</v>
      </c>
      <c r="H1219" s="17"/>
      <c r="I1219" s="32">
        <f t="shared" si="179"/>
        <v>25756879172</v>
      </c>
      <c r="J1219" s="17">
        <f>SUM([3]ctas!J1219+'[4]estapu y ente'!J1219)</f>
        <v>959225537</v>
      </c>
      <c r="K1219" s="31">
        <f t="shared" si="175"/>
        <v>3.7241528004788824</v>
      </c>
      <c r="L1219" s="30">
        <f t="shared" si="181"/>
        <v>6549963552</v>
      </c>
      <c r="M1219" s="31">
        <f t="shared" si="176"/>
        <v>25.429957986215925</v>
      </c>
      <c r="N1219" s="17">
        <f>SUM([3]ctas!N1219+'[4]estapu y ente'!N1219)</f>
        <v>7509189089</v>
      </c>
      <c r="O1219" s="31">
        <f t="shared" si="177"/>
        <v>29.154110786694808</v>
      </c>
      <c r="P1219" s="32">
        <f t="shared" si="180"/>
        <v>18247690083</v>
      </c>
      <c r="R1219" s="17">
        <f>SUM('[1]estapu y ente'!D1217+[2]ctas!D1217)</f>
        <v>25218136000</v>
      </c>
      <c r="S1219" s="18">
        <f t="shared" si="173"/>
        <v>0</v>
      </c>
    </row>
    <row r="1220" spans="1:19" x14ac:dyDescent="0.25">
      <c r="A1220" s="26">
        <v>3311403316094230</v>
      </c>
      <c r="B1220" s="27" t="s">
        <v>779</v>
      </c>
      <c r="C1220" s="28"/>
      <c r="D1220" s="17">
        <f>SUM([3]ctas!D1220+'[4]estapu y ente'!D1220)</f>
        <v>38823966000</v>
      </c>
      <c r="E1220" s="17">
        <f>SUM([3]ctas!E1220+'[4]estapu y ente'!E1220)</f>
        <v>-35556718463</v>
      </c>
      <c r="F1220" s="30">
        <f t="shared" si="178"/>
        <v>3267247537</v>
      </c>
      <c r="G1220" s="31">
        <f t="shared" si="174"/>
        <v>0</v>
      </c>
      <c r="H1220" s="17"/>
      <c r="I1220" s="32">
        <f t="shared" si="179"/>
        <v>3267247537</v>
      </c>
      <c r="J1220" s="17">
        <f>SUM([3]ctas!J1220+'[4]estapu y ente'!J1220)</f>
        <v>387405996</v>
      </c>
      <c r="K1220" s="31">
        <f t="shared" si="175"/>
        <v>11.857258796978625</v>
      </c>
      <c r="L1220" s="30">
        <f t="shared" si="181"/>
        <v>38666724</v>
      </c>
      <c r="M1220" s="31">
        <f t="shared" si="176"/>
        <v>1.1834647838009831</v>
      </c>
      <c r="N1220" s="17">
        <f>SUM([3]ctas!N1220+'[4]estapu y ente'!N1220)</f>
        <v>426072720</v>
      </c>
      <c r="O1220" s="31">
        <f t="shared" si="177"/>
        <v>13.040723580779609</v>
      </c>
      <c r="P1220" s="32">
        <f t="shared" si="180"/>
        <v>2841174817</v>
      </c>
      <c r="R1220" s="17">
        <f>SUM('[1]estapu y ente'!D1218+[2]ctas!D1218)</f>
        <v>38823966000</v>
      </c>
      <c r="S1220" s="18">
        <f t="shared" si="173"/>
        <v>0</v>
      </c>
    </row>
    <row r="1221" spans="1:19" x14ac:dyDescent="0.25">
      <c r="A1221" s="26">
        <v>3311403316094230</v>
      </c>
      <c r="B1221" s="27" t="s">
        <v>780</v>
      </c>
      <c r="C1221" s="28"/>
      <c r="D1221" s="17">
        <f>SUM([3]ctas!D1221+'[4]estapu y ente'!D1221)</f>
        <v>0</v>
      </c>
      <c r="E1221" s="17">
        <f>SUM([3]ctas!E1221+'[4]estapu y ente'!E1221)</f>
        <v>0</v>
      </c>
      <c r="F1221" s="30">
        <f t="shared" si="178"/>
        <v>0</v>
      </c>
      <c r="G1221" s="31">
        <f t="shared" si="174"/>
        <v>0</v>
      </c>
      <c r="H1221" s="17"/>
      <c r="I1221" s="32">
        <f t="shared" si="179"/>
        <v>0</v>
      </c>
      <c r="J1221" s="17">
        <f>SUM([3]ctas!J1221+'[4]estapu y ente'!J1221)</f>
        <v>0</v>
      </c>
      <c r="K1221" s="31">
        <f t="shared" si="175"/>
        <v>0</v>
      </c>
      <c r="L1221" s="30">
        <f t="shared" si="181"/>
        <v>0</v>
      </c>
      <c r="M1221" s="31">
        <f t="shared" si="176"/>
        <v>0</v>
      </c>
      <c r="N1221" s="17">
        <f>SUM([3]ctas!N1221+'[4]estapu y ente'!N1221)</f>
        <v>0</v>
      </c>
      <c r="O1221" s="31">
        <f t="shared" si="177"/>
        <v>0</v>
      </c>
      <c r="P1221" s="32">
        <f t="shared" si="180"/>
        <v>0</v>
      </c>
      <c r="R1221" s="17">
        <f>SUM('[1]estapu y ente'!D1219+[2]ctas!D1219)</f>
        <v>0</v>
      </c>
      <c r="S1221" s="18">
        <f t="shared" si="173"/>
        <v>0</v>
      </c>
    </row>
    <row r="1222" spans="1:19" ht="26.25" x14ac:dyDescent="0.25">
      <c r="A1222" s="60">
        <v>3311403317032</v>
      </c>
      <c r="B1222" s="27" t="s">
        <v>781</v>
      </c>
      <c r="C1222" s="28"/>
      <c r="D1222" s="29">
        <f>SUM(D1223)</f>
        <v>594000000</v>
      </c>
      <c r="E1222" s="29">
        <f>SUM(E1223)</f>
        <v>-43283402</v>
      </c>
      <c r="F1222" s="30">
        <f t="shared" si="178"/>
        <v>550716598</v>
      </c>
      <c r="G1222" s="31">
        <f t="shared" si="174"/>
        <v>0</v>
      </c>
      <c r="H1222" s="29">
        <f>SUM(H1223)</f>
        <v>0</v>
      </c>
      <c r="I1222" s="32">
        <f t="shared" si="179"/>
        <v>550716598</v>
      </c>
      <c r="J1222" s="29">
        <f>SUM(J1223)</f>
        <v>42652392</v>
      </c>
      <c r="K1222" s="31">
        <f t="shared" si="175"/>
        <v>7.7448895048556361</v>
      </c>
      <c r="L1222" s="30">
        <f t="shared" si="181"/>
        <v>245863808</v>
      </c>
      <c r="M1222" s="31">
        <f t="shared" si="176"/>
        <v>44.644343187201343</v>
      </c>
      <c r="N1222" s="29">
        <f>SUM(N1223)</f>
        <v>288516200</v>
      </c>
      <c r="O1222" s="31">
        <f t="shared" si="177"/>
        <v>52.389232692056979</v>
      </c>
      <c r="P1222" s="32">
        <f t="shared" si="180"/>
        <v>262200398</v>
      </c>
      <c r="R1222" s="17">
        <f>SUM('[1]estapu y ente'!D1220+[2]ctas!D1220)</f>
        <v>594000000</v>
      </c>
      <c r="S1222" s="18">
        <f t="shared" si="173"/>
        <v>0</v>
      </c>
    </row>
    <row r="1223" spans="1:19" ht="26.25" x14ac:dyDescent="0.25">
      <c r="A1223" s="60">
        <v>3311403317032230</v>
      </c>
      <c r="B1223" s="27" t="s">
        <v>781</v>
      </c>
      <c r="C1223" s="28"/>
      <c r="D1223" s="17">
        <f>SUM([3]ctas!D1223+'[4]estapu y ente'!D1223)</f>
        <v>594000000</v>
      </c>
      <c r="E1223" s="17">
        <f>SUM([3]ctas!E1223+'[4]estapu y ente'!E1223)</f>
        <v>-43283402</v>
      </c>
      <c r="F1223" s="30">
        <f t="shared" si="178"/>
        <v>550716598</v>
      </c>
      <c r="G1223" s="31">
        <f t="shared" si="174"/>
        <v>0</v>
      </c>
      <c r="H1223" s="17"/>
      <c r="I1223" s="32">
        <f t="shared" si="179"/>
        <v>550716598</v>
      </c>
      <c r="J1223" s="17">
        <f>SUM([3]ctas!J1223+'[4]estapu y ente'!J1223)</f>
        <v>42652392</v>
      </c>
      <c r="K1223" s="31">
        <f t="shared" si="175"/>
        <v>7.7448895048556361</v>
      </c>
      <c r="L1223" s="30">
        <f t="shared" si="181"/>
        <v>245863808</v>
      </c>
      <c r="M1223" s="31">
        <f t="shared" si="176"/>
        <v>44.644343187201343</v>
      </c>
      <c r="N1223" s="17">
        <f>SUM([3]ctas!N1223+'[4]estapu y ente'!N1223)</f>
        <v>288516200</v>
      </c>
      <c r="O1223" s="31">
        <f t="shared" si="177"/>
        <v>52.389232692056979</v>
      </c>
      <c r="P1223" s="32">
        <f t="shared" si="180"/>
        <v>262200398</v>
      </c>
      <c r="R1223" s="17">
        <f>SUM('[1]estapu y ente'!D1221+[2]ctas!D1221)</f>
        <v>594000000</v>
      </c>
      <c r="S1223" s="18">
        <f t="shared" si="173"/>
        <v>0</v>
      </c>
    </row>
    <row r="1224" spans="1:19" x14ac:dyDescent="0.25">
      <c r="A1224" s="26">
        <v>3311403317096</v>
      </c>
      <c r="B1224" s="27" t="s">
        <v>782</v>
      </c>
      <c r="C1224" s="28"/>
      <c r="D1224" s="29">
        <f>SUM(D1225)</f>
        <v>4000000000</v>
      </c>
      <c r="E1224" s="29">
        <f>SUM(E1225)</f>
        <v>-692000000</v>
      </c>
      <c r="F1224" s="30">
        <f t="shared" si="178"/>
        <v>3308000000</v>
      </c>
      <c r="G1224" s="31">
        <f t="shared" si="174"/>
        <v>0</v>
      </c>
      <c r="H1224" s="29">
        <f>SUM(H1225)</f>
        <v>0</v>
      </c>
      <c r="I1224" s="32">
        <f t="shared" si="179"/>
        <v>3308000000</v>
      </c>
      <c r="J1224" s="29">
        <f>SUM(J1225)</f>
        <v>672873009</v>
      </c>
      <c r="K1224" s="31">
        <f t="shared" si="175"/>
        <v>20.340780199516324</v>
      </c>
      <c r="L1224" s="30">
        <f t="shared" si="181"/>
        <v>2071331620</v>
      </c>
      <c r="M1224" s="31">
        <f t="shared" si="176"/>
        <v>62.615828899637236</v>
      </c>
      <c r="N1224" s="29">
        <f>SUM(N1225)</f>
        <v>2744204629</v>
      </c>
      <c r="O1224" s="31">
        <f t="shared" si="177"/>
        <v>82.956609099153567</v>
      </c>
      <c r="P1224" s="32">
        <f t="shared" si="180"/>
        <v>563795371</v>
      </c>
      <c r="R1224" s="17">
        <f>SUM('[1]estapu y ente'!D1222+[2]ctas!D1222)</f>
        <v>4000000000</v>
      </c>
      <c r="S1224" s="18">
        <f t="shared" si="173"/>
        <v>0</v>
      </c>
    </row>
    <row r="1225" spans="1:19" x14ac:dyDescent="0.25">
      <c r="A1225" s="26">
        <v>3311403317096230</v>
      </c>
      <c r="B1225" s="27" t="s">
        <v>782</v>
      </c>
      <c r="C1225" s="28"/>
      <c r="D1225" s="17">
        <f>SUM([3]ctas!D1225+'[4]estapu y ente'!D1225)</f>
        <v>4000000000</v>
      </c>
      <c r="E1225" s="17">
        <f>SUM([3]ctas!E1225+'[4]estapu y ente'!E1225)</f>
        <v>-692000000</v>
      </c>
      <c r="F1225" s="30">
        <f t="shared" si="178"/>
        <v>3308000000</v>
      </c>
      <c r="G1225" s="31">
        <f t="shared" si="174"/>
        <v>0</v>
      </c>
      <c r="H1225" s="17"/>
      <c r="I1225" s="32">
        <f t="shared" si="179"/>
        <v>3308000000</v>
      </c>
      <c r="J1225" s="17">
        <f>SUM([3]ctas!J1225+'[4]estapu y ente'!J1225)</f>
        <v>672873009</v>
      </c>
      <c r="K1225" s="31">
        <f t="shared" si="175"/>
        <v>20.340780199516324</v>
      </c>
      <c r="L1225" s="30">
        <f t="shared" si="181"/>
        <v>2071331620</v>
      </c>
      <c r="M1225" s="31">
        <f t="shared" si="176"/>
        <v>62.615828899637236</v>
      </c>
      <c r="N1225" s="17">
        <f>SUM([3]ctas!N1225+'[4]estapu y ente'!N1225)</f>
        <v>2744204629</v>
      </c>
      <c r="O1225" s="31">
        <f t="shared" si="177"/>
        <v>82.956609099153567</v>
      </c>
      <c r="P1225" s="32">
        <f t="shared" si="180"/>
        <v>563795371</v>
      </c>
      <c r="R1225" s="17">
        <f>SUM('[1]estapu y ente'!D1223+[2]ctas!D1223)</f>
        <v>4000000000</v>
      </c>
      <c r="S1225" s="18">
        <f t="shared" si="173"/>
        <v>0</v>
      </c>
    </row>
    <row r="1226" spans="1:19" x14ac:dyDescent="0.25">
      <c r="A1226" s="26">
        <v>3311403317219</v>
      </c>
      <c r="B1226" s="27" t="s">
        <v>783</v>
      </c>
      <c r="C1226" s="28"/>
      <c r="D1226" s="29">
        <f>SUM(D1227)</f>
        <v>0</v>
      </c>
      <c r="E1226" s="29">
        <f>SUM(E1227)</f>
        <v>0</v>
      </c>
      <c r="F1226" s="30">
        <f t="shared" si="178"/>
        <v>0</v>
      </c>
      <c r="G1226" s="31">
        <f t="shared" si="174"/>
        <v>0</v>
      </c>
      <c r="H1226" s="29">
        <f>SUM(H1227)</f>
        <v>0</v>
      </c>
      <c r="I1226" s="32">
        <f t="shared" si="179"/>
        <v>0</v>
      </c>
      <c r="J1226" s="29">
        <f>SUM(J1227)</f>
        <v>0</v>
      </c>
      <c r="K1226" s="31">
        <f t="shared" si="175"/>
        <v>0</v>
      </c>
      <c r="L1226" s="30">
        <f t="shared" si="181"/>
        <v>0</v>
      </c>
      <c r="M1226" s="31">
        <f t="shared" si="176"/>
        <v>0</v>
      </c>
      <c r="N1226" s="29">
        <f>SUM(N1227)</f>
        <v>0</v>
      </c>
      <c r="O1226" s="31">
        <f t="shared" si="177"/>
        <v>0</v>
      </c>
      <c r="P1226" s="32">
        <f t="shared" si="180"/>
        <v>0</v>
      </c>
      <c r="R1226" s="17">
        <f>SUM('[1]estapu y ente'!D1224+[2]ctas!D1224)</f>
        <v>0</v>
      </c>
      <c r="S1226" s="18">
        <f t="shared" ref="S1226:S1289" si="182">+D1226-R1226</f>
        <v>0</v>
      </c>
    </row>
    <row r="1227" spans="1:19" x14ac:dyDescent="0.25">
      <c r="A1227" s="26">
        <v>3311403317219230</v>
      </c>
      <c r="B1227" s="27" t="s">
        <v>784</v>
      </c>
      <c r="C1227" s="28"/>
      <c r="D1227" s="17">
        <f>SUM([3]ctas!D1227+'[4]estapu y ente'!D1227)</f>
        <v>0</v>
      </c>
      <c r="E1227" s="17">
        <f>SUM([3]ctas!E1227+'[4]estapu y ente'!E1227)</f>
        <v>0</v>
      </c>
      <c r="F1227" s="30">
        <f t="shared" si="178"/>
        <v>0</v>
      </c>
      <c r="G1227" s="31">
        <f t="shared" si="174"/>
        <v>0</v>
      </c>
      <c r="H1227" s="17"/>
      <c r="I1227" s="32">
        <f t="shared" si="179"/>
        <v>0</v>
      </c>
      <c r="J1227" s="17">
        <f>SUM([3]ctas!J1227+'[4]estapu y ente'!J1227)</f>
        <v>0</v>
      </c>
      <c r="K1227" s="31">
        <f t="shared" si="175"/>
        <v>0</v>
      </c>
      <c r="L1227" s="30">
        <f t="shared" si="181"/>
        <v>0</v>
      </c>
      <c r="M1227" s="31">
        <f t="shared" si="176"/>
        <v>0</v>
      </c>
      <c r="N1227" s="17">
        <f>SUM([3]ctas!N1227+'[4]estapu y ente'!N1227)</f>
        <v>0</v>
      </c>
      <c r="O1227" s="31">
        <f t="shared" si="177"/>
        <v>0</v>
      </c>
      <c r="P1227" s="32">
        <f t="shared" si="180"/>
        <v>0</v>
      </c>
      <c r="R1227" s="17">
        <f>SUM('[1]estapu y ente'!D1225+[2]ctas!D1225)</f>
        <v>0</v>
      </c>
      <c r="S1227" s="18">
        <f t="shared" si="182"/>
        <v>0</v>
      </c>
    </row>
    <row r="1228" spans="1:19" x14ac:dyDescent="0.25">
      <c r="A1228" s="26">
        <v>3311403317225</v>
      </c>
      <c r="B1228" s="27" t="s">
        <v>721</v>
      </c>
      <c r="C1228" s="28"/>
      <c r="D1228" s="29">
        <f>SUM(D1229)</f>
        <v>0</v>
      </c>
      <c r="E1228" s="29">
        <f>SUM(E1229)</f>
        <v>0</v>
      </c>
      <c r="F1228" s="30">
        <f t="shared" si="178"/>
        <v>0</v>
      </c>
      <c r="G1228" s="31">
        <f t="shared" ref="G1228:G1292" si="183">IF(OR(F1228=0,F$5=0),0,F1228/F$5)*100</f>
        <v>0</v>
      </c>
      <c r="H1228" s="29">
        <f>SUM(H1229)</f>
        <v>0</v>
      </c>
      <c r="I1228" s="32">
        <f t="shared" si="179"/>
        <v>0</v>
      </c>
      <c r="J1228" s="29">
        <f>SUM(J1229)</f>
        <v>0</v>
      </c>
      <c r="K1228" s="31">
        <f t="shared" si="175"/>
        <v>0</v>
      </c>
      <c r="L1228" s="30">
        <f t="shared" si="181"/>
        <v>0</v>
      </c>
      <c r="M1228" s="31">
        <f t="shared" si="176"/>
        <v>0</v>
      </c>
      <c r="N1228" s="29">
        <f>SUM(N1229)</f>
        <v>0</v>
      </c>
      <c r="O1228" s="31">
        <f t="shared" si="177"/>
        <v>0</v>
      </c>
      <c r="P1228" s="32">
        <f t="shared" si="180"/>
        <v>0</v>
      </c>
      <c r="R1228" s="17">
        <f>SUM('[1]estapu y ente'!D1226+[2]ctas!D1226)</f>
        <v>0</v>
      </c>
      <c r="S1228" s="18">
        <f t="shared" si="182"/>
        <v>0</v>
      </c>
    </row>
    <row r="1229" spans="1:19" x14ac:dyDescent="0.25">
      <c r="A1229" s="26">
        <v>3311403317225</v>
      </c>
      <c r="B1229" s="27" t="s">
        <v>721</v>
      </c>
      <c r="C1229" s="28"/>
      <c r="D1229" s="17">
        <f>SUM([3]ctas!D1229+'[4]estapu y ente'!D1229)</f>
        <v>0</v>
      </c>
      <c r="E1229" s="17">
        <f>SUM([3]ctas!E1229+'[4]estapu y ente'!E1229)</f>
        <v>0</v>
      </c>
      <c r="F1229" s="30">
        <f t="shared" si="178"/>
        <v>0</v>
      </c>
      <c r="G1229" s="31">
        <f t="shared" si="183"/>
        <v>0</v>
      </c>
      <c r="H1229" s="17"/>
      <c r="I1229" s="32">
        <f t="shared" si="179"/>
        <v>0</v>
      </c>
      <c r="J1229" s="17">
        <f>SUM([3]ctas!J1229+'[4]estapu y ente'!J1229)</f>
        <v>0</v>
      </c>
      <c r="K1229" s="31">
        <f t="shared" si="175"/>
        <v>0</v>
      </c>
      <c r="L1229" s="30">
        <f t="shared" si="181"/>
        <v>0</v>
      </c>
      <c r="M1229" s="31">
        <f t="shared" si="176"/>
        <v>0</v>
      </c>
      <c r="N1229" s="17">
        <f>SUM([3]ctas!N1229+'[4]estapu y ente'!N1229)</f>
        <v>0</v>
      </c>
      <c r="O1229" s="31">
        <f t="shared" si="177"/>
        <v>0</v>
      </c>
      <c r="P1229" s="32">
        <f t="shared" si="180"/>
        <v>0</v>
      </c>
      <c r="R1229" s="17">
        <f>SUM('[1]estapu y ente'!D1227+[2]ctas!D1227)</f>
        <v>0</v>
      </c>
      <c r="S1229" s="18">
        <f t="shared" si="182"/>
        <v>0</v>
      </c>
    </row>
    <row r="1230" spans="1:19" ht="26.25" x14ac:dyDescent="0.25">
      <c r="A1230" s="26">
        <v>3311403317377</v>
      </c>
      <c r="B1230" s="27" t="s">
        <v>785</v>
      </c>
      <c r="C1230" s="28"/>
      <c r="D1230" s="29">
        <f>SUM(D1231)</f>
        <v>1809000000</v>
      </c>
      <c r="E1230" s="29">
        <f>SUM(E1231)</f>
        <v>0</v>
      </c>
      <c r="F1230" s="30">
        <f t="shared" si="178"/>
        <v>1809000000</v>
      </c>
      <c r="G1230" s="31">
        <f t="shared" si="183"/>
        <v>0</v>
      </c>
      <c r="H1230" s="29">
        <f>SUM(H1231)</f>
        <v>0</v>
      </c>
      <c r="I1230" s="32">
        <f t="shared" si="179"/>
        <v>1809000000</v>
      </c>
      <c r="J1230" s="29">
        <f>SUM(J1231)</f>
        <v>312531317</v>
      </c>
      <c r="K1230" s="31">
        <f t="shared" si="175"/>
        <v>17.276468601437259</v>
      </c>
      <c r="L1230" s="30">
        <f t="shared" si="181"/>
        <v>670504588</v>
      </c>
      <c r="M1230" s="31">
        <f t="shared" si="176"/>
        <v>37.064930237700388</v>
      </c>
      <c r="N1230" s="29">
        <f>SUM(N1231)</f>
        <v>983035905</v>
      </c>
      <c r="O1230" s="31">
        <f t="shared" si="177"/>
        <v>54.341398839137646</v>
      </c>
      <c r="P1230" s="32">
        <f t="shared" si="180"/>
        <v>825964095</v>
      </c>
      <c r="R1230" s="17">
        <f>SUM('[1]estapu y ente'!D1228+[2]ctas!D1228)</f>
        <v>1809000000</v>
      </c>
      <c r="S1230" s="18">
        <f t="shared" si="182"/>
        <v>0</v>
      </c>
    </row>
    <row r="1231" spans="1:19" ht="26.25" x14ac:dyDescent="0.25">
      <c r="A1231" s="26">
        <v>3311403317377230</v>
      </c>
      <c r="B1231" s="27" t="s">
        <v>785</v>
      </c>
      <c r="C1231" s="28"/>
      <c r="D1231" s="17">
        <f>SUM([3]ctas!D1231+'[4]estapu y ente'!D1231)</f>
        <v>1809000000</v>
      </c>
      <c r="E1231" s="17">
        <f>SUM([3]ctas!E1231+'[4]estapu y ente'!E1231)</f>
        <v>0</v>
      </c>
      <c r="F1231" s="30">
        <f t="shared" si="178"/>
        <v>1809000000</v>
      </c>
      <c r="G1231" s="31">
        <f t="shared" si="183"/>
        <v>0</v>
      </c>
      <c r="H1231" s="17"/>
      <c r="I1231" s="32">
        <f t="shared" si="179"/>
        <v>1809000000</v>
      </c>
      <c r="J1231" s="17">
        <f>SUM([3]ctas!J1231+'[4]estapu y ente'!J1231)</f>
        <v>312531317</v>
      </c>
      <c r="K1231" s="31">
        <f t="shared" ref="K1231:K1294" si="184">IF(OR(J1231=0,F1231=0),0,J1231/F1231)*100</f>
        <v>17.276468601437259</v>
      </c>
      <c r="L1231" s="30">
        <f t="shared" si="181"/>
        <v>670504588</v>
      </c>
      <c r="M1231" s="31">
        <f t="shared" ref="M1231:M1294" si="185">IF(OR(L1231=0,F1231=0),0,L1231/F1231)*100</f>
        <v>37.064930237700388</v>
      </c>
      <c r="N1231" s="17">
        <f>SUM([3]ctas!N1231+'[4]estapu y ente'!N1231)</f>
        <v>983035905</v>
      </c>
      <c r="O1231" s="31">
        <f t="shared" ref="O1231:O1294" si="186">IF(OR(N1231=0,F1231=0),0,N1231/F1231)*100</f>
        <v>54.341398839137646</v>
      </c>
      <c r="P1231" s="32">
        <f t="shared" si="180"/>
        <v>825964095</v>
      </c>
      <c r="R1231" s="17">
        <f>SUM('[1]estapu y ente'!D1229+[2]ctas!D1229)</f>
        <v>1809000000</v>
      </c>
      <c r="S1231" s="18">
        <f t="shared" si="182"/>
        <v>0</v>
      </c>
    </row>
    <row r="1232" spans="1:19" ht="26.25" x14ac:dyDescent="0.25">
      <c r="A1232" s="26">
        <v>3311403317379</v>
      </c>
      <c r="B1232" s="27" t="s">
        <v>786</v>
      </c>
      <c r="C1232" s="28"/>
      <c r="D1232" s="29">
        <f>SUM(D1233)</f>
        <v>2500000000</v>
      </c>
      <c r="E1232" s="29">
        <f>SUM(E1233)</f>
        <v>0</v>
      </c>
      <c r="F1232" s="30">
        <f t="shared" si="178"/>
        <v>2500000000</v>
      </c>
      <c r="G1232" s="31">
        <f t="shared" si="183"/>
        <v>0</v>
      </c>
      <c r="H1232" s="29">
        <f>SUM(H1233)</f>
        <v>0</v>
      </c>
      <c r="I1232" s="32">
        <f t="shared" si="179"/>
        <v>2500000000</v>
      </c>
      <c r="J1232" s="29">
        <f>SUM(J1233)</f>
        <v>607147884</v>
      </c>
      <c r="K1232" s="31">
        <f t="shared" si="184"/>
        <v>24.285915359999997</v>
      </c>
      <c r="L1232" s="30">
        <f t="shared" si="181"/>
        <v>1190968106</v>
      </c>
      <c r="M1232" s="31">
        <f t="shared" si="185"/>
        <v>47.638724240000002</v>
      </c>
      <c r="N1232" s="29">
        <f>SUM(N1233)</f>
        <v>1798115990</v>
      </c>
      <c r="O1232" s="31">
        <f t="shared" si="186"/>
        <v>71.924639599999992</v>
      </c>
      <c r="P1232" s="32">
        <f t="shared" si="180"/>
        <v>701884010</v>
      </c>
      <c r="R1232" s="17">
        <f>SUM('[1]estapu y ente'!D1230+[2]ctas!D1230)</f>
        <v>2500000000</v>
      </c>
      <c r="S1232" s="18">
        <f t="shared" si="182"/>
        <v>0</v>
      </c>
    </row>
    <row r="1233" spans="1:19" ht="26.25" x14ac:dyDescent="0.25">
      <c r="A1233" s="26">
        <v>3311403317379230</v>
      </c>
      <c r="B1233" s="27" t="s">
        <v>786</v>
      </c>
      <c r="C1233" s="28"/>
      <c r="D1233" s="17">
        <f>SUM([3]ctas!D1233+'[4]estapu y ente'!D1233)</f>
        <v>2500000000</v>
      </c>
      <c r="E1233" s="17">
        <f>SUM([3]ctas!E1233+'[4]estapu y ente'!E1233)</f>
        <v>0</v>
      </c>
      <c r="F1233" s="30">
        <f t="shared" si="178"/>
        <v>2500000000</v>
      </c>
      <c r="G1233" s="31">
        <f t="shared" si="183"/>
        <v>0</v>
      </c>
      <c r="H1233" s="17"/>
      <c r="I1233" s="32">
        <f t="shared" si="179"/>
        <v>2500000000</v>
      </c>
      <c r="J1233" s="17">
        <f>SUM([3]ctas!J1233+'[4]estapu y ente'!J1233)</f>
        <v>607147884</v>
      </c>
      <c r="K1233" s="31">
        <f t="shared" si="184"/>
        <v>24.285915359999997</v>
      </c>
      <c r="L1233" s="30">
        <f t="shared" si="181"/>
        <v>1190968106</v>
      </c>
      <c r="M1233" s="31">
        <f t="shared" si="185"/>
        <v>47.638724240000002</v>
      </c>
      <c r="N1233" s="17">
        <f>SUM([3]ctas!N1233+'[4]estapu y ente'!N1233)</f>
        <v>1798115990</v>
      </c>
      <c r="O1233" s="31">
        <f t="shared" si="186"/>
        <v>71.924639599999992</v>
      </c>
      <c r="P1233" s="32">
        <f t="shared" si="180"/>
        <v>701884010</v>
      </c>
      <c r="R1233" s="17">
        <f>SUM('[1]estapu y ente'!D1231+[2]ctas!D1231)</f>
        <v>2500000000</v>
      </c>
      <c r="S1233" s="18">
        <f t="shared" si="182"/>
        <v>0</v>
      </c>
    </row>
    <row r="1234" spans="1:19" ht="64.5" x14ac:dyDescent="0.25">
      <c r="A1234" s="26">
        <v>3311403317379</v>
      </c>
      <c r="B1234" s="27" t="s">
        <v>771</v>
      </c>
      <c r="C1234" s="28"/>
      <c r="D1234" s="29">
        <f>SUM(D1235)</f>
        <v>0</v>
      </c>
      <c r="E1234" s="29">
        <f>SUM(E1235)</f>
        <v>0</v>
      </c>
      <c r="F1234" s="30">
        <f t="shared" si="178"/>
        <v>0</v>
      </c>
      <c r="G1234" s="31">
        <f t="shared" si="183"/>
        <v>0</v>
      </c>
      <c r="H1234" s="29">
        <f>SUM(H1235)</f>
        <v>0</v>
      </c>
      <c r="I1234" s="32">
        <f t="shared" si="179"/>
        <v>0</v>
      </c>
      <c r="J1234" s="29">
        <f>SUM(J1235)</f>
        <v>0</v>
      </c>
      <c r="K1234" s="31">
        <f t="shared" si="184"/>
        <v>0</v>
      </c>
      <c r="L1234" s="30">
        <f t="shared" si="181"/>
        <v>0</v>
      </c>
      <c r="M1234" s="31">
        <f t="shared" si="185"/>
        <v>0</v>
      </c>
      <c r="N1234" s="29">
        <f>SUM(N1235)</f>
        <v>0</v>
      </c>
      <c r="O1234" s="31">
        <f t="shared" si="186"/>
        <v>0</v>
      </c>
      <c r="P1234" s="32">
        <f t="shared" si="180"/>
        <v>0</v>
      </c>
      <c r="R1234" s="17">
        <f>SUM('[1]estapu y ente'!D1232+[2]ctas!D1232)</f>
        <v>0</v>
      </c>
      <c r="S1234" s="18">
        <f t="shared" si="182"/>
        <v>0</v>
      </c>
    </row>
    <row r="1235" spans="1:19" x14ac:dyDescent="0.25">
      <c r="A1235" s="26">
        <v>3311403317379230</v>
      </c>
      <c r="B1235" s="27" t="s">
        <v>787</v>
      </c>
      <c r="C1235" s="28"/>
      <c r="D1235" s="17">
        <f>SUM([3]ctas!D1235+'[4]estapu y ente'!D1235)</f>
        <v>0</v>
      </c>
      <c r="E1235" s="17">
        <f>SUM([3]ctas!E1235+'[4]estapu y ente'!E1235)</f>
        <v>0</v>
      </c>
      <c r="F1235" s="30">
        <f t="shared" si="178"/>
        <v>0</v>
      </c>
      <c r="G1235" s="31">
        <f t="shared" si="183"/>
        <v>0</v>
      </c>
      <c r="H1235" s="17"/>
      <c r="I1235" s="32">
        <f t="shared" si="179"/>
        <v>0</v>
      </c>
      <c r="J1235" s="17">
        <f>SUM([3]ctas!J1235+'[4]estapu y ente'!J1235)</f>
        <v>0</v>
      </c>
      <c r="K1235" s="31">
        <f t="shared" si="184"/>
        <v>0</v>
      </c>
      <c r="L1235" s="30">
        <f t="shared" si="181"/>
        <v>0</v>
      </c>
      <c r="M1235" s="31">
        <f t="shared" si="185"/>
        <v>0</v>
      </c>
      <c r="N1235" s="17">
        <f>SUM([3]ctas!N1235+'[4]estapu y ente'!N1235)</f>
        <v>0</v>
      </c>
      <c r="O1235" s="31">
        <f t="shared" si="186"/>
        <v>0</v>
      </c>
      <c r="P1235" s="32">
        <f t="shared" si="180"/>
        <v>0</v>
      </c>
      <c r="R1235" s="17">
        <f>SUM('[1]estapu y ente'!D1233+[2]ctas!D1233)</f>
        <v>0</v>
      </c>
      <c r="S1235" s="18">
        <f t="shared" si="182"/>
        <v>0</v>
      </c>
    </row>
    <row r="1236" spans="1:19" ht="26.25" x14ac:dyDescent="0.25">
      <c r="A1236" s="60">
        <v>331140332</v>
      </c>
      <c r="B1236" s="27" t="s">
        <v>788</v>
      </c>
      <c r="C1236" s="28"/>
      <c r="D1236" s="29">
        <f>SUM(D1237+D1239+D1241+D1243+D1245+D1247+D1252+D1255+D1257)</f>
        <v>66891809000</v>
      </c>
      <c r="E1236" s="29">
        <f>SUM(E1237+E1239+E1241+E1243+E1245+E1247+E1252+E1255+E1257)</f>
        <v>122115163</v>
      </c>
      <c r="F1236" s="30">
        <f t="shared" si="178"/>
        <v>67013924163</v>
      </c>
      <c r="G1236" s="31">
        <f t="shared" si="183"/>
        <v>0</v>
      </c>
      <c r="H1236" s="29">
        <f>SUM(H1237+H1239+H1241+H1243+H1245+H1247+H1252+H1255+H1257)</f>
        <v>0</v>
      </c>
      <c r="I1236" s="32">
        <f t="shared" si="179"/>
        <v>67013924163</v>
      </c>
      <c r="J1236" s="29">
        <f>SUM(J1237+J1239+J1241+J1243+J1245+J1247+J1252+J1255+J1257)</f>
        <v>8388249594</v>
      </c>
      <c r="K1236" s="31">
        <f t="shared" si="184"/>
        <v>12.517174152638797</v>
      </c>
      <c r="L1236" s="30">
        <f t="shared" si="181"/>
        <v>29965576632</v>
      </c>
      <c r="M1236" s="31">
        <f t="shared" si="185"/>
        <v>44.715448328490389</v>
      </c>
      <c r="N1236" s="29">
        <f>SUM(N1237+N1239+N1241+N1243+N1245+N1247+N1252+N1255+N1257)</f>
        <v>38353826226</v>
      </c>
      <c r="O1236" s="31">
        <f t="shared" si="186"/>
        <v>57.232622481129184</v>
      </c>
      <c r="P1236" s="32">
        <f t="shared" si="180"/>
        <v>28660097937</v>
      </c>
      <c r="R1236" s="17">
        <f>SUM('[1]estapu y ente'!D1234+[2]ctas!D1234)</f>
        <v>66891809000</v>
      </c>
      <c r="S1236" s="18">
        <f t="shared" si="182"/>
        <v>0</v>
      </c>
    </row>
    <row r="1237" spans="1:19" x14ac:dyDescent="0.25">
      <c r="A1237" s="60">
        <v>3311403320188</v>
      </c>
      <c r="B1237" s="27" t="s">
        <v>789</v>
      </c>
      <c r="C1237" s="28"/>
      <c r="D1237" s="29">
        <f>SUM(D1238)</f>
        <v>3620000000</v>
      </c>
      <c r="E1237" s="29">
        <f>SUM(E1238)</f>
        <v>0</v>
      </c>
      <c r="F1237" s="30">
        <f t="shared" si="178"/>
        <v>3620000000</v>
      </c>
      <c r="G1237" s="31">
        <f t="shared" si="183"/>
        <v>0</v>
      </c>
      <c r="H1237" s="29">
        <f>SUM(H1238)</f>
        <v>0</v>
      </c>
      <c r="I1237" s="32">
        <f t="shared" si="179"/>
        <v>3620000000</v>
      </c>
      <c r="J1237" s="29">
        <f>SUM(J1238)</f>
        <v>192109927</v>
      </c>
      <c r="K1237" s="31">
        <f t="shared" si="184"/>
        <v>5.3069040607734808</v>
      </c>
      <c r="L1237" s="30">
        <f t="shared" si="181"/>
        <v>633565479</v>
      </c>
      <c r="M1237" s="31">
        <f t="shared" si="185"/>
        <v>17.501808812154696</v>
      </c>
      <c r="N1237" s="29">
        <f>SUM(N1238)</f>
        <v>825675406</v>
      </c>
      <c r="O1237" s="31">
        <f t="shared" si="186"/>
        <v>22.808712872928176</v>
      </c>
      <c r="P1237" s="32">
        <f t="shared" si="180"/>
        <v>2794324594</v>
      </c>
      <c r="R1237" s="17">
        <f>SUM('[1]estapu y ente'!D1235+[2]ctas!D1235)</f>
        <v>3620000000</v>
      </c>
      <c r="S1237" s="18">
        <f t="shared" si="182"/>
        <v>0</v>
      </c>
    </row>
    <row r="1238" spans="1:19" x14ac:dyDescent="0.25">
      <c r="A1238" s="60">
        <v>3311403320188240</v>
      </c>
      <c r="B1238" s="61" t="s">
        <v>790</v>
      </c>
      <c r="C1238" s="28"/>
      <c r="D1238" s="17">
        <f>SUM([3]ctas!D1238+'[4]estapu y ente'!D1238)</f>
        <v>3620000000</v>
      </c>
      <c r="E1238" s="17">
        <f>SUM([3]ctas!E1238+'[4]estapu y ente'!E1238)</f>
        <v>0</v>
      </c>
      <c r="F1238" s="30">
        <f t="shared" si="178"/>
        <v>3620000000</v>
      </c>
      <c r="G1238" s="31">
        <f t="shared" si="183"/>
        <v>0</v>
      </c>
      <c r="H1238" s="17"/>
      <c r="I1238" s="32">
        <f t="shared" si="179"/>
        <v>3620000000</v>
      </c>
      <c r="J1238" s="17">
        <f>SUM([3]ctas!J1238+'[4]estapu y ente'!J1238)</f>
        <v>192109927</v>
      </c>
      <c r="K1238" s="31">
        <f t="shared" si="184"/>
        <v>5.3069040607734808</v>
      </c>
      <c r="L1238" s="30">
        <f t="shared" si="181"/>
        <v>633565479</v>
      </c>
      <c r="M1238" s="31">
        <f t="shared" si="185"/>
        <v>17.501808812154696</v>
      </c>
      <c r="N1238" s="17">
        <f>SUM([3]ctas!N1238+'[4]estapu y ente'!N1238)</f>
        <v>825675406</v>
      </c>
      <c r="O1238" s="31">
        <f t="shared" si="186"/>
        <v>22.808712872928176</v>
      </c>
      <c r="P1238" s="32">
        <f t="shared" si="180"/>
        <v>2794324594</v>
      </c>
      <c r="R1238" s="17">
        <f>SUM('[1]estapu y ente'!D1236+[2]ctas!D1236)</f>
        <v>3620000000</v>
      </c>
      <c r="S1238" s="18">
        <f t="shared" si="182"/>
        <v>0</v>
      </c>
    </row>
    <row r="1239" spans="1:19" x14ac:dyDescent="0.25">
      <c r="A1239" s="26">
        <v>3311403320690</v>
      </c>
      <c r="B1239" s="27" t="s">
        <v>791</v>
      </c>
      <c r="C1239" s="28"/>
      <c r="D1239" s="29">
        <f>SUM(D1240)</f>
        <v>1200000000</v>
      </c>
      <c r="E1239" s="29">
        <f>SUM(E1240)</f>
        <v>0</v>
      </c>
      <c r="F1239" s="30">
        <f t="shared" si="178"/>
        <v>1200000000</v>
      </c>
      <c r="G1239" s="31">
        <f t="shared" si="183"/>
        <v>0</v>
      </c>
      <c r="H1239" s="29">
        <f>SUM(H1240)</f>
        <v>0</v>
      </c>
      <c r="I1239" s="32">
        <f t="shared" si="179"/>
        <v>1200000000</v>
      </c>
      <c r="J1239" s="29">
        <f>SUM(J1240)</f>
        <v>264560555</v>
      </c>
      <c r="K1239" s="31">
        <f t="shared" si="184"/>
        <v>22.046712916666667</v>
      </c>
      <c r="L1239" s="30">
        <f t="shared" si="181"/>
        <v>869855172</v>
      </c>
      <c r="M1239" s="31">
        <f t="shared" si="185"/>
        <v>72.487931000000003</v>
      </c>
      <c r="N1239" s="29">
        <f>SUM(N1240)</f>
        <v>1134415727</v>
      </c>
      <c r="O1239" s="31">
        <f t="shared" si="186"/>
        <v>94.534643916666667</v>
      </c>
      <c r="P1239" s="32">
        <f t="shared" si="180"/>
        <v>65584273</v>
      </c>
      <c r="R1239" s="17">
        <f>SUM('[1]estapu y ente'!D1237+[2]ctas!D1237)</f>
        <v>1200000000</v>
      </c>
      <c r="S1239" s="18">
        <f t="shared" si="182"/>
        <v>0</v>
      </c>
    </row>
    <row r="1240" spans="1:19" x14ac:dyDescent="0.25">
      <c r="A1240" s="26">
        <v>3311403320690240</v>
      </c>
      <c r="B1240" s="27" t="s">
        <v>791</v>
      </c>
      <c r="C1240" s="28"/>
      <c r="D1240" s="17">
        <f>SUM([3]ctas!D1240+'[4]estapu y ente'!D1240)</f>
        <v>1200000000</v>
      </c>
      <c r="E1240" s="17">
        <f>SUM([3]ctas!E1240+'[4]estapu y ente'!E1240)</f>
        <v>0</v>
      </c>
      <c r="F1240" s="30">
        <f t="shared" si="178"/>
        <v>1200000000</v>
      </c>
      <c r="G1240" s="31">
        <f t="shared" si="183"/>
        <v>0</v>
      </c>
      <c r="H1240" s="17"/>
      <c r="I1240" s="32">
        <f t="shared" si="179"/>
        <v>1200000000</v>
      </c>
      <c r="J1240" s="17">
        <f>SUM([3]ctas!J1240+'[4]estapu y ente'!J1240)</f>
        <v>264560555</v>
      </c>
      <c r="K1240" s="31">
        <f t="shared" si="184"/>
        <v>22.046712916666667</v>
      </c>
      <c r="L1240" s="30">
        <f t="shared" si="181"/>
        <v>869855172</v>
      </c>
      <c r="M1240" s="31">
        <f t="shared" si="185"/>
        <v>72.487931000000003</v>
      </c>
      <c r="N1240" s="17">
        <f>SUM([3]ctas!N1240+'[4]estapu y ente'!N1240)</f>
        <v>1134415727</v>
      </c>
      <c r="O1240" s="31">
        <f t="shared" si="186"/>
        <v>94.534643916666667</v>
      </c>
      <c r="P1240" s="32">
        <f t="shared" si="180"/>
        <v>65584273</v>
      </c>
      <c r="R1240" s="17">
        <f>SUM('[1]estapu y ente'!D1238+[2]ctas!D1238)</f>
        <v>1200000000</v>
      </c>
      <c r="S1240" s="18">
        <f t="shared" si="182"/>
        <v>0</v>
      </c>
    </row>
    <row r="1241" spans="1:19" x14ac:dyDescent="0.25">
      <c r="A1241" s="26">
        <v>3311403320705</v>
      </c>
      <c r="B1241" s="27" t="s">
        <v>792</v>
      </c>
      <c r="C1241" s="28"/>
      <c r="D1241" s="29">
        <f>SUM(D1242)</f>
        <v>6938090000</v>
      </c>
      <c r="E1241" s="29">
        <f>SUM(E1242)</f>
        <v>0</v>
      </c>
      <c r="F1241" s="30">
        <f t="shared" si="178"/>
        <v>6938090000</v>
      </c>
      <c r="G1241" s="31">
        <f t="shared" si="183"/>
        <v>0</v>
      </c>
      <c r="H1241" s="29">
        <f>SUM(H1242)</f>
        <v>0</v>
      </c>
      <c r="I1241" s="32">
        <f t="shared" si="179"/>
        <v>6938090000</v>
      </c>
      <c r="J1241" s="29">
        <f>SUM(J1242)</f>
        <v>1232842202</v>
      </c>
      <c r="K1241" s="31">
        <f t="shared" si="184"/>
        <v>17.769187225879168</v>
      </c>
      <c r="L1241" s="30">
        <f t="shared" si="181"/>
        <v>4319943896</v>
      </c>
      <c r="M1241" s="31">
        <f t="shared" si="185"/>
        <v>62.264166305135845</v>
      </c>
      <c r="N1241" s="29">
        <f>SUM(N1242)</f>
        <v>5552786098</v>
      </c>
      <c r="O1241" s="31">
        <f t="shared" si="186"/>
        <v>80.033353531015024</v>
      </c>
      <c r="P1241" s="32">
        <f t="shared" si="180"/>
        <v>1385303902</v>
      </c>
      <c r="R1241" s="17">
        <f>SUM('[1]estapu y ente'!D1239+[2]ctas!D1239)</f>
        <v>6938090000</v>
      </c>
      <c r="S1241" s="18">
        <f t="shared" si="182"/>
        <v>0</v>
      </c>
    </row>
    <row r="1242" spans="1:19" x14ac:dyDescent="0.25">
      <c r="A1242" s="26">
        <v>3311403320705240</v>
      </c>
      <c r="B1242" s="27" t="s">
        <v>792</v>
      </c>
      <c r="C1242" s="28"/>
      <c r="D1242" s="17">
        <f>SUM([3]ctas!D1242+'[4]estapu y ente'!D1242)</f>
        <v>6938090000</v>
      </c>
      <c r="E1242" s="17">
        <f>SUM([3]ctas!E1242+'[4]estapu y ente'!E1242)</f>
        <v>0</v>
      </c>
      <c r="F1242" s="30">
        <f t="shared" si="178"/>
        <v>6938090000</v>
      </c>
      <c r="G1242" s="31">
        <f t="shared" si="183"/>
        <v>0</v>
      </c>
      <c r="H1242" s="17"/>
      <c r="I1242" s="32">
        <f t="shared" si="179"/>
        <v>6938090000</v>
      </c>
      <c r="J1242" s="17">
        <f>SUM([3]ctas!J1242+'[4]estapu y ente'!J1242)</f>
        <v>1232842202</v>
      </c>
      <c r="K1242" s="31">
        <f t="shared" si="184"/>
        <v>17.769187225879168</v>
      </c>
      <c r="L1242" s="30">
        <f t="shared" si="181"/>
        <v>4319943896</v>
      </c>
      <c r="M1242" s="31">
        <f t="shared" si="185"/>
        <v>62.264166305135845</v>
      </c>
      <c r="N1242" s="17">
        <f>SUM([3]ctas!N1242+'[4]estapu y ente'!N1242)</f>
        <v>5552786098</v>
      </c>
      <c r="O1242" s="31">
        <f t="shared" si="186"/>
        <v>80.033353531015024</v>
      </c>
      <c r="P1242" s="32">
        <f t="shared" si="180"/>
        <v>1385303902</v>
      </c>
      <c r="R1242" s="17">
        <f>SUM('[1]estapu y ente'!D1240+[2]ctas!D1240)</f>
        <v>6938090000</v>
      </c>
      <c r="S1242" s="18">
        <f t="shared" si="182"/>
        <v>0</v>
      </c>
    </row>
    <row r="1243" spans="1:19" x14ac:dyDescent="0.25">
      <c r="A1243" s="26">
        <v>3311403320734</v>
      </c>
      <c r="B1243" s="27" t="s">
        <v>793</v>
      </c>
      <c r="C1243" s="28"/>
      <c r="D1243" s="29">
        <f>SUM(D1244)</f>
        <v>3801090000</v>
      </c>
      <c r="E1243" s="29">
        <f>SUM(E1244)</f>
        <v>-155660000</v>
      </c>
      <c r="F1243" s="30">
        <f t="shared" ref="F1243:F1312" si="187">SUM(D1243+E1243)</f>
        <v>3645430000</v>
      </c>
      <c r="G1243" s="31">
        <f t="shared" si="183"/>
        <v>0</v>
      </c>
      <c r="H1243" s="29">
        <f>SUM(H1244)</f>
        <v>0</v>
      </c>
      <c r="I1243" s="32">
        <f t="shared" si="179"/>
        <v>3645430000</v>
      </c>
      <c r="J1243" s="29">
        <f>SUM(J1244)</f>
        <v>741722134</v>
      </c>
      <c r="K1243" s="31">
        <f t="shared" si="184"/>
        <v>20.346629451120993</v>
      </c>
      <c r="L1243" s="30">
        <f t="shared" si="181"/>
        <v>2648491301</v>
      </c>
      <c r="M1243" s="31">
        <f t="shared" si="185"/>
        <v>72.652370255360822</v>
      </c>
      <c r="N1243" s="29">
        <f>SUM(N1244)</f>
        <v>3390213435</v>
      </c>
      <c r="O1243" s="31">
        <f t="shared" si="186"/>
        <v>92.998999706481811</v>
      </c>
      <c r="P1243" s="32">
        <f t="shared" si="180"/>
        <v>255216565</v>
      </c>
      <c r="R1243" s="17">
        <f>SUM('[1]estapu y ente'!D1241+[2]ctas!D1241)</f>
        <v>3801090000</v>
      </c>
      <c r="S1243" s="18">
        <f t="shared" si="182"/>
        <v>0</v>
      </c>
    </row>
    <row r="1244" spans="1:19" x14ac:dyDescent="0.25">
      <c r="A1244" s="26">
        <v>3311403320734240</v>
      </c>
      <c r="B1244" s="27" t="s">
        <v>793</v>
      </c>
      <c r="C1244" s="28"/>
      <c r="D1244" s="17">
        <f>SUM([3]ctas!D1244+'[4]estapu y ente'!D1244)</f>
        <v>3801090000</v>
      </c>
      <c r="E1244" s="17">
        <f>SUM([3]ctas!E1244+'[4]estapu y ente'!E1244)</f>
        <v>-155660000</v>
      </c>
      <c r="F1244" s="30">
        <f t="shared" si="187"/>
        <v>3645430000</v>
      </c>
      <c r="G1244" s="31">
        <f t="shared" si="183"/>
        <v>0</v>
      </c>
      <c r="H1244" s="17"/>
      <c r="I1244" s="32">
        <f t="shared" ref="I1244:I1313" si="188">SUM(F1244-H1244)</f>
        <v>3645430000</v>
      </c>
      <c r="J1244" s="17">
        <f>SUM([3]ctas!J1244+'[4]estapu y ente'!J1244)</f>
        <v>741722134</v>
      </c>
      <c r="K1244" s="31">
        <f t="shared" si="184"/>
        <v>20.346629451120993</v>
      </c>
      <c r="L1244" s="30">
        <f t="shared" si="181"/>
        <v>2648491301</v>
      </c>
      <c r="M1244" s="31">
        <f t="shared" si="185"/>
        <v>72.652370255360822</v>
      </c>
      <c r="N1244" s="17">
        <f>SUM([3]ctas!N1244+'[4]estapu y ente'!N1244)</f>
        <v>3390213435</v>
      </c>
      <c r="O1244" s="31">
        <f t="shared" si="186"/>
        <v>92.998999706481811</v>
      </c>
      <c r="P1244" s="32">
        <f t="shared" si="180"/>
        <v>255216565</v>
      </c>
      <c r="R1244" s="17">
        <f>SUM('[1]estapu y ente'!D1242+[2]ctas!D1242)</f>
        <v>3801090000</v>
      </c>
      <c r="S1244" s="18">
        <f t="shared" si="182"/>
        <v>0</v>
      </c>
    </row>
    <row r="1245" spans="1:19" ht="26.25" x14ac:dyDescent="0.25">
      <c r="A1245" s="26">
        <v>3311403320759</v>
      </c>
      <c r="B1245" s="27" t="s">
        <v>794</v>
      </c>
      <c r="C1245" s="28"/>
      <c r="D1245" s="29">
        <f>SUM(D1246)</f>
        <v>10315338000</v>
      </c>
      <c r="E1245" s="29">
        <f>SUM(E1246)</f>
        <v>-7224837</v>
      </c>
      <c r="F1245" s="30">
        <f t="shared" si="187"/>
        <v>10308113163</v>
      </c>
      <c r="G1245" s="31">
        <f t="shared" si="183"/>
        <v>0</v>
      </c>
      <c r="H1245" s="29">
        <f>SUM(H1246)</f>
        <v>0</v>
      </c>
      <c r="I1245" s="32">
        <f t="shared" si="188"/>
        <v>10308113163</v>
      </c>
      <c r="J1245" s="29">
        <f>SUM(J1246)</f>
        <v>1932120341</v>
      </c>
      <c r="K1245" s="31">
        <f t="shared" si="184"/>
        <v>18.743685778840337</v>
      </c>
      <c r="L1245" s="30">
        <f t="shared" si="181"/>
        <v>4716152255</v>
      </c>
      <c r="M1245" s="31">
        <f t="shared" si="185"/>
        <v>45.751847893251544</v>
      </c>
      <c r="N1245" s="29">
        <f>SUM(N1246)</f>
        <v>6648272596</v>
      </c>
      <c r="O1245" s="31">
        <f t="shared" si="186"/>
        <v>64.495533672091881</v>
      </c>
      <c r="P1245" s="32">
        <f t="shared" si="180"/>
        <v>3659840567</v>
      </c>
      <c r="R1245" s="17">
        <f>SUM('[1]estapu y ente'!D1243+[2]ctas!D1243)</f>
        <v>10315338000</v>
      </c>
      <c r="S1245" s="18">
        <f t="shared" si="182"/>
        <v>0</v>
      </c>
    </row>
    <row r="1246" spans="1:19" ht="26.25" x14ac:dyDescent="0.25">
      <c r="A1246" s="26">
        <v>3311403320759240</v>
      </c>
      <c r="B1246" s="27" t="s">
        <v>794</v>
      </c>
      <c r="C1246" s="28"/>
      <c r="D1246" s="17">
        <f>SUM([3]ctas!D1246+'[4]estapu y ente'!D1246)</f>
        <v>10315338000</v>
      </c>
      <c r="E1246" s="17">
        <f>SUM([3]ctas!E1246+'[4]estapu y ente'!E1246)</f>
        <v>-7224837</v>
      </c>
      <c r="F1246" s="30">
        <f t="shared" si="187"/>
        <v>10308113163</v>
      </c>
      <c r="G1246" s="31">
        <f t="shared" si="183"/>
        <v>0</v>
      </c>
      <c r="H1246" s="17"/>
      <c r="I1246" s="32">
        <f t="shared" si="188"/>
        <v>10308113163</v>
      </c>
      <c r="J1246" s="17">
        <f>SUM([3]ctas!J1246+'[4]estapu y ente'!J1246)</f>
        <v>1932120341</v>
      </c>
      <c r="K1246" s="31">
        <f t="shared" si="184"/>
        <v>18.743685778840337</v>
      </c>
      <c r="L1246" s="30">
        <f t="shared" si="181"/>
        <v>4716152255</v>
      </c>
      <c r="M1246" s="31">
        <f t="shared" si="185"/>
        <v>45.751847893251544</v>
      </c>
      <c r="N1246" s="17">
        <f>SUM([3]ctas!N1246+'[4]estapu y ente'!N1246)</f>
        <v>6648272596</v>
      </c>
      <c r="O1246" s="31">
        <f t="shared" si="186"/>
        <v>64.495533672091881</v>
      </c>
      <c r="P1246" s="32">
        <f t="shared" si="180"/>
        <v>3659840567</v>
      </c>
      <c r="R1246" s="17">
        <f>SUM('[1]estapu y ente'!D1244+[2]ctas!D1244)</f>
        <v>10315338000</v>
      </c>
      <c r="S1246" s="18">
        <f t="shared" si="182"/>
        <v>0</v>
      </c>
    </row>
    <row r="1247" spans="1:19" ht="39" x14ac:dyDescent="0.25">
      <c r="A1247" s="26">
        <v>3311403320766</v>
      </c>
      <c r="B1247" s="27" t="s">
        <v>795</v>
      </c>
      <c r="C1247" s="28"/>
      <c r="D1247" s="29">
        <f>SUM(D1248:D1251)</f>
        <v>25000000000</v>
      </c>
      <c r="E1247" s="29">
        <f>SUM(E1248:E1251)</f>
        <v>112000000</v>
      </c>
      <c r="F1247" s="30">
        <f t="shared" si="187"/>
        <v>25112000000</v>
      </c>
      <c r="G1247" s="31">
        <f t="shared" si="183"/>
        <v>0</v>
      </c>
      <c r="H1247" s="29">
        <f>SUM(H1248:H1251)</f>
        <v>0</v>
      </c>
      <c r="I1247" s="32">
        <f t="shared" si="188"/>
        <v>25112000000</v>
      </c>
      <c r="J1247" s="29">
        <f>SUM(J1248:J1251)</f>
        <v>2090838167</v>
      </c>
      <c r="K1247" s="31">
        <f t="shared" si="184"/>
        <v>8.3260519552405228</v>
      </c>
      <c r="L1247" s="30">
        <f t="shared" si="181"/>
        <v>10578826765</v>
      </c>
      <c r="M1247" s="31">
        <f t="shared" si="185"/>
        <v>42.126579981682063</v>
      </c>
      <c r="N1247" s="29">
        <f>SUM(N1248:N1251)</f>
        <v>12669664932</v>
      </c>
      <c r="O1247" s="31">
        <f t="shared" si="186"/>
        <v>50.452631936922586</v>
      </c>
      <c r="P1247" s="32">
        <f t="shared" si="180"/>
        <v>12442335068</v>
      </c>
      <c r="R1247" s="17">
        <f>SUM('[1]estapu y ente'!D1245+[2]ctas!D1245)</f>
        <v>25000000000</v>
      </c>
      <c r="S1247" s="18">
        <f t="shared" si="182"/>
        <v>0</v>
      </c>
    </row>
    <row r="1248" spans="1:19" ht="39" x14ac:dyDescent="0.25">
      <c r="A1248" s="26">
        <v>3311403320766240</v>
      </c>
      <c r="B1248" s="27" t="s">
        <v>795</v>
      </c>
      <c r="C1248" s="28"/>
      <c r="D1248" s="17">
        <f>SUM([3]ctas!D1248+'[4]estapu y ente'!D1248)</f>
        <v>17311000000</v>
      </c>
      <c r="E1248" s="17">
        <f>SUM([3]ctas!E1248+'[4]estapu y ente'!E1248)</f>
        <v>312643139</v>
      </c>
      <c r="F1248" s="30">
        <f t="shared" si="187"/>
        <v>17623643139</v>
      </c>
      <c r="G1248" s="31">
        <f t="shared" si="183"/>
        <v>0</v>
      </c>
      <c r="H1248" s="17"/>
      <c r="I1248" s="32">
        <f t="shared" si="188"/>
        <v>17623643139</v>
      </c>
      <c r="J1248" s="17">
        <f>SUM([3]ctas!J1248+'[4]estapu y ente'!J1248)</f>
        <v>1764395231</v>
      </c>
      <c r="K1248" s="31">
        <f t="shared" si="184"/>
        <v>10.011523821062319</v>
      </c>
      <c r="L1248" s="30">
        <f t="shared" si="181"/>
        <v>4478156230</v>
      </c>
      <c r="M1248" s="31">
        <f t="shared" si="185"/>
        <v>25.409934794299854</v>
      </c>
      <c r="N1248" s="17">
        <f>SUM([3]ctas!N1248+'[4]estapu y ente'!N1248)</f>
        <v>6242551461</v>
      </c>
      <c r="O1248" s="31">
        <f t="shared" si="186"/>
        <v>35.42145861536217</v>
      </c>
      <c r="P1248" s="32">
        <f t="shared" si="180"/>
        <v>11381091678</v>
      </c>
      <c r="R1248" s="17">
        <f>SUM('[1]estapu y ente'!D1246+[2]ctas!D1246)</f>
        <v>17311000000</v>
      </c>
      <c r="S1248" s="18">
        <f t="shared" si="182"/>
        <v>0</v>
      </c>
    </row>
    <row r="1249" spans="1:19" ht="39" x14ac:dyDescent="0.25">
      <c r="A1249" s="26">
        <v>3311403320766240</v>
      </c>
      <c r="B1249" s="27" t="s">
        <v>795</v>
      </c>
      <c r="C1249" s="28"/>
      <c r="D1249" s="17">
        <f>SUM([3]ctas!D1249+'[4]estapu y ente'!D1249)</f>
        <v>7689000000</v>
      </c>
      <c r="E1249" s="17">
        <f>SUM([3]ctas!E1249+'[4]estapu y ente'!E1249)</f>
        <v>-200643139</v>
      </c>
      <c r="F1249" s="30">
        <f t="shared" si="187"/>
        <v>7488356861</v>
      </c>
      <c r="G1249" s="31">
        <f t="shared" si="183"/>
        <v>0</v>
      </c>
      <c r="H1249" s="17"/>
      <c r="I1249" s="32">
        <f t="shared" si="188"/>
        <v>7488356861</v>
      </c>
      <c r="J1249" s="17">
        <f>SUM([3]ctas!J1249+'[4]estapu y ente'!J1249)</f>
        <v>326442936</v>
      </c>
      <c r="K1249" s="31">
        <f t="shared" si="184"/>
        <v>4.3593400002094267</v>
      </c>
      <c r="L1249" s="30">
        <f t="shared" si="181"/>
        <v>6100670535</v>
      </c>
      <c r="M1249" s="31">
        <f t="shared" si="185"/>
        <v>81.468747393340877</v>
      </c>
      <c r="N1249" s="17">
        <f>SUM([3]ctas!N1249+'[4]estapu y ente'!N1249)</f>
        <v>6427113471</v>
      </c>
      <c r="O1249" s="31">
        <f t="shared" si="186"/>
        <v>85.828087393550305</v>
      </c>
      <c r="P1249" s="32">
        <f t="shared" si="180"/>
        <v>1061243390</v>
      </c>
      <c r="R1249" s="17">
        <f>SUM('[1]estapu y ente'!D1247+[2]ctas!D1247)</f>
        <v>7689000000</v>
      </c>
      <c r="S1249" s="18">
        <f t="shared" si="182"/>
        <v>0</v>
      </c>
    </row>
    <row r="1250" spans="1:19" ht="39" x14ac:dyDescent="0.25">
      <c r="A1250" s="26">
        <v>3311403320766240</v>
      </c>
      <c r="B1250" s="27" t="s">
        <v>795</v>
      </c>
      <c r="C1250" s="28"/>
      <c r="D1250" s="17">
        <f>SUM([3]ctas!D1250+'[4]estapu y ente'!D1250)</f>
        <v>0</v>
      </c>
      <c r="E1250" s="17">
        <f>SUM([3]ctas!E1250+'[4]estapu y ente'!E1250)</f>
        <v>0</v>
      </c>
      <c r="F1250" s="30">
        <f t="shared" si="187"/>
        <v>0</v>
      </c>
      <c r="G1250" s="31">
        <f t="shared" si="183"/>
        <v>0</v>
      </c>
      <c r="H1250" s="17"/>
      <c r="I1250" s="32">
        <f t="shared" si="188"/>
        <v>0</v>
      </c>
      <c r="J1250" s="17">
        <f>SUM([3]ctas!J1250+'[4]estapu y ente'!J1250)</f>
        <v>0</v>
      </c>
      <c r="K1250" s="31">
        <f t="shared" si="184"/>
        <v>0</v>
      </c>
      <c r="L1250" s="30">
        <f t="shared" si="181"/>
        <v>0</v>
      </c>
      <c r="M1250" s="31">
        <f t="shared" si="185"/>
        <v>0</v>
      </c>
      <c r="N1250" s="17">
        <f>SUM([3]ctas!N1250+'[4]estapu y ente'!N1250)</f>
        <v>0</v>
      </c>
      <c r="O1250" s="31">
        <f t="shared" si="186"/>
        <v>0</v>
      </c>
      <c r="P1250" s="32">
        <f t="shared" ref="P1250:P1319" si="189">SUM(F1250-N1250)</f>
        <v>0</v>
      </c>
      <c r="R1250" s="17">
        <f>SUM('[1]estapu y ente'!D1248+[2]ctas!D1248)</f>
        <v>0</v>
      </c>
      <c r="S1250" s="18">
        <f t="shared" si="182"/>
        <v>0</v>
      </c>
    </row>
    <row r="1251" spans="1:19" ht="39" x14ac:dyDescent="0.25">
      <c r="A1251" s="26">
        <v>3311403320766240</v>
      </c>
      <c r="B1251" s="27" t="s">
        <v>795</v>
      </c>
      <c r="C1251" s="28"/>
      <c r="D1251" s="17">
        <f>SUM([3]ctas!D1251+'[4]estapu y ente'!D1251)</f>
        <v>0</v>
      </c>
      <c r="E1251" s="17">
        <f>SUM([3]ctas!E1251+'[4]estapu y ente'!E1251)</f>
        <v>0</v>
      </c>
      <c r="F1251" s="30">
        <f t="shared" si="187"/>
        <v>0</v>
      </c>
      <c r="G1251" s="31">
        <f t="shared" si="183"/>
        <v>0</v>
      </c>
      <c r="H1251" s="17"/>
      <c r="I1251" s="32">
        <f t="shared" si="188"/>
        <v>0</v>
      </c>
      <c r="J1251" s="17">
        <f>SUM([3]ctas!J1251+'[4]estapu y ente'!J1251)</f>
        <v>0</v>
      </c>
      <c r="K1251" s="31">
        <f t="shared" si="184"/>
        <v>0</v>
      </c>
      <c r="L1251" s="30">
        <f t="shared" ref="L1251:L1320" si="190">SUM(N1251-J1251)</f>
        <v>0</v>
      </c>
      <c r="M1251" s="31">
        <f t="shared" si="185"/>
        <v>0</v>
      </c>
      <c r="N1251" s="17">
        <f>SUM([3]ctas!N1251+'[4]estapu y ente'!N1251)</f>
        <v>0</v>
      </c>
      <c r="O1251" s="31">
        <f t="shared" si="186"/>
        <v>0</v>
      </c>
      <c r="P1251" s="32">
        <f t="shared" si="189"/>
        <v>0</v>
      </c>
      <c r="R1251" s="17">
        <f>SUM('[1]estapu y ente'!D1249+[2]ctas!D1249)</f>
        <v>0</v>
      </c>
      <c r="S1251" s="18">
        <f t="shared" si="182"/>
        <v>0</v>
      </c>
    </row>
    <row r="1252" spans="1:19" ht="26.25" x14ac:dyDescent="0.25">
      <c r="A1252" s="26">
        <v>3311403320831</v>
      </c>
      <c r="B1252" s="27" t="s">
        <v>796</v>
      </c>
      <c r="C1252" s="28"/>
      <c r="D1252" s="29">
        <f>SUM(D1253:D1254)</f>
        <v>3313291000</v>
      </c>
      <c r="E1252" s="29">
        <f>SUM(E1253:E1254)</f>
        <v>200000000</v>
      </c>
      <c r="F1252" s="30">
        <f t="shared" si="187"/>
        <v>3513291000</v>
      </c>
      <c r="G1252" s="31">
        <f t="shared" si="183"/>
        <v>0</v>
      </c>
      <c r="H1252" s="29">
        <f>SUM(H1253:H1254)</f>
        <v>0</v>
      </c>
      <c r="I1252" s="32">
        <f t="shared" si="188"/>
        <v>3513291000</v>
      </c>
      <c r="J1252" s="29">
        <f>SUM(J1253:J1254)</f>
        <v>445330000</v>
      </c>
      <c r="K1252" s="31">
        <f t="shared" si="184"/>
        <v>12.675579677288331</v>
      </c>
      <c r="L1252" s="30">
        <f t="shared" si="190"/>
        <v>1276570003</v>
      </c>
      <c r="M1252" s="31">
        <f t="shared" si="185"/>
        <v>36.335447391064392</v>
      </c>
      <c r="N1252" s="29">
        <f>SUM(N1253:N1254)</f>
        <v>1721900003</v>
      </c>
      <c r="O1252" s="31">
        <f t="shared" si="186"/>
        <v>49.011027068352718</v>
      </c>
      <c r="P1252" s="32">
        <f t="shared" si="189"/>
        <v>1791390997</v>
      </c>
      <c r="R1252" s="17">
        <f>SUM('[1]estapu y ente'!D1250+[2]ctas!D1250)</f>
        <v>3313291000</v>
      </c>
      <c r="S1252" s="18">
        <f t="shared" si="182"/>
        <v>0</v>
      </c>
    </row>
    <row r="1253" spans="1:19" ht="26.25" x14ac:dyDescent="0.25">
      <c r="A1253" s="26">
        <v>3311403320831240</v>
      </c>
      <c r="B1253" s="27" t="s">
        <v>796</v>
      </c>
      <c r="C1253" s="28"/>
      <c r="D1253" s="17">
        <f>SUM([3]ctas!D1253+'[4]estapu y ente'!D1253)</f>
        <v>2810291000</v>
      </c>
      <c r="E1253" s="17">
        <f>SUM([3]ctas!E1253+'[4]estapu y ente'!E1253)</f>
        <v>0</v>
      </c>
      <c r="F1253" s="30">
        <f t="shared" si="187"/>
        <v>2810291000</v>
      </c>
      <c r="G1253" s="31">
        <f t="shared" si="183"/>
        <v>0</v>
      </c>
      <c r="H1253" s="17"/>
      <c r="I1253" s="32">
        <f t="shared" si="188"/>
        <v>2810291000</v>
      </c>
      <c r="J1253" s="17">
        <f>SUM([3]ctas!J1253+'[4]estapu y ente'!J1253)</f>
        <v>393463333</v>
      </c>
      <c r="K1253" s="31">
        <f t="shared" si="184"/>
        <v>14.000803938097514</v>
      </c>
      <c r="L1253" s="30">
        <f t="shared" si="190"/>
        <v>1061186670</v>
      </c>
      <c r="M1253" s="31">
        <f t="shared" si="185"/>
        <v>37.760739724106863</v>
      </c>
      <c r="N1253" s="17">
        <f>SUM([3]ctas!N1253+'[4]estapu y ente'!N1253)</f>
        <v>1454650003</v>
      </c>
      <c r="O1253" s="31">
        <f t="shared" si="186"/>
        <v>51.761543662204382</v>
      </c>
      <c r="P1253" s="32">
        <f t="shared" si="189"/>
        <v>1355640997</v>
      </c>
      <c r="R1253" s="17">
        <f>SUM('[1]estapu y ente'!D1251+[2]ctas!D1251)</f>
        <v>2810291000</v>
      </c>
      <c r="S1253" s="18">
        <f t="shared" si="182"/>
        <v>0</v>
      </c>
    </row>
    <row r="1254" spans="1:19" ht="26.25" x14ac:dyDescent="0.25">
      <c r="A1254" s="26">
        <v>3311403320831240</v>
      </c>
      <c r="B1254" s="27" t="s">
        <v>796</v>
      </c>
      <c r="C1254" s="28"/>
      <c r="D1254" s="17">
        <f>SUM([3]ctas!D1254+'[4]estapu y ente'!D1254)</f>
        <v>503000000</v>
      </c>
      <c r="E1254" s="17">
        <f>SUM([3]ctas!E1254+'[4]estapu y ente'!E1254)</f>
        <v>200000000</v>
      </c>
      <c r="F1254" s="30">
        <f t="shared" si="187"/>
        <v>703000000</v>
      </c>
      <c r="G1254" s="31">
        <f t="shared" si="183"/>
        <v>0</v>
      </c>
      <c r="H1254" s="17"/>
      <c r="I1254" s="32">
        <f t="shared" si="188"/>
        <v>703000000</v>
      </c>
      <c r="J1254" s="17">
        <f>SUM([3]ctas!J1254+'[4]estapu y ente'!J1254)</f>
        <v>51866667</v>
      </c>
      <c r="K1254" s="31">
        <f t="shared" si="184"/>
        <v>7.3779042674253201</v>
      </c>
      <c r="L1254" s="30">
        <f t="shared" si="190"/>
        <v>215383333</v>
      </c>
      <c r="M1254" s="31">
        <f t="shared" si="185"/>
        <v>30.63774295874822</v>
      </c>
      <c r="N1254" s="17">
        <f>SUM([3]ctas!N1254+'[4]estapu y ente'!N1254)</f>
        <v>267250000</v>
      </c>
      <c r="O1254" s="31">
        <f t="shared" si="186"/>
        <v>38.015647226173542</v>
      </c>
      <c r="P1254" s="32">
        <f t="shared" si="189"/>
        <v>435750000</v>
      </c>
      <c r="R1254" s="17">
        <f>SUM('[1]estapu y ente'!D1252+[2]ctas!D1252)</f>
        <v>503000000</v>
      </c>
      <c r="S1254" s="18">
        <f t="shared" si="182"/>
        <v>0</v>
      </c>
    </row>
    <row r="1255" spans="1:19" x14ac:dyDescent="0.25">
      <c r="A1255" s="60">
        <v>3311403320954</v>
      </c>
      <c r="B1255" s="61" t="s">
        <v>797</v>
      </c>
      <c r="C1255" s="28"/>
      <c r="D1255" s="29">
        <f>SUM(D1256)</f>
        <v>10017000000</v>
      </c>
      <c r="E1255" s="29">
        <f>SUM(E1256)</f>
        <v>0</v>
      </c>
      <c r="F1255" s="30">
        <f t="shared" si="187"/>
        <v>10017000000</v>
      </c>
      <c r="G1255" s="31">
        <f t="shared" si="183"/>
        <v>0</v>
      </c>
      <c r="H1255" s="29">
        <f>SUM(H1256)</f>
        <v>0</v>
      </c>
      <c r="I1255" s="32">
        <f t="shared" si="188"/>
        <v>10017000000</v>
      </c>
      <c r="J1255" s="29">
        <f>SUM(J1256)</f>
        <v>1113506195</v>
      </c>
      <c r="K1255" s="31">
        <f t="shared" si="184"/>
        <v>11.116164470400319</v>
      </c>
      <c r="L1255" s="30">
        <f t="shared" si="190"/>
        <v>3829590191</v>
      </c>
      <c r="M1255" s="31">
        <f t="shared" si="185"/>
        <v>38.230909364081064</v>
      </c>
      <c r="N1255" s="29">
        <f>SUM(N1256)</f>
        <v>4943096386</v>
      </c>
      <c r="O1255" s="31">
        <f t="shared" si="186"/>
        <v>49.347073834481378</v>
      </c>
      <c r="P1255" s="32">
        <f t="shared" si="189"/>
        <v>5073903614</v>
      </c>
      <c r="R1255" s="17">
        <f>SUM('[1]estapu y ente'!D1253+[2]ctas!D1253)</f>
        <v>10017000000</v>
      </c>
      <c r="S1255" s="18">
        <f t="shared" si="182"/>
        <v>0</v>
      </c>
    </row>
    <row r="1256" spans="1:19" x14ac:dyDescent="0.25">
      <c r="A1256" s="60">
        <v>3311403320954240</v>
      </c>
      <c r="B1256" s="61" t="s">
        <v>798</v>
      </c>
      <c r="C1256" s="28"/>
      <c r="D1256" s="17">
        <f>SUM([3]ctas!D1256+'[4]estapu y ente'!D1256)</f>
        <v>10017000000</v>
      </c>
      <c r="E1256" s="17">
        <f>SUM([3]ctas!E1256+'[4]estapu y ente'!E1256)</f>
        <v>0</v>
      </c>
      <c r="F1256" s="30">
        <f t="shared" si="187"/>
        <v>10017000000</v>
      </c>
      <c r="G1256" s="31">
        <f t="shared" si="183"/>
        <v>0</v>
      </c>
      <c r="H1256" s="17"/>
      <c r="I1256" s="32">
        <f t="shared" si="188"/>
        <v>10017000000</v>
      </c>
      <c r="J1256" s="17">
        <f>SUM([3]ctas!J1256+'[4]estapu y ente'!J1256)</f>
        <v>1113506195</v>
      </c>
      <c r="K1256" s="31">
        <f t="shared" si="184"/>
        <v>11.116164470400319</v>
      </c>
      <c r="L1256" s="30">
        <f t="shared" si="190"/>
        <v>3829590191</v>
      </c>
      <c r="M1256" s="31">
        <f t="shared" si="185"/>
        <v>38.230909364081064</v>
      </c>
      <c r="N1256" s="17">
        <f>SUM([3]ctas!N1256+'[4]estapu y ente'!N1256)</f>
        <v>4943096386</v>
      </c>
      <c r="O1256" s="31">
        <f t="shared" si="186"/>
        <v>49.347073834481378</v>
      </c>
      <c r="P1256" s="32">
        <f t="shared" si="189"/>
        <v>5073903614</v>
      </c>
      <c r="R1256" s="17">
        <f>SUM('[1]estapu y ente'!D1254+[2]ctas!D1254)</f>
        <v>10017000000</v>
      </c>
      <c r="S1256" s="18">
        <f t="shared" si="182"/>
        <v>0</v>
      </c>
    </row>
    <row r="1257" spans="1:19" x14ac:dyDescent="0.25">
      <c r="A1257" s="26">
        <v>3311403320957</v>
      </c>
      <c r="B1257" s="27" t="s">
        <v>799</v>
      </c>
      <c r="C1257" s="28"/>
      <c r="D1257" s="29">
        <f>SUM(D1258)</f>
        <v>2687000000</v>
      </c>
      <c r="E1257" s="29">
        <f>SUM(E1258)</f>
        <v>-27000000</v>
      </c>
      <c r="F1257" s="30">
        <f t="shared" si="187"/>
        <v>2660000000</v>
      </c>
      <c r="G1257" s="31">
        <f t="shared" si="183"/>
        <v>0</v>
      </c>
      <c r="H1257" s="29">
        <f>SUM(H1258)</f>
        <v>0</v>
      </c>
      <c r="I1257" s="32">
        <f t="shared" si="188"/>
        <v>2660000000</v>
      </c>
      <c r="J1257" s="29">
        <f>SUM(J1258)</f>
        <v>375220073</v>
      </c>
      <c r="K1257" s="31">
        <f t="shared" si="184"/>
        <v>14.106017781954888</v>
      </c>
      <c r="L1257" s="30">
        <f t="shared" si="190"/>
        <v>1092581570</v>
      </c>
      <c r="M1257" s="31">
        <f t="shared" si="185"/>
        <v>41.074495112781953</v>
      </c>
      <c r="N1257" s="29">
        <f>SUM(N1258)</f>
        <v>1467801643</v>
      </c>
      <c r="O1257" s="31">
        <f t="shared" si="186"/>
        <v>55.180512894736843</v>
      </c>
      <c r="P1257" s="32">
        <f t="shared" si="189"/>
        <v>1192198357</v>
      </c>
      <c r="R1257" s="17">
        <f>SUM('[1]estapu y ente'!D1255+[2]ctas!D1255)</f>
        <v>2687000000</v>
      </c>
      <c r="S1257" s="18">
        <f t="shared" si="182"/>
        <v>0</v>
      </c>
    </row>
    <row r="1258" spans="1:19" x14ac:dyDescent="0.25">
      <c r="A1258" s="26">
        <v>3311403320957240</v>
      </c>
      <c r="B1258" s="27" t="s">
        <v>800</v>
      </c>
      <c r="C1258" s="28"/>
      <c r="D1258" s="17">
        <f>SUM([3]ctas!D1258+'[4]estapu y ente'!D1258)</f>
        <v>2687000000</v>
      </c>
      <c r="E1258" s="17">
        <f>SUM([3]ctas!E1258+'[4]estapu y ente'!E1258)</f>
        <v>-27000000</v>
      </c>
      <c r="F1258" s="30">
        <f t="shared" si="187"/>
        <v>2660000000</v>
      </c>
      <c r="G1258" s="31">
        <f t="shared" si="183"/>
        <v>0</v>
      </c>
      <c r="H1258" s="17"/>
      <c r="I1258" s="32">
        <f t="shared" si="188"/>
        <v>2660000000</v>
      </c>
      <c r="J1258" s="17">
        <f>SUM([3]ctas!J1258+'[4]estapu y ente'!J1258)</f>
        <v>375220073</v>
      </c>
      <c r="K1258" s="31">
        <f t="shared" si="184"/>
        <v>14.106017781954888</v>
      </c>
      <c r="L1258" s="30">
        <f t="shared" si="190"/>
        <v>1092581570</v>
      </c>
      <c r="M1258" s="31">
        <f t="shared" si="185"/>
        <v>41.074495112781953</v>
      </c>
      <c r="N1258" s="17">
        <f>SUM([3]ctas!N1258+'[4]estapu y ente'!N1258)</f>
        <v>1467801643</v>
      </c>
      <c r="O1258" s="31">
        <f t="shared" si="186"/>
        <v>55.180512894736843</v>
      </c>
      <c r="P1258" s="32">
        <f t="shared" si="189"/>
        <v>1192198357</v>
      </c>
      <c r="R1258" s="17">
        <f>SUM('[1]estapu y ente'!D1256+[2]ctas!D1256)</f>
        <v>2687000000</v>
      </c>
      <c r="S1258" s="18">
        <f t="shared" si="182"/>
        <v>0</v>
      </c>
    </row>
    <row r="1259" spans="1:19" x14ac:dyDescent="0.25">
      <c r="A1259" s="26">
        <v>331140333</v>
      </c>
      <c r="B1259" s="27" t="s">
        <v>801</v>
      </c>
      <c r="C1259" s="28"/>
      <c r="D1259" s="29">
        <f>SUM(D1260)</f>
        <v>4000000000</v>
      </c>
      <c r="E1259" s="29">
        <f>SUM(E1260)</f>
        <v>0</v>
      </c>
      <c r="F1259" s="30">
        <f t="shared" si="187"/>
        <v>4000000000</v>
      </c>
      <c r="G1259" s="31">
        <f t="shared" si="183"/>
        <v>0</v>
      </c>
      <c r="H1259" s="29">
        <f>SUM(H1260)</f>
        <v>0</v>
      </c>
      <c r="I1259" s="32">
        <f t="shared" si="188"/>
        <v>4000000000</v>
      </c>
      <c r="J1259" s="29">
        <f>SUM(J1260)</f>
        <v>1857498459</v>
      </c>
      <c r="K1259" s="31">
        <f t="shared" si="184"/>
        <v>46.437461474999999</v>
      </c>
      <c r="L1259" s="30">
        <f t="shared" si="190"/>
        <v>959822644</v>
      </c>
      <c r="M1259" s="31">
        <f t="shared" si="185"/>
        <v>23.995566099999998</v>
      </c>
      <c r="N1259" s="29">
        <f>SUM(N1260)</f>
        <v>2817321103</v>
      </c>
      <c r="O1259" s="31">
        <f t="shared" si="186"/>
        <v>70.433027574999997</v>
      </c>
      <c r="P1259" s="32">
        <f t="shared" si="189"/>
        <v>1182678897</v>
      </c>
      <c r="R1259" s="17">
        <f>SUM('[1]estapu y ente'!D1257+[2]ctas!D1257)</f>
        <v>4000000000</v>
      </c>
      <c r="S1259" s="18">
        <f t="shared" si="182"/>
        <v>0</v>
      </c>
    </row>
    <row r="1260" spans="1:19" x14ac:dyDescent="0.25">
      <c r="A1260" s="26">
        <v>3311403330485</v>
      </c>
      <c r="B1260" s="27" t="s">
        <v>801</v>
      </c>
      <c r="C1260" s="28"/>
      <c r="D1260" s="29">
        <f>SUM(D1261)</f>
        <v>4000000000</v>
      </c>
      <c r="E1260" s="29">
        <f>SUM(E1261)</f>
        <v>0</v>
      </c>
      <c r="F1260" s="30">
        <f t="shared" si="187"/>
        <v>4000000000</v>
      </c>
      <c r="G1260" s="31">
        <f t="shared" si="183"/>
        <v>0</v>
      </c>
      <c r="H1260" s="29">
        <f>SUM(H1261)</f>
        <v>0</v>
      </c>
      <c r="I1260" s="32">
        <f t="shared" si="188"/>
        <v>4000000000</v>
      </c>
      <c r="J1260" s="29">
        <f>SUM(J1261)</f>
        <v>1857498459</v>
      </c>
      <c r="K1260" s="31">
        <f t="shared" si="184"/>
        <v>46.437461474999999</v>
      </c>
      <c r="L1260" s="30">
        <f t="shared" si="190"/>
        <v>959822644</v>
      </c>
      <c r="M1260" s="31">
        <f t="shared" si="185"/>
        <v>23.995566099999998</v>
      </c>
      <c r="N1260" s="29">
        <f>SUM(N1261)</f>
        <v>2817321103</v>
      </c>
      <c r="O1260" s="31">
        <f t="shared" si="186"/>
        <v>70.433027574999997</v>
      </c>
      <c r="P1260" s="32">
        <f t="shared" si="189"/>
        <v>1182678897</v>
      </c>
      <c r="R1260" s="17">
        <f>SUM('[1]estapu y ente'!D1258+[2]ctas!D1258)</f>
        <v>4000000000</v>
      </c>
      <c r="S1260" s="18">
        <f t="shared" si="182"/>
        <v>0</v>
      </c>
    </row>
    <row r="1261" spans="1:19" x14ac:dyDescent="0.25">
      <c r="A1261" s="26">
        <v>3311403330485240</v>
      </c>
      <c r="B1261" s="27" t="s">
        <v>801</v>
      </c>
      <c r="C1261" s="28"/>
      <c r="D1261" s="17">
        <f>SUM([3]ctas!D1261+'[4]estapu y ente'!D1261)</f>
        <v>4000000000</v>
      </c>
      <c r="E1261" s="17">
        <f>SUM([3]ctas!E1261+'[4]estapu y ente'!E1261)</f>
        <v>0</v>
      </c>
      <c r="F1261" s="30">
        <f t="shared" si="187"/>
        <v>4000000000</v>
      </c>
      <c r="G1261" s="31">
        <f t="shared" si="183"/>
        <v>0</v>
      </c>
      <c r="H1261" s="17"/>
      <c r="I1261" s="32">
        <f t="shared" si="188"/>
        <v>4000000000</v>
      </c>
      <c r="J1261" s="17">
        <f>SUM([3]ctas!J1261+'[4]estapu y ente'!J1261)</f>
        <v>1857498459</v>
      </c>
      <c r="K1261" s="31">
        <f t="shared" si="184"/>
        <v>46.437461474999999</v>
      </c>
      <c r="L1261" s="30">
        <f t="shared" si="190"/>
        <v>959822644</v>
      </c>
      <c r="M1261" s="31">
        <f t="shared" si="185"/>
        <v>23.995566099999998</v>
      </c>
      <c r="N1261" s="17">
        <f>SUM([3]ctas!N1261+'[4]estapu y ente'!N1261)</f>
        <v>2817321103</v>
      </c>
      <c r="O1261" s="31">
        <f t="shared" si="186"/>
        <v>70.433027574999997</v>
      </c>
      <c r="P1261" s="32">
        <f t="shared" si="189"/>
        <v>1182678897</v>
      </c>
      <c r="R1261" s="17">
        <f>SUM('[1]estapu y ente'!D1259+[2]ctas!D1259)</f>
        <v>4000000000</v>
      </c>
      <c r="S1261" s="18">
        <f t="shared" si="182"/>
        <v>0</v>
      </c>
    </row>
    <row r="1262" spans="1:19" x14ac:dyDescent="0.25">
      <c r="A1262" s="59">
        <v>332</v>
      </c>
      <c r="B1262" s="58" t="s">
        <v>802</v>
      </c>
      <c r="C1262" s="21"/>
      <c r="D1262" s="22">
        <f>SUM(D1263+D1285+D1351+D1353)</f>
        <v>4770708698000</v>
      </c>
      <c r="E1262" s="22">
        <f>SUM(E1263+E1285+E1351+E1353)</f>
        <v>0</v>
      </c>
      <c r="F1262" s="30">
        <f t="shared" si="187"/>
        <v>4770708698000</v>
      </c>
      <c r="G1262" s="24">
        <f t="shared" si="183"/>
        <v>0</v>
      </c>
      <c r="H1262" s="22">
        <f>SUM(H1263+H1285+H1351+H1353)</f>
        <v>0</v>
      </c>
      <c r="I1262" s="32">
        <f t="shared" si="188"/>
        <v>4770708698000</v>
      </c>
      <c r="J1262" s="22">
        <f>SUM(J1263+J1285+J1351+J1353)</f>
        <v>608456908300</v>
      </c>
      <c r="K1262" s="31">
        <f t="shared" si="184"/>
        <v>12.754015112158919</v>
      </c>
      <c r="L1262" s="30">
        <f t="shared" si="190"/>
        <v>205509656</v>
      </c>
      <c r="M1262" s="31">
        <f t="shared" si="185"/>
        <v>4.307738514534639E-3</v>
      </c>
      <c r="N1262" s="22">
        <f>SUM(N1263+N1285+N1351+N1353)</f>
        <v>608662417956</v>
      </c>
      <c r="O1262" s="31">
        <f t="shared" si="186"/>
        <v>12.758322850673453</v>
      </c>
      <c r="P1262" s="32">
        <f t="shared" si="189"/>
        <v>4162046280044</v>
      </c>
      <c r="R1262" s="17">
        <f>SUM('[1]estapu y ente'!D1260+[2]ctas!D1260)</f>
        <v>4770708698000</v>
      </c>
      <c r="S1262" s="18">
        <f t="shared" si="182"/>
        <v>0</v>
      </c>
    </row>
    <row r="1263" spans="1:19" x14ac:dyDescent="0.25">
      <c r="A1263" s="26">
        <v>33201</v>
      </c>
      <c r="B1263" s="33" t="s">
        <v>803</v>
      </c>
      <c r="C1263" s="28"/>
      <c r="D1263" s="29">
        <f>SUM(D1264:D1284)-D1280</f>
        <v>0</v>
      </c>
      <c r="E1263" s="29">
        <f>SUM(E1264:E1284)-E1280</f>
        <v>0</v>
      </c>
      <c r="F1263" s="30">
        <f t="shared" si="187"/>
        <v>0</v>
      </c>
      <c r="G1263" s="31">
        <f t="shared" si="183"/>
        <v>0</v>
      </c>
      <c r="H1263" s="29">
        <f>SUM(H1264:H1284)-H1280</f>
        <v>0</v>
      </c>
      <c r="I1263" s="32">
        <f t="shared" si="188"/>
        <v>0</v>
      </c>
      <c r="J1263" s="29">
        <f>SUM(J1264:J1284)-J1280</f>
        <v>0</v>
      </c>
      <c r="K1263" s="31">
        <f t="shared" si="184"/>
        <v>0</v>
      </c>
      <c r="L1263" s="30">
        <f t="shared" si="190"/>
        <v>0</v>
      </c>
      <c r="M1263" s="31">
        <f t="shared" si="185"/>
        <v>0</v>
      </c>
      <c r="N1263" s="29">
        <f>SUM(N1264:N1284)-N1280</f>
        <v>0</v>
      </c>
      <c r="O1263" s="31">
        <f t="shared" si="186"/>
        <v>0</v>
      </c>
      <c r="P1263" s="32">
        <f t="shared" si="189"/>
        <v>0</v>
      </c>
      <c r="R1263" s="17">
        <f>SUM('[1]estapu y ente'!D1261+[2]ctas!D1261)</f>
        <v>0</v>
      </c>
      <c r="S1263" s="18">
        <f t="shared" si="182"/>
        <v>0</v>
      </c>
    </row>
    <row r="1264" spans="1:19" x14ac:dyDescent="0.25">
      <c r="A1264" s="26">
        <v>3320104</v>
      </c>
      <c r="B1264" s="27" t="s">
        <v>124</v>
      </c>
      <c r="C1264" s="28"/>
      <c r="D1264" s="17">
        <f>SUM([3]ctas!D1264+'[4]estapu y ente'!D1264)</f>
        <v>0</v>
      </c>
      <c r="E1264" s="17">
        <f>SUM([3]ctas!E1264+'[4]estapu y ente'!E1264)</f>
        <v>0</v>
      </c>
      <c r="F1264" s="30">
        <f t="shared" si="187"/>
        <v>0</v>
      </c>
      <c r="G1264" s="31">
        <f t="shared" si="183"/>
        <v>0</v>
      </c>
      <c r="H1264" s="17"/>
      <c r="I1264" s="32">
        <f t="shared" si="188"/>
        <v>0</v>
      </c>
      <c r="J1264" s="17">
        <f>SUM([3]ctas!J1264+'[4]estapu y ente'!J1264)</f>
        <v>0</v>
      </c>
      <c r="K1264" s="31">
        <f t="shared" si="184"/>
        <v>0</v>
      </c>
      <c r="L1264" s="30">
        <f t="shared" si="190"/>
        <v>0</v>
      </c>
      <c r="M1264" s="31">
        <f t="shared" si="185"/>
        <v>0</v>
      </c>
      <c r="N1264" s="17">
        <f>SUM([3]ctas!N1264+'[4]estapu y ente'!N1264)</f>
        <v>0</v>
      </c>
      <c r="O1264" s="31">
        <f t="shared" si="186"/>
        <v>0</v>
      </c>
      <c r="P1264" s="32">
        <f t="shared" si="189"/>
        <v>0</v>
      </c>
      <c r="R1264" s="17">
        <f>SUM('[1]estapu y ente'!D1262+[2]ctas!D1262)</f>
        <v>0</v>
      </c>
      <c r="S1264" s="18">
        <f t="shared" si="182"/>
        <v>0</v>
      </c>
    </row>
    <row r="1265" spans="1:19" ht="26.25" x14ac:dyDescent="0.25">
      <c r="A1265" s="26">
        <v>3320105</v>
      </c>
      <c r="B1265" s="27" t="s">
        <v>125</v>
      </c>
      <c r="C1265" s="28"/>
      <c r="D1265" s="17">
        <f>SUM([3]ctas!D1265+'[4]estapu y ente'!D1265)</f>
        <v>0</v>
      </c>
      <c r="E1265" s="17">
        <f>SUM([3]ctas!E1265+'[4]estapu y ente'!E1265)</f>
        <v>0</v>
      </c>
      <c r="F1265" s="30">
        <f t="shared" si="187"/>
        <v>0</v>
      </c>
      <c r="G1265" s="31">
        <f t="shared" si="183"/>
        <v>0</v>
      </c>
      <c r="H1265" s="17"/>
      <c r="I1265" s="32">
        <f t="shared" si="188"/>
        <v>0</v>
      </c>
      <c r="J1265" s="17">
        <f>SUM([3]ctas!J1265+'[4]estapu y ente'!J1265)</f>
        <v>0</v>
      </c>
      <c r="K1265" s="31">
        <f t="shared" si="184"/>
        <v>0</v>
      </c>
      <c r="L1265" s="30">
        <f t="shared" si="190"/>
        <v>0</v>
      </c>
      <c r="M1265" s="31">
        <f t="shared" si="185"/>
        <v>0</v>
      </c>
      <c r="N1265" s="17">
        <f>SUM([3]ctas!N1265+'[4]estapu y ente'!N1265)</f>
        <v>0</v>
      </c>
      <c r="O1265" s="31">
        <f t="shared" si="186"/>
        <v>0</v>
      </c>
      <c r="P1265" s="32">
        <f t="shared" si="189"/>
        <v>0</v>
      </c>
      <c r="R1265" s="17">
        <f>SUM('[1]estapu y ente'!D1263+[2]ctas!D1263)</f>
        <v>0</v>
      </c>
      <c r="S1265" s="18">
        <f t="shared" si="182"/>
        <v>0</v>
      </c>
    </row>
    <row r="1266" spans="1:19" x14ac:dyDescent="0.25">
      <c r="A1266" s="26">
        <v>3320107</v>
      </c>
      <c r="B1266" s="27" t="s">
        <v>126</v>
      </c>
      <c r="C1266" s="28"/>
      <c r="D1266" s="17">
        <f>SUM([3]ctas!D1266+'[4]estapu y ente'!D1266)</f>
        <v>0</v>
      </c>
      <c r="E1266" s="17">
        <f>SUM([3]ctas!E1266+'[4]estapu y ente'!E1266)</f>
        <v>0</v>
      </c>
      <c r="F1266" s="30">
        <f t="shared" si="187"/>
        <v>0</v>
      </c>
      <c r="G1266" s="31">
        <f t="shared" si="183"/>
        <v>0</v>
      </c>
      <c r="H1266" s="17"/>
      <c r="I1266" s="32">
        <f t="shared" si="188"/>
        <v>0</v>
      </c>
      <c r="J1266" s="17">
        <f>SUM([3]ctas!J1266+'[4]estapu y ente'!J1266)</f>
        <v>0</v>
      </c>
      <c r="K1266" s="31">
        <f t="shared" si="184"/>
        <v>0</v>
      </c>
      <c r="L1266" s="30">
        <f t="shared" si="190"/>
        <v>0</v>
      </c>
      <c r="M1266" s="31">
        <f t="shared" si="185"/>
        <v>0</v>
      </c>
      <c r="N1266" s="17">
        <f>SUM([3]ctas!N1266+'[4]estapu y ente'!N1266)</f>
        <v>0</v>
      </c>
      <c r="O1266" s="31">
        <f t="shared" si="186"/>
        <v>0</v>
      </c>
      <c r="P1266" s="32">
        <f t="shared" si="189"/>
        <v>0</v>
      </c>
      <c r="R1266" s="17">
        <f>SUM('[1]estapu y ente'!D1264+[2]ctas!D1264)</f>
        <v>0</v>
      </c>
      <c r="S1266" s="18">
        <f t="shared" si="182"/>
        <v>0</v>
      </c>
    </row>
    <row r="1267" spans="1:19" x14ac:dyDescent="0.25">
      <c r="A1267" s="26">
        <v>3320109</v>
      </c>
      <c r="B1267" s="27" t="s">
        <v>127</v>
      </c>
      <c r="C1267" s="28"/>
      <c r="D1267" s="17">
        <f>SUM([3]ctas!D1267+'[4]estapu y ente'!D1267)</f>
        <v>0</v>
      </c>
      <c r="E1267" s="17">
        <f>SUM([3]ctas!E1267+'[4]estapu y ente'!E1267)</f>
        <v>0</v>
      </c>
      <c r="F1267" s="30">
        <f t="shared" si="187"/>
        <v>0</v>
      </c>
      <c r="G1267" s="31">
        <f t="shared" si="183"/>
        <v>0</v>
      </c>
      <c r="H1267" s="17"/>
      <c r="I1267" s="32">
        <f t="shared" si="188"/>
        <v>0</v>
      </c>
      <c r="J1267" s="17">
        <f>SUM([3]ctas!J1267+'[4]estapu y ente'!J1267)</f>
        <v>0</v>
      </c>
      <c r="K1267" s="31">
        <f t="shared" si="184"/>
        <v>0</v>
      </c>
      <c r="L1267" s="30">
        <f t="shared" si="190"/>
        <v>0</v>
      </c>
      <c r="M1267" s="31">
        <f t="shared" si="185"/>
        <v>0</v>
      </c>
      <c r="N1267" s="17">
        <f>SUM([3]ctas!N1267+'[4]estapu y ente'!N1267)</f>
        <v>0</v>
      </c>
      <c r="O1267" s="31">
        <f t="shared" si="186"/>
        <v>0</v>
      </c>
      <c r="P1267" s="32">
        <f t="shared" si="189"/>
        <v>0</v>
      </c>
      <c r="R1267" s="17">
        <f>SUM('[1]estapu y ente'!D1265+[2]ctas!D1265)</f>
        <v>0</v>
      </c>
      <c r="S1267" s="18">
        <f t="shared" si="182"/>
        <v>0</v>
      </c>
    </row>
    <row r="1268" spans="1:19" ht="26.25" x14ac:dyDescent="0.25">
      <c r="A1268" s="26">
        <v>3320111</v>
      </c>
      <c r="B1268" s="27" t="s">
        <v>128</v>
      </c>
      <c r="C1268" s="28"/>
      <c r="D1268" s="17">
        <f>SUM([3]ctas!D1268+'[4]estapu y ente'!D1268)</f>
        <v>0</v>
      </c>
      <c r="E1268" s="17">
        <f>SUM([3]ctas!E1268+'[4]estapu y ente'!E1268)</f>
        <v>0</v>
      </c>
      <c r="F1268" s="30">
        <f t="shared" si="187"/>
        <v>0</v>
      </c>
      <c r="G1268" s="31">
        <f t="shared" si="183"/>
        <v>0</v>
      </c>
      <c r="H1268" s="17"/>
      <c r="I1268" s="32">
        <f t="shared" si="188"/>
        <v>0</v>
      </c>
      <c r="J1268" s="17">
        <f>SUM([3]ctas!J1268+'[4]estapu y ente'!J1268)</f>
        <v>0</v>
      </c>
      <c r="K1268" s="31">
        <f t="shared" si="184"/>
        <v>0</v>
      </c>
      <c r="L1268" s="30">
        <f t="shared" si="190"/>
        <v>0</v>
      </c>
      <c r="M1268" s="31">
        <f t="shared" si="185"/>
        <v>0</v>
      </c>
      <c r="N1268" s="17">
        <f>SUM([3]ctas!N1268+'[4]estapu y ente'!N1268)</f>
        <v>0</v>
      </c>
      <c r="O1268" s="31">
        <f t="shared" si="186"/>
        <v>0</v>
      </c>
      <c r="P1268" s="32">
        <f t="shared" si="189"/>
        <v>0</v>
      </c>
      <c r="R1268" s="17">
        <f>SUM('[1]estapu y ente'!D1266+[2]ctas!D1266)</f>
        <v>0</v>
      </c>
      <c r="S1268" s="18">
        <f t="shared" si="182"/>
        <v>0</v>
      </c>
    </row>
    <row r="1269" spans="1:19" ht="26.25" x14ac:dyDescent="0.25">
      <c r="A1269" s="26">
        <v>3320114</v>
      </c>
      <c r="B1269" s="27" t="s">
        <v>804</v>
      </c>
      <c r="C1269" s="28"/>
      <c r="D1269" s="17">
        <f>SUM([3]ctas!D1269+'[4]estapu y ente'!D1269)</f>
        <v>0</v>
      </c>
      <c r="E1269" s="17">
        <f>SUM([3]ctas!E1269+'[4]estapu y ente'!E1269)</f>
        <v>0</v>
      </c>
      <c r="F1269" s="30">
        <f t="shared" si="187"/>
        <v>0</v>
      </c>
      <c r="G1269" s="31">
        <f t="shared" si="183"/>
        <v>0</v>
      </c>
      <c r="H1269" s="17"/>
      <c r="I1269" s="32">
        <f t="shared" si="188"/>
        <v>0</v>
      </c>
      <c r="J1269" s="17">
        <f>SUM([3]ctas!J1269+'[4]estapu y ente'!J1269)</f>
        <v>0</v>
      </c>
      <c r="K1269" s="31">
        <f t="shared" si="184"/>
        <v>0</v>
      </c>
      <c r="L1269" s="30">
        <f t="shared" si="190"/>
        <v>0</v>
      </c>
      <c r="M1269" s="31">
        <f t="shared" si="185"/>
        <v>0</v>
      </c>
      <c r="N1269" s="17">
        <f>SUM([3]ctas!N1269+'[4]estapu y ente'!N1269)</f>
        <v>0</v>
      </c>
      <c r="O1269" s="31">
        <f t="shared" si="186"/>
        <v>0</v>
      </c>
      <c r="P1269" s="32">
        <f t="shared" si="189"/>
        <v>0</v>
      </c>
      <c r="R1269" s="17">
        <f>SUM('[1]estapu y ente'!D1267+[2]ctas!D1267)</f>
        <v>0</v>
      </c>
      <c r="S1269" s="18">
        <f t="shared" si="182"/>
        <v>0</v>
      </c>
    </row>
    <row r="1270" spans="1:19" x14ac:dyDescent="0.25">
      <c r="A1270" s="26">
        <v>3320115</v>
      </c>
      <c r="B1270" s="27" t="s">
        <v>130</v>
      </c>
      <c r="C1270" s="28"/>
      <c r="D1270" s="17">
        <f>SUM([3]ctas!D1270+'[4]estapu y ente'!D1270)</f>
        <v>0</v>
      </c>
      <c r="E1270" s="17">
        <f>SUM([3]ctas!E1270+'[4]estapu y ente'!E1270)</f>
        <v>0</v>
      </c>
      <c r="F1270" s="30">
        <f t="shared" si="187"/>
        <v>0</v>
      </c>
      <c r="G1270" s="31">
        <f t="shared" si="183"/>
        <v>0</v>
      </c>
      <c r="H1270" s="17"/>
      <c r="I1270" s="32">
        <f t="shared" si="188"/>
        <v>0</v>
      </c>
      <c r="J1270" s="17">
        <f>SUM([3]ctas!J1270+'[4]estapu y ente'!J1270)</f>
        <v>0</v>
      </c>
      <c r="K1270" s="31">
        <f t="shared" si="184"/>
        <v>0</v>
      </c>
      <c r="L1270" s="30">
        <f t="shared" si="190"/>
        <v>0</v>
      </c>
      <c r="M1270" s="31">
        <f t="shared" si="185"/>
        <v>0</v>
      </c>
      <c r="N1270" s="17">
        <f>SUM([3]ctas!N1270+'[4]estapu y ente'!N1270)</f>
        <v>0</v>
      </c>
      <c r="O1270" s="31">
        <f t="shared" si="186"/>
        <v>0</v>
      </c>
      <c r="P1270" s="32">
        <f t="shared" si="189"/>
        <v>0</v>
      </c>
      <c r="R1270" s="17">
        <f>SUM('[1]estapu y ente'!D1268+[2]ctas!D1268)</f>
        <v>0</v>
      </c>
      <c r="S1270" s="18">
        <f t="shared" si="182"/>
        <v>0</v>
      </c>
    </row>
    <row r="1271" spans="1:19" x14ac:dyDescent="0.25">
      <c r="A1271" s="26">
        <v>3320116</v>
      </c>
      <c r="B1271" s="27" t="s">
        <v>805</v>
      </c>
      <c r="C1271" s="28"/>
      <c r="D1271" s="17">
        <f>SUM([3]ctas!D1271+'[4]estapu y ente'!D1271)</f>
        <v>0</v>
      </c>
      <c r="E1271" s="17">
        <f>SUM([3]ctas!E1271+'[4]estapu y ente'!E1271)</f>
        <v>0</v>
      </c>
      <c r="F1271" s="30">
        <f t="shared" si="187"/>
        <v>0</v>
      </c>
      <c r="G1271" s="31">
        <f t="shared" si="183"/>
        <v>0</v>
      </c>
      <c r="H1271" s="17"/>
      <c r="I1271" s="32">
        <f t="shared" si="188"/>
        <v>0</v>
      </c>
      <c r="J1271" s="17">
        <f>SUM([3]ctas!J1271+'[4]estapu y ente'!J1271)</f>
        <v>0</v>
      </c>
      <c r="K1271" s="31">
        <f t="shared" si="184"/>
        <v>0</v>
      </c>
      <c r="L1271" s="30">
        <f t="shared" si="190"/>
        <v>0</v>
      </c>
      <c r="M1271" s="31">
        <f t="shared" si="185"/>
        <v>0</v>
      </c>
      <c r="N1271" s="17">
        <f>SUM([3]ctas!N1271+'[4]estapu y ente'!N1271)</f>
        <v>0</v>
      </c>
      <c r="O1271" s="31">
        <f t="shared" si="186"/>
        <v>0</v>
      </c>
      <c r="P1271" s="32">
        <f t="shared" si="189"/>
        <v>0</v>
      </c>
      <c r="R1271" s="17">
        <f>SUM('[1]estapu y ente'!D1269+[2]ctas!D1269)</f>
        <v>0</v>
      </c>
      <c r="S1271" s="18">
        <f t="shared" si="182"/>
        <v>0</v>
      </c>
    </row>
    <row r="1272" spans="1:19" x14ac:dyDescent="0.25">
      <c r="A1272" s="26">
        <v>3320117</v>
      </c>
      <c r="B1272" s="27" t="s">
        <v>132</v>
      </c>
      <c r="C1272" s="28"/>
      <c r="D1272" s="17">
        <f>SUM([3]ctas!D1272+'[4]estapu y ente'!D1272)</f>
        <v>0</v>
      </c>
      <c r="E1272" s="17">
        <f>SUM([3]ctas!E1272+'[4]estapu y ente'!E1272)</f>
        <v>0</v>
      </c>
      <c r="F1272" s="30">
        <f t="shared" si="187"/>
        <v>0</v>
      </c>
      <c r="G1272" s="31">
        <f t="shared" si="183"/>
        <v>0</v>
      </c>
      <c r="H1272" s="17"/>
      <c r="I1272" s="32">
        <f t="shared" si="188"/>
        <v>0</v>
      </c>
      <c r="J1272" s="17">
        <f>SUM([3]ctas!J1272+'[4]estapu y ente'!J1272)</f>
        <v>0</v>
      </c>
      <c r="K1272" s="31">
        <f t="shared" si="184"/>
        <v>0</v>
      </c>
      <c r="L1272" s="30">
        <f t="shared" si="190"/>
        <v>0</v>
      </c>
      <c r="M1272" s="31">
        <f t="shared" si="185"/>
        <v>0</v>
      </c>
      <c r="N1272" s="17">
        <f>SUM([3]ctas!N1272+'[4]estapu y ente'!N1272)</f>
        <v>0</v>
      </c>
      <c r="O1272" s="31">
        <f t="shared" si="186"/>
        <v>0</v>
      </c>
      <c r="P1272" s="32">
        <f t="shared" si="189"/>
        <v>0</v>
      </c>
      <c r="R1272" s="17">
        <f>SUM('[1]estapu y ente'!D1270+[2]ctas!D1270)</f>
        <v>0</v>
      </c>
      <c r="S1272" s="18">
        <f t="shared" si="182"/>
        <v>0</v>
      </c>
    </row>
    <row r="1273" spans="1:19" x14ac:dyDescent="0.25">
      <c r="A1273" s="26">
        <v>3320118</v>
      </c>
      <c r="B1273" s="27" t="s">
        <v>133</v>
      </c>
      <c r="C1273" s="28"/>
      <c r="D1273" s="17">
        <f>SUM([3]ctas!D1273+'[4]estapu y ente'!D1273)</f>
        <v>0</v>
      </c>
      <c r="E1273" s="17">
        <f>SUM([3]ctas!E1273+'[4]estapu y ente'!E1273)</f>
        <v>0</v>
      </c>
      <c r="F1273" s="30">
        <f t="shared" si="187"/>
        <v>0</v>
      </c>
      <c r="G1273" s="31">
        <f t="shared" si="183"/>
        <v>0</v>
      </c>
      <c r="H1273" s="17"/>
      <c r="I1273" s="32">
        <f t="shared" si="188"/>
        <v>0</v>
      </c>
      <c r="J1273" s="17">
        <f>SUM([3]ctas!J1273+'[4]estapu y ente'!J1273)</f>
        <v>0</v>
      </c>
      <c r="K1273" s="31">
        <f t="shared" si="184"/>
        <v>0</v>
      </c>
      <c r="L1273" s="30">
        <f t="shared" si="190"/>
        <v>0</v>
      </c>
      <c r="M1273" s="31">
        <f t="shared" si="185"/>
        <v>0</v>
      </c>
      <c r="N1273" s="17">
        <f>SUM([3]ctas!N1273+'[4]estapu y ente'!N1273)</f>
        <v>0</v>
      </c>
      <c r="O1273" s="31">
        <f t="shared" si="186"/>
        <v>0</v>
      </c>
      <c r="P1273" s="32">
        <f t="shared" si="189"/>
        <v>0</v>
      </c>
      <c r="R1273" s="17">
        <f>SUM('[1]estapu y ente'!D1271+[2]ctas!D1271)</f>
        <v>0</v>
      </c>
      <c r="S1273" s="18">
        <f t="shared" si="182"/>
        <v>0</v>
      </c>
    </row>
    <row r="1274" spans="1:19" ht="26.25" x14ac:dyDescent="0.25">
      <c r="A1274" s="26">
        <v>3320119</v>
      </c>
      <c r="B1274" s="27" t="s">
        <v>134</v>
      </c>
      <c r="C1274" s="28"/>
      <c r="D1274" s="17">
        <f>SUM([3]ctas!D1274+'[4]estapu y ente'!D1274)</f>
        <v>0</v>
      </c>
      <c r="E1274" s="17">
        <f>SUM([3]ctas!E1274+'[4]estapu y ente'!E1274)</f>
        <v>0</v>
      </c>
      <c r="F1274" s="30">
        <f t="shared" si="187"/>
        <v>0</v>
      </c>
      <c r="G1274" s="31">
        <f t="shared" si="183"/>
        <v>0</v>
      </c>
      <c r="H1274" s="17"/>
      <c r="I1274" s="32">
        <f t="shared" si="188"/>
        <v>0</v>
      </c>
      <c r="J1274" s="17">
        <f>SUM([3]ctas!J1274+'[4]estapu y ente'!J1274)</f>
        <v>0</v>
      </c>
      <c r="K1274" s="31">
        <f t="shared" si="184"/>
        <v>0</v>
      </c>
      <c r="L1274" s="30">
        <f t="shared" si="190"/>
        <v>0</v>
      </c>
      <c r="M1274" s="31">
        <f t="shared" si="185"/>
        <v>0</v>
      </c>
      <c r="N1274" s="17">
        <f>SUM([3]ctas!N1274+'[4]estapu y ente'!N1274)</f>
        <v>0</v>
      </c>
      <c r="O1274" s="31">
        <f t="shared" si="186"/>
        <v>0</v>
      </c>
      <c r="P1274" s="32">
        <f t="shared" si="189"/>
        <v>0</v>
      </c>
      <c r="R1274" s="17">
        <f>SUM('[1]estapu y ente'!D1272+[2]ctas!D1272)</f>
        <v>0</v>
      </c>
      <c r="S1274" s="18">
        <f t="shared" si="182"/>
        <v>0</v>
      </c>
    </row>
    <row r="1275" spans="1:19" ht="26.25" x14ac:dyDescent="0.25">
      <c r="A1275" s="26">
        <v>3320120</v>
      </c>
      <c r="B1275" s="27" t="s">
        <v>135</v>
      </c>
      <c r="C1275" s="28"/>
      <c r="D1275" s="17">
        <f>SUM([3]ctas!D1275+'[4]estapu y ente'!D1275)</f>
        <v>0</v>
      </c>
      <c r="E1275" s="17">
        <f>SUM([3]ctas!E1275+'[4]estapu y ente'!E1275)</f>
        <v>0</v>
      </c>
      <c r="F1275" s="30">
        <f t="shared" si="187"/>
        <v>0</v>
      </c>
      <c r="G1275" s="31">
        <f t="shared" si="183"/>
        <v>0</v>
      </c>
      <c r="H1275" s="17"/>
      <c r="I1275" s="32">
        <f t="shared" si="188"/>
        <v>0</v>
      </c>
      <c r="J1275" s="17">
        <f>SUM([3]ctas!J1275+'[4]estapu y ente'!J1275)</f>
        <v>0</v>
      </c>
      <c r="K1275" s="31">
        <f t="shared" si="184"/>
        <v>0</v>
      </c>
      <c r="L1275" s="30">
        <f t="shared" si="190"/>
        <v>0</v>
      </c>
      <c r="M1275" s="31">
        <f t="shared" si="185"/>
        <v>0</v>
      </c>
      <c r="N1275" s="17">
        <f>SUM([3]ctas!N1275+'[4]estapu y ente'!N1275)</f>
        <v>0</v>
      </c>
      <c r="O1275" s="31">
        <f t="shared" si="186"/>
        <v>0</v>
      </c>
      <c r="P1275" s="32">
        <f t="shared" si="189"/>
        <v>0</v>
      </c>
      <c r="R1275" s="17">
        <f>SUM('[1]estapu y ente'!D1273+[2]ctas!D1273)</f>
        <v>0</v>
      </c>
      <c r="S1275" s="18">
        <f t="shared" si="182"/>
        <v>0</v>
      </c>
    </row>
    <row r="1276" spans="1:19" x14ac:dyDescent="0.25">
      <c r="A1276" s="26">
        <v>3320121</v>
      </c>
      <c r="B1276" s="27" t="s">
        <v>136</v>
      </c>
      <c r="C1276" s="28"/>
      <c r="D1276" s="17">
        <f>SUM([3]ctas!D1276+'[4]estapu y ente'!D1276)</f>
        <v>0</v>
      </c>
      <c r="E1276" s="17">
        <f>SUM([3]ctas!E1276+'[4]estapu y ente'!E1276)</f>
        <v>0</v>
      </c>
      <c r="F1276" s="30">
        <f t="shared" si="187"/>
        <v>0</v>
      </c>
      <c r="G1276" s="31">
        <f t="shared" si="183"/>
        <v>0</v>
      </c>
      <c r="H1276" s="17"/>
      <c r="I1276" s="32">
        <f t="shared" si="188"/>
        <v>0</v>
      </c>
      <c r="J1276" s="17">
        <f>SUM([3]ctas!J1276+'[4]estapu y ente'!J1276)</f>
        <v>0</v>
      </c>
      <c r="K1276" s="31">
        <f t="shared" si="184"/>
        <v>0</v>
      </c>
      <c r="L1276" s="30">
        <f t="shared" si="190"/>
        <v>0</v>
      </c>
      <c r="M1276" s="31">
        <f t="shared" si="185"/>
        <v>0</v>
      </c>
      <c r="N1276" s="17">
        <f>SUM([3]ctas!N1276+'[4]estapu y ente'!N1276)</f>
        <v>0</v>
      </c>
      <c r="O1276" s="31">
        <f t="shared" si="186"/>
        <v>0</v>
      </c>
      <c r="P1276" s="32">
        <f t="shared" si="189"/>
        <v>0</v>
      </c>
      <c r="R1276" s="17">
        <f>SUM('[1]estapu y ente'!D1274+[2]ctas!D1274)</f>
        <v>0</v>
      </c>
      <c r="S1276" s="18">
        <f t="shared" si="182"/>
        <v>0</v>
      </c>
    </row>
    <row r="1277" spans="1:19" ht="26.25" x14ac:dyDescent="0.25">
      <c r="A1277" s="26">
        <v>3320122</v>
      </c>
      <c r="B1277" s="27" t="s">
        <v>806</v>
      </c>
      <c r="C1277" s="28"/>
      <c r="D1277" s="17">
        <f>SUM([3]ctas!D1277+'[4]estapu y ente'!D1277)</f>
        <v>0</v>
      </c>
      <c r="E1277" s="17">
        <f>SUM([3]ctas!E1277+'[4]estapu y ente'!E1277)</f>
        <v>0</v>
      </c>
      <c r="F1277" s="30">
        <f t="shared" si="187"/>
        <v>0</v>
      </c>
      <c r="G1277" s="31">
        <f t="shared" si="183"/>
        <v>0</v>
      </c>
      <c r="H1277" s="17"/>
      <c r="I1277" s="32">
        <f t="shared" si="188"/>
        <v>0</v>
      </c>
      <c r="J1277" s="17">
        <f>SUM([3]ctas!J1277+'[4]estapu y ente'!J1277)</f>
        <v>0</v>
      </c>
      <c r="K1277" s="31">
        <f t="shared" si="184"/>
        <v>0</v>
      </c>
      <c r="L1277" s="30">
        <f t="shared" si="190"/>
        <v>0</v>
      </c>
      <c r="M1277" s="31">
        <f t="shared" si="185"/>
        <v>0</v>
      </c>
      <c r="N1277" s="17">
        <f>SUM([3]ctas!N1277+'[4]estapu y ente'!N1277)</f>
        <v>0</v>
      </c>
      <c r="O1277" s="31">
        <f t="shared" si="186"/>
        <v>0</v>
      </c>
      <c r="P1277" s="32">
        <f t="shared" si="189"/>
        <v>0</v>
      </c>
      <c r="R1277" s="17">
        <f>SUM('[1]estapu y ente'!D1275+[2]ctas!D1275)</f>
        <v>0</v>
      </c>
      <c r="S1277" s="18">
        <f t="shared" si="182"/>
        <v>0</v>
      </c>
    </row>
    <row r="1278" spans="1:19" ht="26.25" x14ac:dyDescent="0.25">
      <c r="A1278" s="26">
        <v>3320123</v>
      </c>
      <c r="B1278" s="27" t="s">
        <v>138</v>
      </c>
      <c r="C1278" s="28"/>
      <c r="D1278" s="17">
        <f>SUM([3]ctas!D1278+'[4]estapu y ente'!D1278)</f>
        <v>0</v>
      </c>
      <c r="E1278" s="17">
        <f>SUM([3]ctas!E1278+'[4]estapu y ente'!E1278)</f>
        <v>0</v>
      </c>
      <c r="F1278" s="30">
        <f t="shared" si="187"/>
        <v>0</v>
      </c>
      <c r="G1278" s="31">
        <f t="shared" si="183"/>
        <v>0</v>
      </c>
      <c r="H1278" s="17"/>
      <c r="I1278" s="32">
        <f t="shared" si="188"/>
        <v>0</v>
      </c>
      <c r="J1278" s="17">
        <f>SUM([3]ctas!J1278+'[4]estapu y ente'!J1278)</f>
        <v>0</v>
      </c>
      <c r="K1278" s="31">
        <f t="shared" si="184"/>
        <v>0</v>
      </c>
      <c r="L1278" s="30">
        <f t="shared" si="190"/>
        <v>0</v>
      </c>
      <c r="M1278" s="31">
        <f t="shared" si="185"/>
        <v>0</v>
      </c>
      <c r="N1278" s="17">
        <f>SUM([3]ctas!N1278+'[4]estapu y ente'!N1278)</f>
        <v>0</v>
      </c>
      <c r="O1278" s="31">
        <f t="shared" si="186"/>
        <v>0</v>
      </c>
      <c r="P1278" s="32">
        <f t="shared" si="189"/>
        <v>0</v>
      </c>
      <c r="R1278" s="17">
        <f>SUM('[1]estapu y ente'!D1276+[2]ctas!D1276)</f>
        <v>0</v>
      </c>
      <c r="S1278" s="18">
        <f t="shared" si="182"/>
        <v>0</v>
      </c>
    </row>
    <row r="1279" spans="1:19" x14ac:dyDescent="0.25">
      <c r="A1279" s="26">
        <v>3320124</v>
      </c>
      <c r="B1279" s="27" t="s">
        <v>140</v>
      </c>
      <c r="C1279" s="28"/>
      <c r="D1279" s="17">
        <f>SUM([3]ctas!D1279+'[4]estapu y ente'!D1279)</f>
        <v>0</v>
      </c>
      <c r="E1279" s="17">
        <f>SUM([3]ctas!E1279+'[4]estapu y ente'!E1279)</f>
        <v>0</v>
      </c>
      <c r="F1279" s="30">
        <f t="shared" si="187"/>
        <v>0</v>
      </c>
      <c r="G1279" s="31">
        <f t="shared" si="183"/>
        <v>0</v>
      </c>
      <c r="H1279" s="17"/>
      <c r="I1279" s="32">
        <f t="shared" si="188"/>
        <v>0</v>
      </c>
      <c r="J1279" s="17">
        <f>SUM([3]ctas!J1279+'[4]estapu y ente'!J1279)</f>
        <v>0</v>
      </c>
      <c r="K1279" s="31">
        <f t="shared" si="184"/>
        <v>0</v>
      </c>
      <c r="L1279" s="30">
        <f t="shared" si="190"/>
        <v>0</v>
      </c>
      <c r="M1279" s="31">
        <f t="shared" si="185"/>
        <v>0</v>
      </c>
      <c r="N1279" s="17">
        <f>SUM([3]ctas!N1279+'[4]estapu y ente'!N1279)</f>
        <v>0</v>
      </c>
      <c r="O1279" s="31">
        <f t="shared" si="186"/>
        <v>0</v>
      </c>
      <c r="P1279" s="32">
        <f t="shared" si="189"/>
        <v>0</v>
      </c>
      <c r="R1279" s="17">
        <f>SUM('[1]estapu y ente'!D1277+[2]ctas!D1277)</f>
        <v>0</v>
      </c>
      <c r="S1279" s="18">
        <f t="shared" si="182"/>
        <v>0</v>
      </c>
    </row>
    <row r="1280" spans="1:19" ht="26.25" x14ac:dyDescent="0.25">
      <c r="A1280" s="26">
        <v>3320125</v>
      </c>
      <c r="B1280" s="27" t="s">
        <v>141</v>
      </c>
      <c r="C1280" s="28"/>
      <c r="D1280" s="29">
        <f>SUM(D1281)</f>
        <v>0</v>
      </c>
      <c r="E1280" s="29">
        <f>SUM(E1281)</f>
        <v>0</v>
      </c>
      <c r="F1280" s="30">
        <f t="shared" si="187"/>
        <v>0</v>
      </c>
      <c r="G1280" s="31">
        <f t="shared" si="183"/>
        <v>0</v>
      </c>
      <c r="H1280" s="29">
        <f>SUM(H1281)</f>
        <v>0</v>
      </c>
      <c r="I1280" s="32">
        <f t="shared" si="188"/>
        <v>0</v>
      </c>
      <c r="J1280" s="29">
        <f>SUM(J1281)</f>
        <v>0</v>
      </c>
      <c r="K1280" s="31">
        <f t="shared" si="184"/>
        <v>0</v>
      </c>
      <c r="L1280" s="30">
        <f t="shared" si="190"/>
        <v>0</v>
      </c>
      <c r="M1280" s="31">
        <f t="shared" si="185"/>
        <v>0</v>
      </c>
      <c r="N1280" s="29">
        <f>SUM(N1281)</f>
        <v>0</v>
      </c>
      <c r="O1280" s="31">
        <f t="shared" si="186"/>
        <v>0</v>
      </c>
      <c r="P1280" s="32">
        <f t="shared" si="189"/>
        <v>0</v>
      </c>
      <c r="R1280" s="17">
        <f>SUM('[1]estapu y ente'!D1278+[2]ctas!D1278)</f>
        <v>0</v>
      </c>
      <c r="S1280" s="18">
        <f t="shared" si="182"/>
        <v>0</v>
      </c>
    </row>
    <row r="1281" spans="1:19" x14ac:dyDescent="0.25">
      <c r="A1281" s="26">
        <v>332012503</v>
      </c>
      <c r="B1281" s="27" t="s">
        <v>807</v>
      </c>
      <c r="C1281" s="28"/>
      <c r="D1281" s="17">
        <f>SUM([3]ctas!D1281+'[4]estapu y ente'!D1281)</f>
        <v>0</v>
      </c>
      <c r="E1281" s="17">
        <f>SUM([3]ctas!E1281+'[4]estapu y ente'!E1281)</f>
        <v>0</v>
      </c>
      <c r="F1281" s="30">
        <f t="shared" si="187"/>
        <v>0</v>
      </c>
      <c r="G1281" s="31">
        <f t="shared" si="183"/>
        <v>0</v>
      </c>
      <c r="H1281" s="17"/>
      <c r="I1281" s="32">
        <f t="shared" si="188"/>
        <v>0</v>
      </c>
      <c r="J1281" s="17">
        <f>SUM([3]ctas!J1281+'[4]estapu y ente'!J1281)</f>
        <v>0</v>
      </c>
      <c r="K1281" s="31">
        <f t="shared" si="184"/>
        <v>0</v>
      </c>
      <c r="L1281" s="30">
        <f t="shared" si="190"/>
        <v>0</v>
      </c>
      <c r="M1281" s="31">
        <f t="shared" si="185"/>
        <v>0</v>
      </c>
      <c r="N1281" s="17">
        <f>SUM([3]ctas!N1281+'[4]estapu y ente'!N1281)</f>
        <v>0</v>
      </c>
      <c r="O1281" s="31">
        <f t="shared" si="186"/>
        <v>0</v>
      </c>
      <c r="P1281" s="32">
        <f t="shared" si="189"/>
        <v>0</v>
      </c>
      <c r="R1281" s="17">
        <f>SUM('[1]estapu y ente'!D1279+[2]ctas!D1279)</f>
        <v>0</v>
      </c>
      <c r="S1281" s="18">
        <f t="shared" si="182"/>
        <v>0</v>
      </c>
    </row>
    <row r="1282" spans="1:19" x14ac:dyDescent="0.25">
      <c r="A1282" s="26">
        <v>3320126</v>
      </c>
      <c r="B1282" s="27" t="s">
        <v>145</v>
      </c>
      <c r="C1282" s="28"/>
      <c r="D1282" s="17">
        <f>SUM([3]ctas!D1282+'[4]estapu y ente'!D1282)</f>
        <v>0</v>
      </c>
      <c r="E1282" s="17">
        <f>SUM([3]ctas!E1282+'[4]estapu y ente'!E1282)</f>
        <v>0</v>
      </c>
      <c r="F1282" s="30">
        <f t="shared" si="187"/>
        <v>0</v>
      </c>
      <c r="G1282" s="31">
        <f t="shared" si="183"/>
        <v>0</v>
      </c>
      <c r="H1282" s="17"/>
      <c r="I1282" s="32">
        <f t="shared" si="188"/>
        <v>0</v>
      </c>
      <c r="J1282" s="17">
        <f>SUM([3]ctas!J1282+'[4]estapu y ente'!J1282)</f>
        <v>0</v>
      </c>
      <c r="K1282" s="31">
        <f t="shared" si="184"/>
        <v>0</v>
      </c>
      <c r="L1282" s="30">
        <f t="shared" si="190"/>
        <v>0</v>
      </c>
      <c r="M1282" s="31">
        <f t="shared" si="185"/>
        <v>0</v>
      </c>
      <c r="N1282" s="17">
        <f>SUM([3]ctas!N1282+'[4]estapu y ente'!N1282)</f>
        <v>0</v>
      </c>
      <c r="O1282" s="31">
        <f t="shared" si="186"/>
        <v>0</v>
      </c>
      <c r="P1282" s="32">
        <f t="shared" si="189"/>
        <v>0</v>
      </c>
      <c r="R1282" s="17">
        <f>SUM('[1]estapu y ente'!D1280+[2]ctas!D1280)</f>
        <v>0</v>
      </c>
      <c r="S1282" s="18">
        <f t="shared" si="182"/>
        <v>0</v>
      </c>
    </row>
    <row r="1283" spans="1:19" x14ac:dyDescent="0.25">
      <c r="A1283" s="26">
        <v>3320127</v>
      </c>
      <c r="B1283" s="27" t="s">
        <v>146</v>
      </c>
      <c r="C1283" s="28"/>
      <c r="D1283" s="17">
        <f>SUM([3]ctas!D1283+'[4]estapu y ente'!D1283)</f>
        <v>0</v>
      </c>
      <c r="E1283" s="17">
        <f>SUM([3]ctas!E1283+'[4]estapu y ente'!E1283)</f>
        <v>0</v>
      </c>
      <c r="F1283" s="30">
        <f t="shared" si="187"/>
        <v>0</v>
      </c>
      <c r="G1283" s="31">
        <f t="shared" si="183"/>
        <v>0</v>
      </c>
      <c r="H1283" s="17"/>
      <c r="I1283" s="32">
        <f t="shared" si="188"/>
        <v>0</v>
      </c>
      <c r="J1283" s="17">
        <f>SUM([3]ctas!J1283+'[4]estapu y ente'!J1283)</f>
        <v>0</v>
      </c>
      <c r="K1283" s="31">
        <f t="shared" si="184"/>
        <v>0</v>
      </c>
      <c r="L1283" s="30">
        <f t="shared" si="190"/>
        <v>0</v>
      </c>
      <c r="M1283" s="31">
        <f t="shared" si="185"/>
        <v>0</v>
      </c>
      <c r="N1283" s="17">
        <f>SUM([3]ctas!N1283+'[4]estapu y ente'!N1283)</f>
        <v>0</v>
      </c>
      <c r="O1283" s="31">
        <f t="shared" si="186"/>
        <v>0</v>
      </c>
      <c r="P1283" s="32">
        <f t="shared" si="189"/>
        <v>0</v>
      </c>
      <c r="R1283" s="17">
        <f>SUM('[1]estapu y ente'!D1281+[2]ctas!D1281)</f>
        <v>0</v>
      </c>
      <c r="S1283" s="18">
        <f t="shared" si="182"/>
        <v>0</v>
      </c>
    </row>
    <row r="1284" spans="1:19" x14ac:dyDescent="0.25">
      <c r="A1284" s="26">
        <v>3320128</v>
      </c>
      <c r="B1284" s="27" t="s">
        <v>147</v>
      </c>
      <c r="C1284" s="28"/>
      <c r="D1284" s="17">
        <f>SUM([3]ctas!D1284+'[4]estapu y ente'!D1284)</f>
        <v>0</v>
      </c>
      <c r="E1284" s="17">
        <f>SUM([3]ctas!E1284+'[4]estapu y ente'!E1284)</f>
        <v>0</v>
      </c>
      <c r="F1284" s="30">
        <f t="shared" si="187"/>
        <v>0</v>
      </c>
      <c r="G1284" s="31">
        <f t="shared" si="183"/>
        <v>0</v>
      </c>
      <c r="H1284" s="17"/>
      <c r="I1284" s="32">
        <f t="shared" si="188"/>
        <v>0</v>
      </c>
      <c r="J1284" s="17">
        <f>SUM([3]ctas!J1284+'[4]estapu y ente'!J1284)</f>
        <v>0</v>
      </c>
      <c r="K1284" s="31">
        <f t="shared" si="184"/>
        <v>0</v>
      </c>
      <c r="L1284" s="30">
        <f t="shared" si="190"/>
        <v>0</v>
      </c>
      <c r="M1284" s="31">
        <f t="shared" si="185"/>
        <v>0</v>
      </c>
      <c r="N1284" s="17">
        <f>SUM([3]ctas!N1284+'[4]estapu y ente'!N1284)</f>
        <v>0</v>
      </c>
      <c r="O1284" s="31">
        <f t="shared" si="186"/>
        <v>0</v>
      </c>
      <c r="P1284" s="32">
        <f t="shared" si="189"/>
        <v>0</v>
      </c>
      <c r="R1284" s="17">
        <f>SUM('[1]estapu y ente'!D1282+[2]ctas!D1282)</f>
        <v>0</v>
      </c>
      <c r="S1284" s="18">
        <f t="shared" si="182"/>
        <v>0</v>
      </c>
    </row>
    <row r="1285" spans="1:19" x14ac:dyDescent="0.25">
      <c r="A1285" s="60">
        <v>33202</v>
      </c>
      <c r="B1285" s="33" t="s">
        <v>148</v>
      </c>
      <c r="C1285" s="28"/>
      <c r="D1285" s="29">
        <f>SUM(D1286:D1350)-D1346-D1307-D1303-D1292-D1293-D1299-D1289-D1286-D1330</f>
        <v>4770708698000</v>
      </c>
      <c r="E1285" s="29">
        <f>SUM(E1286:E1350)-E1346-E1307-E1303-E1292-E1293-E1299-E1289-E1286-E1330</f>
        <v>0</v>
      </c>
      <c r="F1285" s="30">
        <f t="shared" si="187"/>
        <v>4770708698000</v>
      </c>
      <c r="G1285" s="31">
        <f t="shared" si="183"/>
        <v>0</v>
      </c>
      <c r="H1285" s="29">
        <f>SUM(H1286:H1350)-H1346-H1307-H1303-H1292-H1293-H1299-H1289-H1286-H1330</f>
        <v>0</v>
      </c>
      <c r="I1285" s="32">
        <f t="shared" si="188"/>
        <v>4770708698000</v>
      </c>
      <c r="J1285" s="29">
        <f>SUM(J1286:J1350)-J1346-J1307-J1303-J1292-J1293-J1299-J1289-J1286-J1330</f>
        <v>608456908300</v>
      </c>
      <c r="K1285" s="31">
        <f t="shared" si="184"/>
        <v>12.754015112158919</v>
      </c>
      <c r="L1285" s="30">
        <f t="shared" si="190"/>
        <v>205509656</v>
      </c>
      <c r="M1285" s="31">
        <f t="shared" si="185"/>
        <v>4.307738514534639E-3</v>
      </c>
      <c r="N1285" s="29">
        <f>SUM(N1286:N1350)-N1346-N1307-N1303-N1292-N1293-N1299-N1289-N1286-N1330</f>
        <v>608662417956</v>
      </c>
      <c r="O1285" s="31">
        <f t="shared" si="186"/>
        <v>12.758322850673453</v>
      </c>
      <c r="P1285" s="32">
        <f t="shared" si="189"/>
        <v>4162046280044</v>
      </c>
      <c r="R1285" s="17">
        <f>SUM('[1]estapu y ente'!D1283+[2]ctas!D1283)</f>
        <v>4770708698000</v>
      </c>
      <c r="S1285" s="18">
        <f t="shared" si="182"/>
        <v>0</v>
      </c>
    </row>
    <row r="1286" spans="1:19" x14ac:dyDescent="0.25">
      <c r="A1286" s="26">
        <v>3320202</v>
      </c>
      <c r="B1286" s="27" t="s">
        <v>808</v>
      </c>
      <c r="C1286" s="28"/>
      <c r="D1286" s="29">
        <f>SUM(D1287)</f>
        <v>0</v>
      </c>
      <c r="E1286" s="29">
        <f>SUM(E1287)</f>
        <v>0</v>
      </c>
      <c r="F1286" s="30">
        <f t="shared" si="187"/>
        <v>0</v>
      </c>
      <c r="G1286" s="31">
        <f t="shared" si="183"/>
        <v>0</v>
      </c>
      <c r="H1286" s="29">
        <f>SUM(H1287)</f>
        <v>0</v>
      </c>
      <c r="I1286" s="32">
        <f t="shared" si="188"/>
        <v>0</v>
      </c>
      <c r="J1286" s="29">
        <f>SUM(J1287)</f>
        <v>0</v>
      </c>
      <c r="K1286" s="31">
        <f t="shared" si="184"/>
        <v>0</v>
      </c>
      <c r="L1286" s="30">
        <f t="shared" si="190"/>
        <v>0</v>
      </c>
      <c r="M1286" s="31">
        <f t="shared" si="185"/>
        <v>0</v>
      </c>
      <c r="N1286" s="29">
        <f>SUM(N1287)</f>
        <v>0</v>
      </c>
      <c r="O1286" s="31">
        <f t="shared" si="186"/>
        <v>0</v>
      </c>
      <c r="P1286" s="32">
        <f t="shared" si="189"/>
        <v>0</v>
      </c>
      <c r="R1286" s="17">
        <f>SUM('[1]estapu y ente'!D1284+[2]ctas!D1284)</f>
        <v>0</v>
      </c>
      <c r="S1286" s="18">
        <f t="shared" si="182"/>
        <v>0</v>
      </c>
    </row>
    <row r="1287" spans="1:19" x14ac:dyDescent="0.25">
      <c r="A1287" s="26">
        <v>332020203</v>
      </c>
      <c r="B1287" s="27" t="s">
        <v>809</v>
      </c>
      <c r="C1287" s="28"/>
      <c r="D1287" s="17">
        <f>SUM([3]ctas!D1287+'[4]estapu y ente'!D1287)</f>
        <v>0</v>
      </c>
      <c r="E1287" s="17">
        <f>SUM([3]ctas!E1287+'[4]estapu y ente'!E1287)</f>
        <v>0</v>
      </c>
      <c r="F1287" s="30">
        <f t="shared" si="187"/>
        <v>0</v>
      </c>
      <c r="G1287" s="31">
        <f t="shared" si="183"/>
        <v>0</v>
      </c>
      <c r="H1287" s="17"/>
      <c r="I1287" s="32">
        <f t="shared" si="188"/>
        <v>0</v>
      </c>
      <c r="J1287" s="17">
        <f>SUM([3]ctas!J1287+'[4]estapu y ente'!J1287)</f>
        <v>0</v>
      </c>
      <c r="K1287" s="31">
        <f t="shared" si="184"/>
        <v>0</v>
      </c>
      <c r="L1287" s="30">
        <f t="shared" si="190"/>
        <v>0</v>
      </c>
      <c r="M1287" s="31">
        <f t="shared" si="185"/>
        <v>0</v>
      </c>
      <c r="N1287" s="17">
        <f>SUM([3]ctas!N1287+'[4]estapu y ente'!N1287)</f>
        <v>0</v>
      </c>
      <c r="O1287" s="31">
        <f t="shared" si="186"/>
        <v>0</v>
      </c>
      <c r="P1287" s="32">
        <f t="shared" si="189"/>
        <v>0</v>
      </c>
      <c r="R1287" s="17">
        <f>SUM('[1]estapu y ente'!D1285+[2]ctas!D1285)</f>
        <v>0</v>
      </c>
      <c r="S1287" s="18">
        <f t="shared" si="182"/>
        <v>0</v>
      </c>
    </row>
    <row r="1288" spans="1:19" ht="26.25" x14ac:dyDescent="0.25">
      <c r="A1288" s="26">
        <v>3320203</v>
      </c>
      <c r="B1288" s="27" t="s">
        <v>810</v>
      </c>
      <c r="C1288" s="28"/>
      <c r="D1288" s="17">
        <f>SUM([3]ctas!D1288+'[4]estapu y ente'!D1288)</f>
        <v>268055000</v>
      </c>
      <c r="E1288" s="17">
        <f>SUM([3]ctas!E1288+'[4]estapu y ente'!E1288)</f>
        <v>0</v>
      </c>
      <c r="F1288" s="30">
        <f t="shared" si="187"/>
        <v>268055000</v>
      </c>
      <c r="G1288" s="31">
        <f t="shared" si="183"/>
        <v>0</v>
      </c>
      <c r="H1288" s="17"/>
      <c r="I1288" s="32">
        <f t="shared" si="188"/>
        <v>268055000</v>
      </c>
      <c r="J1288" s="17">
        <f>SUM([3]ctas!J1288+'[4]estapu y ente'!J1288)</f>
        <v>18250000</v>
      </c>
      <c r="K1288" s="31">
        <f t="shared" si="184"/>
        <v>6.8083042659155772</v>
      </c>
      <c r="L1288" s="30">
        <f t="shared" si="190"/>
        <v>1550000</v>
      </c>
      <c r="M1288" s="31">
        <f t="shared" si="185"/>
        <v>0.57823954039282977</v>
      </c>
      <c r="N1288" s="17">
        <f>SUM([3]ctas!N1288+'[4]estapu y ente'!N1288)</f>
        <v>19800000</v>
      </c>
      <c r="O1288" s="31">
        <f t="shared" si="186"/>
        <v>7.3865438063084072</v>
      </c>
      <c r="P1288" s="32">
        <f t="shared" si="189"/>
        <v>248255000</v>
      </c>
      <c r="R1288" s="17">
        <f>SUM('[1]estapu y ente'!D1286+[2]ctas!D1286)</f>
        <v>268055000</v>
      </c>
      <c r="S1288" s="18">
        <f t="shared" si="182"/>
        <v>0</v>
      </c>
    </row>
    <row r="1289" spans="1:19" x14ac:dyDescent="0.25">
      <c r="A1289" s="26">
        <v>3320205</v>
      </c>
      <c r="B1289" s="27" t="s">
        <v>811</v>
      </c>
      <c r="C1289" s="28"/>
      <c r="D1289" s="29">
        <f>SUM(D1290:D1291)</f>
        <v>12000000000</v>
      </c>
      <c r="E1289" s="29">
        <f>SUM(E1290:E1291)</f>
        <v>0</v>
      </c>
      <c r="F1289" s="30">
        <f t="shared" si="187"/>
        <v>12000000000</v>
      </c>
      <c r="G1289" s="31">
        <f t="shared" si="183"/>
        <v>0</v>
      </c>
      <c r="H1289" s="29">
        <f>SUM(H1290:H1291)</f>
        <v>0</v>
      </c>
      <c r="I1289" s="32">
        <f t="shared" si="188"/>
        <v>12000000000</v>
      </c>
      <c r="J1289" s="29">
        <f>SUM(J1290:J1291)</f>
        <v>12000000000</v>
      </c>
      <c r="K1289" s="31">
        <f t="shared" si="184"/>
        <v>100</v>
      </c>
      <c r="L1289" s="30">
        <f t="shared" si="190"/>
        <v>0</v>
      </c>
      <c r="M1289" s="31">
        <f t="shared" si="185"/>
        <v>0</v>
      </c>
      <c r="N1289" s="29">
        <f>SUM(N1290:N1291)</f>
        <v>12000000000</v>
      </c>
      <c r="O1289" s="31">
        <f t="shared" si="186"/>
        <v>100</v>
      </c>
      <c r="P1289" s="32">
        <f t="shared" si="189"/>
        <v>0</v>
      </c>
      <c r="R1289" s="17">
        <f>SUM('[1]estapu y ente'!D1287+[2]ctas!D1287)</f>
        <v>12000000000</v>
      </c>
      <c r="S1289" s="18">
        <f t="shared" si="182"/>
        <v>0</v>
      </c>
    </row>
    <row r="1290" spans="1:19" x14ac:dyDescent="0.25">
      <c r="A1290" s="26">
        <v>332020501</v>
      </c>
      <c r="B1290" s="27" t="s">
        <v>812</v>
      </c>
      <c r="C1290" s="28"/>
      <c r="D1290" s="17">
        <f>SUM([3]ctas!D1290+'[4]estapu y ente'!D1290)</f>
        <v>12000000000</v>
      </c>
      <c r="E1290" s="17">
        <f>SUM([3]ctas!E1290+'[4]estapu y ente'!E1290)</f>
        <v>-12000000000</v>
      </c>
      <c r="F1290" s="30">
        <f t="shared" si="187"/>
        <v>0</v>
      </c>
      <c r="G1290" s="31">
        <f t="shared" si="183"/>
        <v>0</v>
      </c>
      <c r="H1290" s="17"/>
      <c r="I1290" s="32">
        <f t="shared" si="188"/>
        <v>0</v>
      </c>
      <c r="J1290" s="17">
        <f>SUM([3]ctas!J1290+'[4]estapu y ente'!J1290)</f>
        <v>0</v>
      </c>
      <c r="K1290" s="31">
        <f t="shared" si="184"/>
        <v>0</v>
      </c>
      <c r="L1290" s="30">
        <f t="shared" si="190"/>
        <v>0</v>
      </c>
      <c r="M1290" s="31">
        <f t="shared" si="185"/>
        <v>0</v>
      </c>
      <c r="N1290" s="17">
        <f>SUM([3]ctas!N1290+'[4]estapu y ente'!N1290)</f>
        <v>0</v>
      </c>
      <c r="O1290" s="31">
        <f t="shared" si="186"/>
        <v>0</v>
      </c>
      <c r="P1290" s="32">
        <f t="shared" si="189"/>
        <v>0</v>
      </c>
      <c r="R1290" s="17">
        <f>SUM('[1]estapu y ente'!D1288+[2]ctas!D1288)</f>
        <v>12000000000</v>
      </c>
      <c r="S1290" s="18">
        <f t="shared" ref="S1290:S1355" si="191">+D1290-R1290</f>
        <v>0</v>
      </c>
    </row>
    <row r="1291" spans="1:19" x14ac:dyDescent="0.25">
      <c r="A1291" s="26">
        <v>332020502</v>
      </c>
      <c r="B1291" s="27" t="s">
        <v>807</v>
      </c>
      <c r="C1291" s="28"/>
      <c r="D1291" s="17">
        <f>SUM([3]ctas!D1291+'[4]estapu y ente'!D1291)</f>
        <v>0</v>
      </c>
      <c r="E1291" s="17">
        <f>SUM([3]ctas!E1291+'[4]estapu y ente'!E1291)</f>
        <v>12000000000</v>
      </c>
      <c r="F1291" s="30">
        <f t="shared" si="187"/>
        <v>12000000000</v>
      </c>
      <c r="G1291" s="31">
        <f t="shared" si="183"/>
        <v>0</v>
      </c>
      <c r="H1291" s="17"/>
      <c r="I1291" s="32">
        <f t="shared" si="188"/>
        <v>12000000000</v>
      </c>
      <c r="J1291" s="17">
        <f>SUM([3]ctas!J1291+'[4]estapu y ente'!J1291)</f>
        <v>12000000000</v>
      </c>
      <c r="K1291" s="31">
        <f t="shared" si="184"/>
        <v>100</v>
      </c>
      <c r="L1291" s="30">
        <f t="shared" ref="L1291:L1302" si="192">SUM(N1291-J1291)</f>
        <v>0</v>
      </c>
      <c r="M1291" s="31">
        <f t="shared" si="185"/>
        <v>0</v>
      </c>
      <c r="N1291" s="17">
        <f>SUM([3]ctas!N1291+'[4]estapu y ente'!N1291)</f>
        <v>12000000000</v>
      </c>
      <c r="O1291" s="31">
        <f t="shared" si="186"/>
        <v>100</v>
      </c>
      <c r="P1291" s="32">
        <f t="shared" ref="P1291:P1303" si="193">SUM(F1291-N1291)</f>
        <v>0</v>
      </c>
      <c r="R1291" s="17">
        <f>SUM('[1]estapu y ente'!D1289+[2]ctas!D1289)</f>
        <v>0</v>
      </c>
      <c r="S1291" s="18">
        <f t="shared" si="191"/>
        <v>0</v>
      </c>
    </row>
    <row r="1292" spans="1:19" x14ac:dyDescent="0.25">
      <c r="A1292" s="26">
        <v>3320208</v>
      </c>
      <c r="B1292" s="27" t="s">
        <v>813</v>
      </c>
      <c r="C1292" s="28"/>
      <c r="D1292" s="29">
        <f>SUM(D1294:D1299)</f>
        <v>3339549461000</v>
      </c>
      <c r="E1292" s="29">
        <f>SUM(E1294:E1299)</f>
        <v>-190000000000</v>
      </c>
      <c r="F1292" s="30">
        <f t="shared" si="187"/>
        <v>3149549461000</v>
      </c>
      <c r="G1292" s="31">
        <f t="shared" si="183"/>
        <v>0</v>
      </c>
      <c r="H1292" s="29">
        <f>SUM(H1294:H1299)</f>
        <v>0</v>
      </c>
      <c r="I1292" s="32">
        <f t="shared" si="188"/>
        <v>3149549461000</v>
      </c>
      <c r="J1292" s="29">
        <f>SUM(J1294:J1299)</f>
        <v>401315831879</v>
      </c>
      <c r="K1292" s="31">
        <f t="shared" si="184"/>
        <v>12.742007606115827</v>
      </c>
      <c r="L1292" s="30">
        <f t="shared" si="192"/>
        <v>0</v>
      </c>
      <c r="M1292" s="31">
        <f t="shared" si="185"/>
        <v>0</v>
      </c>
      <c r="N1292" s="29">
        <f>SUM(N1294:N1299)</f>
        <v>401315831879</v>
      </c>
      <c r="O1292" s="31">
        <f t="shared" si="186"/>
        <v>12.742007606115827</v>
      </c>
      <c r="P1292" s="32">
        <f t="shared" si="193"/>
        <v>2748233629121</v>
      </c>
      <c r="R1292" s="17">
        <f>SUM('[1]estapu y ente'!D1290+[2]ctas!D1290)</f>
        <v>3339549461000</v>
      </c>
      <c r="S1292" s="18">
        <f t="shared" si="191"/>
        <v>0</v>
      </c>
    </row>
    <row r="1293" spans="1:19" x14ac:dyDescent="0.25">
      <c r="A1293" s="26">
        <v>332020801</v>
      </c>
      <c r="B1293" s="27" t="s">
        <v>814</v>
      </c>
      <c r="C1293" s="28"/>
      <c r="D1293" s="17">
        <f>SUM(D1294:D1295)</f>
        <v>2819549461000</v>
      </c>
      <c r="E1293" s="17">
        <f>SUM(E1294:E1295)</f>
        <v>0</v>
      </c>
      <c r="F1293" s="30">
        <f t="shared" si="187"/>
        <v>2819549461000</v>
      </c>
      <c r="G1293" s="31">
        <f t="shared" ref="G1293:G1358" si="194">IF(OR(F1293=0,F$5=0),0,F1293/F$5)*100</f>
        <v>0</v>
      </c>
      <c r="H1293" s="17">
        <f>SUM(H1294:H1295)</f>
        <v>0</v>
      </c>
      <c r="I1293" s="32">
        <f t="shared" si="188"/>
        <v>2819549461000</v>
      </c>
      <c r="J1293" s="17">
        <f>SUM(J1294:J1295)</f>
        <v>149315831879</v>
      </c>
      <c r="K1293" s="31">
        <f t="shared" si="184"/>
        <v>5.2957337313757451</v>
      </c>
      <c r="L1293" s="30">
        <f t="shared" si="192"/>
        <v>0</v>
      </c>
      <c r="M1293" s="31">
        <f t="shared" si="185"/>
        <v>0</v>
      </c>
      <c r="N1293" s="17">
        <f>SUM(N1294:N1295)</f>
        <v>149315831879</v>
      </c>
      <c r="O1293" s="31">
        <f t="shared" si="186"/>
        <v>5.2957337313757451</v>
      </c>
      <c r="P1293" s="32">
        <f t="shared" si="193"/>
        <v>2670233629121</v>
      </c>
      <c r="R1293" s="17">
        <f>SUM('[1]estapu y ente'!D1291+[2]ctas!D1291)</f>
        <v>2819549461000</v>
      </c>
      <c r="S1293" s="18">
        <f t="shared" si="191"/>
        <v>0</v>
      </c>
    </row>
    <row r="1294" spans="1:19" x14ac:dyDescent="0.25">
      <c r="A1294" s="26">
        <v>33202080101</v>
      </c>
      <c r="B1294" s="27" t="s">
        <v>815</v>
      </c>
      <c r="C1294" s="28"/>
      <c r="D1294" s="17">
        <f>SUM([3]ctas!D1294+'[4]estapu y ente'!D1294)</f>
        <v>2406977461000</v>
      </c>
      <c r="E1294" s="17">
        <f>SUM([3]ctas!E1294+'[4]estapu y ente'!E1294)</f>
        <v>0</v>
      </c>
      <c r="F1294" s="30">
        <f t="shared" si="187"/>
        <v>2406977461000</v>
      </c>
      <c r="G1294" s="31">
        <f t="shared" si="194"/>
        <v>0</v>
      </c>
      <c r="H1294" s="17"/>
      <c r="I1294" s="32">
        <f t="shared" si="188"/>
        <v>2406977461000</v>
      </c>
      <c r="J1294" s="17">
        <f>SUM([3]ctas!J1294+'[4]estapu y ente'!J1294)</f>
        <v>7500000000</v>
      </c>
      <c r="K1294" s="31">
        <f t="shared" si="184"/>
        <v>0.31159411010371735</v>
      </c>
      <c r="L1294" s="30">
        <f t="shared" si="192"/>
        <v>0</v>
      </c>
      <c r="M1294" s="31">
        <f t="shared" si="185"/>
        <v>0</v>
      </c>
      <c r="N1294" s="17">
        <f>SUM([3]ctas!N1294+'[4]estapu y ente'!N1294)</f>
        <v>7500000000</v>
      </c>
      <c r="O1294" s="31">
        <f t="shared" si="186"/>
        <v>0.31159411010371735</v>
      </c>
      <c r="P1294" s="32">
        <f t="shared" si="193"/>
        <v>2399477461000</v>
      </c>
      <c r="R1294" s="17">
        <f>SUM('[1]estapu y ente'!D1292+[2]ctas!D1292)</f>
        <v>2406977461000</v>
      </c>
      <c r="S1294" s="18">
        <f t="shared" si="191"/>
        <v>0</v>
      </c>
    </row>
    <row r="1295" spans="1:19" x14ac:dyDescent="0.25">
      <c r="A1295" s="26">
        <v>33202080102</v>
      </c>
      <c r="B1295" s="27" t="s">
        <v>816</v>
      </c>
      <c r="C1295" s="28"/>
      <c r="D1295" s="17">
        <f>SUM([3]ctas!D1295+'[4]estapu y ente'!D1295)</f>
        <v>412572000000</v>
      </c>
      <c r="E1295" s="17">
        <f>SUM([3]ctas!E1295+'[4]estapu y ente'!E1295)</f>
        <v>0</v>
      </c>
      <c r="F1295" s="30">
        <f t="shared" si="187"/>
        <v>412572000000</v>
      </c>
      <c r="G1295" s="31">
        <f t="shared" si="194"/>
        <v>0</v>
      </c>
      <c r="H1295" s="17"/>
      <c r="I1295" s="32">
        <f t="shared" si="188"/>
        <v>412572000000</v>
      </c>
      <c r="J1295" s="17">
        <f>SUM([3]ctas!J1295+'[4]estapu y ente'!J1295)</f>
        <v>141815831879</v>
      </c>
      <c r="K1295" s="31">
        <f t="shared" ref="K1295:K1366" si="195">IF(OR(J1295=0,F1295=0),0,J1295/F1295)*100</f>
        <v>34.37359585211793</v>
      </c>
      <c r="L1295" s="30">
        <f t="shared" si="192"/>
        <v>0</v>
      </c>
      <c r="M1295" s="31">
        <f t="shared" ref="M1295:M1366" si="196">IF(OR(L1295=0,F1295=0),0,L1295/F1295)*100</f>
        <v>0</v>
      </c>
      <c r="N1295" s="17">
        <f>SUM([3]ctas!N1295+'[4]estapu y ente'!N1295)</f>
        <v>141815831879</v>
      </c>
      <c r="O1295" s="31">
        <f t="shared" ref="O1295:O1366" si="197">IF(OR(N1295=0,F1295=0),0,N1295/F1295)*100</f>
        <v>34.37359585211793</v>
      </c>
      <c r="P1295" s="32">
        <f t="shared" si="193"/>
        <v>270756168121</v>
      </c>
      <c r="R1295" s="17">
        <f>SUM('[1]estapu y ente'!D1293+[2]ctas!D1293)</f>
        <v>412572000000</v>
      </c>
      <c r="S1295" s="18">
        <f t="shared" si="191"/>
        <v>0</v>
      </c>
    </row>
    <row r="1296" spans="1:19" x14ac:dyDescent="0.25">
      <c r="A1296" s="26">
        <v>332020802</v>
      </c>
      <c r="B1296" s="27" t="s">
        <v>817</v>
      </c>
      <c r="C1296" s="28"/>
      <c r="D1296" s="17">
        <f>SUM([3]ctas!D1296+'[4]estapu y ente'!D1296)</f>
        <v>0</v>
      </c>
      <c r="E1296" s="17">
        <f>SUM([3]ctas!E1296+'[4]estapu y ente'!E1296)</f>
        <v>0</v>
      </c>
      <c r="F1296" s="30">
        <f t="shared" si="187"/>
        <v>0</v>
      </c>
      <c r="G1296" s="31">
        <f t="shared" si="194"/>
        <v>0</v>
      </c>
      <c r="H1296" s="17"/>
      <c r="I1296" s="32">
        <f t="shared" si="188"/>
        <v>0</v>
      </c>
      <c r="J1296" s="17">
        <f>SUM([3]ctas!J1296+'[4]estapu y ente'!J1296)</f>
        <v>0</v>
      </c>
      <c r="K1296" s="31">
        <f t="shared" si="195"/>
        <v>0</v>
      </c>
      <c r="L1296" s="30">
        <f t="shared" si="192"/>
        <v>0</v>
      </c>
      <c r="M1296" s="31">
        <f t="shared" si="196"/>
        <v>0</v>
      </c>
      <c r="N1296" s="17">
        <f>SUM([3]ctas!N1296+'[4]estapu y ente'!N1296)</f>
        <v>0</v>
      </c>
      <c r="O1296" s="31">
        <f t="shared" si="197"/>
        <v>0</v>
      </c>
      <c r="P1296" s="32">
        <f t="shared" si="193"/>
        <v>0</v>
      </c>
      <c r="R1296" s="17">
        <f>SUM('[1]estapu y ente'!D1294+[2]ctas!D1294)</f>
        <v>0</v>
      </c>
      <c r="S1296" s="18">
        <f t="shared" si="191"/>
        <v>0</v>
      </c>
    </row>
    <row r="1297" spans="1:19" s="66" customFormat="1" x14ac:dyDescent="0.25">
      <c r="A1297" s="26">
        <v>332020803</v>
      </c>
      <c r="B1297" s="27" t="s">
        <v>818</v>
      </c>
      <c r="C1297" s="28"/>
      <c r="D1297" s="17">
        <f>SUM([3]ctas!D1297+'[4]estapu y ente'!D1297)</f>
        <v>0</v>
      </c>
      <c r="E1297" s="17">
        <f>SUM([3]ctas!E1297+'[4]estapu y ente'!E1297)</f>
        <v>0</v>
      </c>
      <c r="F1297" s="30">
        <f t="shared" si="187"/>
        <v>0</v>
      </c>
      <c r="G1297" s="31">
        <f t="shared" si="194"/>
        <v>0</v>
      </c>
      <c r="H1297" s="17"/>
      <c r="I1297" s="32">
        <f t="shared" si="188"/>
        <v>0</v>
      </c>
      <c r="J1297" s="17">
        <f>SUM([3]ctas!J1297+'[4]estapu y ente'!J1297)</f>
        <v>0</v>
      </c>
      <c r="K1297" s="31">
        <f t="shared" si="195"/>
        <v>0</v>
      </c>
      <c r="L1297" s="30">
        <f t="shared" si="192"/>
        <v>0</v>
      </c>
      <c r="M1297" s="31">
        <f t="shared" si="196"/>
        <v>0</v>
      </c>
      <c r="N1297" s="17">
        <f>SUM([3]ctas!N1297+'[4]estapu y ente'!N1297)</f>
        <v>0</v>
      </c>
      <c r="O1297" s="31">
        <f t="shared" si="197"/>
        <v>0</v>
      </c>
      <c r="P1297" s="32">
        <f t="shared" si="193"/>
        <v>0</v>
      </c>
      <c r="Q1297" s="3"/>
      <c r="R1297" s="17">
        <f>SUM('[1]estapu y ente'!D1295+[2]ctas!D1295)</f>
        <v>0</v>
      </c>
      <c r="S1297" s="18">
        <f t="shared" si="191"/>
        <v>0</v>
      </c>
    </row>
    <row r="1298" spans="1:19" x14ac:dyDescent="0.25">
      <c r="A1298" s="26">
        <v>332020804</v>
      </c>
      <c r="B1298" s="38" t="s">
        <v>819</v>
      </c>
      <c r="C1298" s="28"/>
      <c r="D1298" s="17">
        <f>SUM([3]ctas!D1298+'[4]estapu y ente'!D1298)</f>
        <v>20000000000</v>
      </c>
      <c r="E1298" s="17">
        <f>SUM([3]ctas!E1298+'[4]estapu y ente'!E1298)</f>
        <v>-10000000000</v>
      </c>
      <c r="F1298" s="30">
        <f t="shared" si="187"/>
        <v>10000000000</v>
      </c>
      <c r="G1298" s="31">
        <f t="shared" si="194"/>
        <v>0</v>
      </c>
      <c r="H1298" s="17"/>
      <c r="I1298" s="32">
        <f t="shared" si="188"/>
        <v>10000000000</v>
      </c>
      <c r="J1298" s="17">
        <f>SUM([3]ctas!J1298+'[4]estapu y ente'!J1298)</f>
        <v>0</v>
      </c>
      <c r="K1298" s="31">
        <f t="shared" si="195"/>
        <v>0</v>
      </c>
      <c r="L1298" s="30">
        <f t="shared" si="192"/>
        <v>0</v>
      </c>
      <c r="M1298" s="31">
        <f t="shared" si="196"/>
        <v>0</v>
      </c>
      <c r="N1298" s="17">
        <f>SUM([3]ctas!N1298+'[4]estapu y ente'!N1298)</f>
        <v>0</v>
      </c>
      <c r="O1298" s="31">
        <f t="shared" si="197"/>
        <v>0</v>
      </c>
      <c r="P1298" s="32">
        <f t="shared" si="193"/>
        <v>10000000000</v>
      </c>
      <c r="R1298" s="17">
        <f>SUM('[1]estapu y ente'!D1296+[2]ctas!D1296)</f>
        <v>20000000000</v>
      </c>
      <c r="S1298" s="18">
        <f t="shared" si="191"/>
        <v>0</v>
      </c>
    </row>
    <row r="1299" spans="1:19" ht="26.25" x14ac:dyDescent="0.25">
      <c r="A1299" s="26">
        <v>332020805</v>
      </c>
      <c r="B1299" s="38" t="s">
        <v>820</v>
      </c>
      <c r="C1299" s="28"/>
      <c r="D1299" s="17">
        <f>SUM(D1300:D1302)</f>
        <v>500000000000</v>
      </c>
      <c r="E1299" s="17">
        <f>SUM(E1300:E1302)</f>
        <v>-180000000000</v>
      </c>
      <c r="F1299" s="30">
        <f t="shared" si="187"/>
        <v>320000000000</v>
      </c>
      <c r="G1299" s="31">
        <f t="shared" si="194"/>
        <v>0</v>
      </c>
      <c r="H1299" s="17">
        <f>SUM(H1300:H1302)</f>
        <v>0</v>
      </c>
      <c r="I1299" s="32">
        <f t="shared" si="188"/>
        <v>320000000000</v>
      </c>
      <c r="J1299" s="17">
        <f>SUM(J1300:J1302)</f>
        <v>252000000000</v>
      </c>
      <c r="K1299" s="31">
        <f t="shared" si="195"/>
        <v>78.75</v>
      </c>
      <c r="L1299" s="30">
        <f t="shared" si="192"/>
        <v>0</v>
      </c>
      <c r="M1299" s="31">
        <f t="shared" si="196"/>
        <v>0</v>
      </c>
      <c r="N1299" s="17">
        <f>SUM(N1300:N1302)</f>
        <v>252000000000</v>
      </c>
      <c r="O1299" s="31">
        <f t="shared" si="197"/>
        <v>78.75</v>
      </c>
      <c r="P1299" s="32">
        <f t="shared" si="193"/>
        <v>68000000000</v>
      </c>
      <c r="R1299" s="17">
        <f>SUM('[1]estapu y ente'!D1297+[2]ctas!D1297)</f>
        <v>500000000000</v>
      </c>
      <c r="S1299" s="18">
        <f t="shared" si="191"/>
        <v>0</v>
      </c>
    </row>
    <row r="1300" spans="1:19" x14ac:dyDescent="0.25">
      <c r="A1300" s="26">
        <v>33202080501</v>
      </c>
      <c r="B1300" s="38" t="s">
        <v>821</v>
      </c>
      <c r="C1300" s="28"/>
      <c r="D1300" s="17">
        <f>SUM([3]ctas!D1300+'[4]estapu y ente'!D1300)</f>
        <v>200000000000</v>
      </c>
      <c r="E1300" s="17">
        <f>SUM([3]ctas!E1300+'[4]estapu y ente'!E1300)</f>
        <v>60000000000</v>
      </c>
      <c r="F1300" s="30">
        <f t="shared" si="187"/>
        <v>260000000000</v>
      </c>
      <c r="G1300" s="31">
        <f t="shared" si="194"/>
        <v>0</v>
      </c>
      <c r="H1300" s="17"/>
      <c r="I1300" s="32">
        <f t="shared" si="188"/>
        <v>260000000000</v>
      </c>
      <c r="J1300" s="17">
        <f>SUM([3]ctas!J1300+'[4]estapu y ente'!J1300)</f>
        <v>200000000000</v>
      </c>
      <c r="K1300" s="31">
        <f t="shared" si="195"/>
        <v>76.923076923076934</v>
      </c>
      <c r="L1300" s="30">
        <f t="shared" si="192"/>
        <v>0</v>
      </c>
      <c r="M1300" s="31">
        <f t="shared" si="196"/>
        <v>0</v>
      </c>
      <c r="N1300" s="17">
        <f>SUM([3]ctas!N1300+'[4]estapu y ente'!N1300)</f>
        <v>200000000000</v>
      </c>
      <c r="O1300" s="31">
        <f t="shared" si="197"/>
        <v>76.923076923076934</v>
      </c>
      <c r="P1300" s="32">
        <f t="shared" si="193"/>
        <v>60000000000</v>
      </c>
      <c r="R1300" s="17">
        <f>SUM('[1]estapu y ente'!D1298+[2]ctas!D1298)</f>
        <v>200000000000</v>
      </c>
      <c r="S1300" s="18">
        <f t="shared" si="191"/>
        <v>0</v>
      </c>
    </row>
    <row r="1301" spans="1:19" x14ac:dyDescent="0.25">
      <c r="A1301" s="26">
        <v>33202080502</v>
      </c>
      <c r="B1301" s="38" t="s">
        <v>822</v>
      </c>
      <c r="C1301" s="28"/>
      <c r="D1301" s="17">
        <f>SUM([3]ctas!D1301+'[4]estapu y ente'!D1301)</f>
        <v>100000000000</v>
      </c>
      <c r="E1301" s="17">
        <f>SUM([3]ctas!E1301+'[4]estapu y ente'!E1301)</f>
        <v>-40000000000</v>
      </c>
      <c r="F1301" s="30">
        <f t="shared" si="187"/>
        <v>60000000000</v>
      </c>
      <c r="G1301" s="31">
        <f t="shared" si="194"/>
        <v>0</v>
      </c>
      <c r="H1301" s="17"/>
      <c r="I1301" s="32">
        <f t="shared" si="188"/>
        <v>60000000000</v>
      </c>
      <c r="J1301" s="17">
        <f>SUM([3]ctas!J1301+'[4]estapu y ente'!J1301)</f>
        <v>52000000000</v>
      </c>
      <c r="K1301" s="31">
        <f t="shared" si="195"/>
        <v>86.666666666666671</v>
      </c>
      <c r="L1301" s="30">
        <f t="shared" si="192"/>
        <v>0</v>
      </c>
      <c r="M1301" s="31">
        <f t="shared" si="196"/>
        <v>0</v>
      </c>
      <c r="N1301" s="17">
        <f>SUM([3]ctas!N1301+'[4]estapu y ente'!N1301)</f>
        <v>52000000000</v>
      </c>
      <c r="O1301" s="31">
        <f t="shared" si="197"/>
        <v>86.666666666666671</v>
      </c>
      <c r="P1301" s="32">
        <f t="shared" si="193"/>
        <v>8000000000</v>
      </c>
      <c r="R1301" s="17">
        <f>SUM('[1]estapu y ente'!D1299+[2]ctas!D1299)</f>
        <v>100000000000</v>
      </c>
      <c r="S1301" s="18">
        <f t="shared" si="191"/>
        <v>0</v>
      </c>
    </row>
    <row r="1302" spans="1:19" x14ac:dyDescent="0.25">
      <c r="A1302" s="26">
        <v>33202080503</v>
      </c>
      <c r="B1302" s="38" t="s">
        <v>823</v>
      </c>
      <c r="C1302" s="28"/>
      <c r="D1302" s="17">
        <f>SUM([3]ctas!D1302+'[4]estapu y ente'!D1302)</f>
        <v>200000000000</v>
      </c>
      <c r="E1302" s="17">
        <f>SUM([3]ctas!E1302+'[4]estapu y ente'!E1302)</f>
        <v>-200000000000</v>
      </c>
      <c r="F1302" s="30">
        <f t="shared" si="187"/>
        <v>0</v>
      </c>
      <c r="G1302" s="31">
        <f t="shared" si="194"/>
        <v>0</v>
      </c>
      <c r="H1302" s="17"/>
      <c r="I1302" s="32">
        <f t="shared" si="188"/>
        <v>0</v>
      </c>
      <c r="J1302" s="17">
        <f>SUM([3]ctas!J1302+'[4]estapu y ente'!J1302)</f>
        <v>0</v>
      </c>
      <c r="K1302" s="31">
        <f t="shared" si="195"/>
        <v>0</v>
      </c>
      <c r="L1302" s="30">
        <f t="shared" si="192"/>
        <v>0</v>
      </c>
      <c r="M1302" s="31">
        <f t="shared" si="196"/>
        <v>0</v>
      </c>
      <c r="N1302" s="17">
        <f>SUM([3]ctas!N1302+'[4]estapu y ente'!N1302)</f>
        <v>0</v>
      </c>
      <c r="O1302" s="31">
        <f t="shared" si="197"/>
        <v>0</v>
      </c>
      <c r="P1302" s="32">
        <f t="shared" si="193"/>
        <v>0</v>
      </c>
      <c r="R1302" s="17">
        <f>SUM('[1]estapu y ente'!D1300+[2]ctas!D1300)</f>
        <v>200000000000</v>
      </c>
      <c r="S1302" s="18">
        <f t="shared" si="191"/>
        <v>0</v>
      </c>
    </row>
    <row r="1303" spans="1:19" x14ac:dyDescent="0.25">
      <c r="A1303" s="26">
        <v>3320209</v>
      </c>
      <c r="B1303" s="27" t="s">
        <v>824</v>
      </c>
      <c r="C1303" s="28"/>
      <c r="D1303" s="29">
        <f>SUM(D1304:D1305)</f>
        <v>17802000000</v>
      </c>
      <c r="E1303" s="29">
        <f>SUM(E1304:E1305)</f>
        <v>0</v>
      </c>
      <c r="F1303" s="30">
        <f t="shared" si="187"/>
        <v>17802000000</v>
      </c>
      <c r="G1303" s="31">
        <f t="shared" si="194"/>
        <v>0</v>
      </c>
      <c r="H1303" s="29">
        <f>SUM(H1304:H1305)</f>
        <v>0</v>
      </c>
      <c r="I1303" s="32">
        <f t="shared" si="188"/>
        <v>17802000000</v>
      </c>
      <c r="J1303" s="29">
        <f>SUM(J1304:J1305)</f>
        <v>17802000000</v>
      </c>
      <c r="K1303" s="31">
        <f t="shared" si="195"/>
        <v>100</v>
      </c>
      <c r="L1303" s="30">
        <f t="shared" si="190"/>
        <v>0</v>
      </c>
      <c r="M1303" s="31">
        <f t="shared" si="196"/>
        <v>0</v>
      </c>
      <c r="N1303" s="29">
        <f>SUM(N1304:N1305)</f>
        <v>17802000000</v>
      </c>
      <c r="O1303" s="31">
        <f t="shared" si="197"/>
        <v>100</v>
      </c>
      <c r="P1303" s="32">
        <f t="shared" si="193"/>
        <v>0</v>
      </c>
      <c r="R1303" s="17">
        <f>SUM('[1]estapu y ente'!D1301+[2]ctas!D1301)</f>
        <v>17802000000</v>
      </c>
      <c r="S1303" s="18">
        <f t="shared" si="191"/>
        <v>0</v>
      </c>
    </row>
    <row r="1304" spans="1:19" x14ac:dyDescent="0.25">
      <c r="A1304" s="26">
        <v>332020901</v>
      </c>
      <c r="B1304" s="27" t="s">
        <v>812</v>
      </c>
      <c r="C1304" s="28"/>
      <c r="D1304" s="17">
        <f>SUM([3]ctas!D1304+'[4]estapu y ente'!D1304)</f>
        <v>4000000000</v>
      </c>
      <c r="E1304" s="17">
        <f>SUM([3]ctas!E1304+'[4]estapu y ente'!E1304)</f>
        <v>0</v>
      </c>
      <c r="F1304" s="30">
        <f t="shared" si="187"/>
        <v>4000000000</v>
      </c>
      <c r="G1304" s="31">
        <f t="shared" si="194"/>
        <v>0</v>
      </c>
      <c r="H1304" s="17"/>
      <c r="I1304" s="32">
        <f t="shared" si="188"/>
        <v>4000000000</v>
      </c>
      <c r="J1304" s="17">
        <f>SUM([3]ctas!J1304+'[4]estapu y ente'!J1304)</f>
        <v>4000000000</v>
      </c>
      <c r="K1304" s="31">
        <f t="shared" si="195"/>
        <v>100</v>
      </c>
      <c r="L1304" s="30">
        <f t="shared" si="190"/>
        <v>0</v>
      </c>
      <c r="M1304" s="31">
        <f t="shared" si="196"/>
        <v>0</v>
      </c>
      <c r="N1304" s="17">
        <f>SUM([3]ctas!N1304+'[4]estapu y ente'!N1304)</f>
        <v>4000000000</v>
      </c>
      <c r="O1304" s="31">
        <f t="shared" si="197"/>
        <v>100</v>
      </c>
      <c r="P1304" s="32">
        <f t="shared" si="189"/>
        <v>0</v>
      </c>
      <c r="R1304" s="17">
        <f>SUM('[1]estapu y ente'!D1302+[2]ctas!D1302)</f>
        <v>4000000000</v>
      </c>
      <c r="S1304" s="18">
        <f t="shared" si="191"/>
        <v>0</v>
      </c>
    </row>
    <row r="1305" spans="1:19" x14ac:dyDescent="0.25">
      <c r="A1305" s="26">
        <v>332020902</v>
      </c>
      <c r="B1305" s="27" t="s">
        <v>807</v>
      </c>
      <c r="C1305" s="28"/>
      <c r="D1305" s="17">
        <f>SUM([3]ctas!D1305+'[4]estapu y ente'!D1305)</f>
        <v>13802000000</v>
      </c>
      <c r="E1305" s="17">
        <f>SUM([3]ctas!E1305+'[4]estapu y ente'!E1305)</f>
        <v>0</v>
      </c>
      <c r="F1305" s="30">
        <f t="shared" si="187"/>
        <v>13802000000</v>
      </c>
      <c r="G1305" s="31">
        <f t="shared" si="194"/>
        <v>0</v>
      </c>
      <c r="H1305" s="17"/>
      <c r="I1305" s="32">
        <f t="shared" si="188"/>
        <v>13802000000</v>
      </c>
      <c r="J1305" s="17">
        <f>SUM([3]ctas!J1305+'[4]estapu y ente'!J1305)</f>
        <v>13802000000</v>
      </c>
      <c r="K1305" s="31">
        <f t="shared" si="195"/>
        <v>100</v>
      </c>
      <c r="L1305" s="30">
        <f t="shared" si="190"/>
        <v>0</v>
      </c>
      <c r="M1305" s="31">
        <f t="shared" si="196"/>
        <v>0</v>
      </c>
      <c r="N1305" s="17">
        <f>SUM([3]ctas!N1305+'[4]estapu y ente'!N1305)</f>
        <v>13802000000</v>
      </c>
      <c r="O1305" s="31">
        <f t="shared" si="197"/>
        <v>100</v>
      </c>
      <c r="P1305" s="32">
        <f t="shared" si="189"/>
        <v>0</v>
      </c>
      <c r="R1305" s="17">
        <f>SUM('[1]estapu y ente'!D1303+[2]ctas!D1303)</f>
        <v>13802000000</v>
      </c>
      <c r="S1305" s="18">
        <f t="shared" si="191"/>
        <v>0</v>
      </c>
    </row>
    <row r="1306" spans="1:19" x14ac:dyDescent="0.25">
      <c r="A1306" s="26">
        <v>3320211</v>
      </c>
      <c r="B1306" s="27" t="s">
        <v>825</v>
      </c>
      <c r="C1306" s="28"/>
      <c r="D1306" s="17">
        <f>SUM([3]ctas!D1306+'[4]estapu y ente'!D1306)</f>
        <v>183260000000</v>
      </c>
      <c r="E1306" s="17">
        <f>SUM([3]ctas!E1306+'[4]estapu y ente'!E1306)</f>
        <v>0</v>
      </c>
      <c r="F1306" s="30">
        <f t="shared" si="187"/>
        <v>183260000000</v>
      </c>
      <c r="G1306" s="31">
        <f t="shared" si="194"/>
        <v>0</v>
      </c>
      <c r="H1306" s="17"/>
      <c r="I1306" s="32">
        <f t="shared" si="188"/>
        <v>183260000000</v>
      </c>
      <c r="J1306" s="17">
        <f>SUM([3]ctas!J1306+'[4]estapu y ente'!J1306)</f>
        <v>21500000000</v>
      </c>
      <c r="K1306" s="31">
        <f t="shared" si="195"/>
        <v>11.731965513478118</v>
      </c>
      <c r="L1306" s="30">
        <f t="shared" si="190"/>
        <v>0</v>
      </c>
      <c r="M1306" s="31">
        <f t="shared" si="196"/>
        <v>0</v>
      </c>
      <c r="N1306" s="17">
        <f>SUM([3]ctas!N1306+'[4]estapu y ente'!N1306)</f>
        <v>21500000000</v>
      </c>
      <c r="O1306" s="31">
        <f t="shared" si="197"/>
        <v>11.731965513478118</v>
      </c>
      <c r="P1306" s="32">
        <f t="shared" si="189"/>
        <v>161760000000</v>
      </c>
      <c r="R1306" s="17">
        <f>SUM('[1]estapu y ente'!D1304+[2]ctas!D1304)</f>
        <v>183260000000</v>
      </c>
      <c r="S1306" s="18">
        <f t="shared" si="191"/>
        <v>0</v>
      </c>
    </row>
    <row r="1307" spans="1:19" x14ac:dyDescent="0.25">
      <c r="A1307" s="26">
        <v>3320212</v>
      </c>
      <c r="B1307" s="27" t="s">
        <v>826</v>
      </c>
      <c r="C1307" s="28"/>
      <c r="D1307" s="29">
        <f>SUM(D1308:D1327)</f>
        <v>644792418000</v>
      </c>
      <c r="E1307" s="29">
        <f>SUM(E1308:E1327)</f>
        <v>0</v>
      </c>
      <c r="F1307" s="30">
        <f t="shared" si="187"/>
        <v>644792418000</v>
      </c>
      <c r="G1307" s="31">
        <f t="shared" si="194"/>
        <v>0</v>
      </c>
      <c r="H1307" s="29">
        <f>SUM(H1308:H1327)</f>
        <v>0</v>
      </c>
      <c r="I1307" s="32">
        <f t="shared" si="188"/>
        <v>644792418000</v>
      </c>
      <c r="J1307" s="29">
        <f>SUM(J1308:J1327)</f>
        <v>0</v>
      </c>
      <c r="K1307" s="31">
        <f t="shared" si="195"/>
        <v>0</v>
      </c>
      <c r="L1307" s="30">
        <f t="shared" si="190"/>
        <v>0</v>
      </c>
      <c r="M1307" s="31">
        <f t="shared" si="196"/>
        <v>0</v>
      </c>
      <c r="N1307" s="29">
        <f>SUM(N1308:N1327)</f>
        <v>0</v>
      </c>
      <c r="O1307" s="31">
        <f t="shared" si="197"/>
        <v>0</v>
      </c>
      <c r="P1307" s="32">
        <f t="shared" si="189"/>
        <v>644792418000</v>
      </c>
      <c r="Q1307" s="66"/>
      <c r="R1307" s="17">
        <f>SUM('[1]estapu y ente'!D1305+[2]ctas!D1305)</f>
        <v>644792418000</v>
      </c>
      <c r="S1307" s="18">
        <f t="shared" si="191"/>
        <v>0</v>
      </c>
    </row>
    <row r="1308" spans="1:19" x14ac:dyDescent="0.25">
      <c r="A1308" s="26">
        <v>332021201</v>
      </c>
      <c r="B1308" s="27" t="s">
        <v>159</v>
      </c>
      <c r="C1308" s="28"/>
      <c r="D1308" s="17">
        <f>SUM([3]ctas!D1308+'[4]estapu y ente'!D1308)</f>
        <v>26251339000</v>
      </c>
      <c r="E1308" s="17">
        <f>SUM([3]ctas!E1308+'[4]estapu y ente'!E1308)</f>
        <v>-4094019000</v>
      </c>
      <c r="F1308" s="30">
        <f t="shared" si="187"/>
        <v>22157320000</v>
      </c>
      <c r="G1308" s="31">
        <f t="shared" si="194"/>
        <v>0</v>
      </c>
      <c r="H1308" s="17"/>
      <c r="I1308" s="32">
        <f t="shared" si="188"/>
        <v>22157320000</v>
      </c>
      <c r="J1308" s="17">
        <f>SUM([3]ctas!J1308+'[4]estapu y ente'!J1308)</f>
        <v>0</v>
      </c>
      <c r="K1308" s="31">
        <f t="shared" si="195"/>
        <v>0</v>
      </c>
      <c r="L1308" s="30">
        <f t="shared" si="190"/>
        <v>0</v>
      </c>
      <c r="M1308" s="31">
        <f t="shared" si="196"/>
        <v>0</v>
      </c>
      <c r="N1308" s="17">
        <f>SUM([3]ctas!N1308+'[4]estapu y ente'!N1308)</f>
        <v>0</v>
      </c>
      <c r="O1308" s="31">
        <f t="shared" si="197"/>
        <v>0</v>
      </c>
      <c r="P1308" s="32">
        <f t="shared" si="189"/>
        <v>22157320000</v>
      </c>
      <c r="R1308" s="17">
        <f>SUM('[1]estapu y ente'!D1306+[2]ctas!D1306)</f>
        <v>26251339000</v>
      </c>
      <c r="S1308" s="18">
        <f t="shared" si="191"/>
        <v>0</v>
      </c>
    </row>
    <row r="1309" spans="1:19" x14ac:dyDescent="0.25">
      <c r="A1309" s="26">
        <v>332021202</v>
      </c>
      <c r="B1309" s="27" t="s">
        <v>160</v>
      </c>
      <c r="C1309" s="28"/>
      <c r="D1309" s="17">
        <f>SUM([3]ctas!D1309+'[4]estapu y ente'!D1309)</f>
        <v>14807145000</v>
      </c>
      <c r="E1309" s="17">
        <f>SUM([3]ctas!E1309+'[4]estapu y ente'!E1309)</f>
        <v>-2376568000</v>
      </c>
      <c r="F1309" s="30">
        <f t="shared" si="187"/>
        <v>12430577000</v>
      </c>
      <c r="G1309" s="31">
        <f t="shared" si="194"/>
        <v>0</v>
      </c>
      <c r="H1309" s="17"/>
      <c r="I1309" s="32">
        <f t="shared" si="188"/>
        <v>12430577000</v>
      </c>
      <c r="J1309" s="17">
        <f>SUM([3]ctas!J1309+'[4]estapu y ente'!J1309)</f>
        <v>0</v>
      </c>
      <c r="K1309" s="31">
        <f t="shared" si="195"/>
        <v>0</v>
      </c>
      <c r="L1309" s="30">
        <f t="shared" si="190"/>
        <v>0</v>
      </c>
      <c r="M1309" s="31">
        <f t="shared" si="196"/>
        <v>0</v>
      </c>
      <c r="N1309" s="17">
        <f>SUM([3]ctas!N1309+'[4]estapu y ente'!N1309)</f>
        <v>0</v>
      </c>
      <c r="O1309" s="31">
        <f t="shared" si="197"/>
        <v>0</v>
      </c>
      <c r="P1309" s="32">
        <f t="shared" si="189"/>
        <v>12430577000</v>
      </c>
      <c r="R1309" s="17">
        <f>SUM('[1]estapu y ente'!D1307+[2]ctas!D1307)</f>
        <v>14807145000</v>
      </c>
      <c r="S1309" s="18">
        <f t="shared" si="191"/>
        <v>0</v>
      </c>
    </row>
    <row r="1310" spans="1:19" x14ac:dyDescent="0.25">
      <c r="A1310" s="26">
        <v>332021203</v>
      </c>
      <c r="B1310" s="27" t="s">
        <v>161</v>
      </c>
      <c r="C1310" s="28"/>
      <c r="D1310" s="17">
        <f>SUM([3]ctas!D1310+'[4]estapu y ente'!D1310)</f>
        <v>17452800000</v>
      </c>
      <c r="E1310" s="17">
        <f>SUM([3]ctas!E1310+'[4]estapu y ente'!E1310)</f>
        <v>-2732409000</v>
      </c>
      <c r="F1310" s="30">
        <f t="shared" si="187"/>
        <v>14720391000</v>
      </c>
      <c r="G1310" s="31">
        <f t="shared" si="194"/>
        <v>0</v>
      </c>
      <c r="H1310" s="17"/>
      <c r="I1310" s="32">
        <f t="shared" si="188"/>
        <v>14720391000</v>
      </c>
      <c r="J1310" s="17">
        <f>SUM([3]ctas!J1310+'[4]estapu y ente'!J1310)</f>
        <v>0</v>
      </c>
      <c r="K1310" s="31">
        <f t="shared" si="195"/>
        <v>0</v>
      </c>
      <c r="L1310" s="30">
        <f t="shared" si="190"/>
        <v>0</v>
      </c>
      <c r="M1310" s="31">
        <f t="shared" si="196"/>
        <v>0</v>
      </c>
      <c r="N1310" s="17">
        <f>SUM([3]ctas!N1310+'[4]estapu y ente'!N1310)</f>
        <v>0</v>
      </c>
      <c r="O1310" s="31">
        <f t="shared" si="197"/>
        <v>0</v>
      </c>
      <c r="P1310" s="32">
        <f t="shared" si="189"/>
        <v>14720391000</v>
      </c>
      <c r="R1310" s="17">
        <f>SUM('[1]estapu y ente'!D1308+[2]ctas!D1308)</f>
        <v>17452800000</v>
      </c>
      <c r="S1310" s="18">
        <f t="shared" si="191"/>
        <v>0</v>
      </c>
    </row>
    <row r="1311" spans="1:19" x14ac:dyDescent="0.25">
      <c r="A1311" s="26">
        <v>332021204</v>
      </c>
      <c r="B1311" s="27" t="s">
        <v>162</v>
      </c>
      <c r="C1311" s="28"/>
      <c r="D1311" s="17">
        <f>SUM([3]ctas!D1311+'[4]estapu y ente'!D1311)</f>
        <v>49161029000</v>
      </c>
      <c r="E1311" s="17">
        <f>SUM([3]ctas!E1311+'[4]estapu y ente'!E1311)</f>
        <v>-7546947000</v>
      </c>
      <c r="F1311" s="30">
        <f t="shared" si="187"/>
        <v>41614082000</v>
      </c>
      <c r="G1311" s="31">
        <f t="shared" si="194"/>
        <v>0</v>
      </c>
      <c r="H1311" s="17"/>
      <c r="I1311" s="32">
        <f t="shared" si="188"/>
        <v>41614082000</v>
      </c>
      <c r="J1311" s="17">
        <f>SUM([3]ctas!J1311+'[4]estapu y ente'!J1311)</f>
        <v>0</v>
      </c>
      <c r="K1311" s="31">
        <f t="shared" si="195"/>
        <v>0</v>
      </c>
      <c r="L1311" s="30">
        <f t="shared" si="190"/>
        <v>0</v>
      </c>
      <c r="M1311" s="31">
        <f t="shared" si="196"/>
        <v>0</v>
      </c>
      <c r="N1311" s="17">
        <f>SUM([3]ctas!N1311+'[4]estapu y ente'!N1311)</f>
        <v>0</v>
      </c>
      <c r="O1311" s="31">
        <f t="shared" si="197"/>
        <v>0</v>
      </c>
      <c r="P1311" s="32">
        <f t="shared" si="189"/>
        <v>41614082000</v>
      </c>
      <c r="R1311" s="17">
        <f>SUM('[1]estapu y ente'!D1309+[2]ctas!D1309)</f>
        <v>49161029000</v>
      </c>
      <c r="S1311" s="18">
        <f t="shared" si="191"/>
        <v>0</v>
      </c>
    </row>
    <row r="1312" spans="1:19" x14ac:dyDescent="0.25">
      <c r="A1312" s="26">
        <v>332021205</v>
      </c>
      <c r="B1312" s="27" t="s">
        <v>163</v>
      </c>
      <c r="C1312" s="28"/>
      <c r="D1312" s="17">
        <f>SUM([3]ctas!D1312+'[4]estapu y ente'!D1312)</f>
        <v>46691225000</v>
      </c>
      <c r="E1312" s="17">
        <f>SUM([3]ctas!E1312+'[4]estapu y ente'!E1312)</f>
        <v>-7173417000</v>
      </c>
      <c r="F1312" s="30">
        <f t="shared" si="187"/>
        <v>39517808000</v>
      </c>
      <c r="G1312" s="31">
        <f t="shared" si="194"/>
        <v>0</v>
      </c>
      <c r="H1312" s="17"/>
      <c r="I1312" s="32">
        <f t="shared" si="188"/>
        <v>39517808000</v>
      </c>
      <c r="J1312" s="17">
        <f>SUM([3]ctas!J1312+'[4]estapu y ente'!J1312)</f>
        <v>0</v>
      </c>
      <c r="K1312" s="31">
        <f t="shared" si="195"/>
        <v>0</v>
      </c>
      <c r="L1312" s="30">
        <f t="shared" si="190"/>
        <v>0</v>
      </c>
      <c r="M1312" s="31">
        <f t="shared" si="196"/>
        <v>0</v>
      </c>
      <c r="N1312" s="17">
        <f>SUM([3]ctas!N1312+'[4]estapu y ente'!N1312)</f>
        <v>0</v>
      </c>
      <c r="O1312" s="31">
        <f t="shared" si="197"/>
        <v>0</v>
      </c>
      <c r="P1312" s="32">
        <f t="shared" si="189"/>
        <v>39517808000</v>
      </c>
      <c r="R1312" s="17">
        <f>SUM('[1]estapu y ente'!D1310+[2]ctas!D1310)</f>
        <v>46691225000</v>
      </c>
      <c r="S1312" s="18">
        <f t="shared" si="191"/>
        <v>0</v>
      </c>
    </row>
    <row r="1313" spans="1:19" x14ac:dyDescent="0.25">
      <c r="A1313" s="26">
        <v>332021206</v>
      </c>
      <c r="B1313" s="27" t="s">
        <v>164</v>
      </c>
      <c r="C1313" s="28"/>
      <c r="D1313" s="17">
        <f>SUM([3]ctas!D1313+'[4]estapu y ente'!D1313)</f>
        <v>23274592000</v>
      </c>
      <c r="E1313" s="17">
        <f>SUM([3]ctas!E1313+'[4]estapu y ente'!E1313)</f>
        <v>-3632768000</v>
      </c>
      <c r="F1313" s="30">
        <f t="shared" ref="F1313:F1380" si="198">SUM(D1313+E1313)</f>
        <v>19641824000</v>
      </c>
      <c r="G1313" s="31">
        <f t="shared" si="194"/>
        <v>0</v>
      </c>
      <c r="H1313" s="17"/>
      <c r="I1313" s="32">
        <f t="shared" si="188"/>
        <v>19641824000</v>
      </c>
      <c r="J1313" s="17">
        <f>SUM([3]ctas!J1313+'[4]estapu y ente'!J1313)</f>
        <v>0</v>
      </c>
      <c r="K1313" s="31">
        <f t="shared" si="195"/>
        <v>0</v>
      </c>
      <c r="L1313" s="30">
        <f t="shared" si="190"/>
        <v>0</v>
      </c>
      <c r="M1313" s="31">
        <f t="shared" si="196"/>
        <v>0</v>
      </c>
      <c r="N1313" s="17">
        <f>SUM([3]ctas!N1313+'[4]estapu y ente'!N1313)</f>
        <v>0</v>
      </c>
      <c r="O1313" s="31">
        <f t="shared" si="197"/>
        <v>0</v>
      </c>
      <c r="P1313" s="32">
        <f t="shared" si="189"/>
        <v>19641824000</v>
      </c>
      <c r="R1313" s="17">
        <f>SUM('[1]estapu y ente'!D1311+[2]ctas!D1311)</f>
        <v>23274592000</v>
      </c>
      <c r="S1313" s="18">
        <f t="shared" si="191"/>
        <v>0</v>
      </c>
    </row>
    <row r="1314" spans="1:19" x14ac:dyDescent="0.25">
      <c r="A1314" s="26">
        <v>332021207</v>
      </c>
      <c r="B1314" s="27" t="s">
        <v>165</v>
      </c>
      <c r="C1314" s="28"/>
      <c r="D1314" s="17">
        <f>SUM([3]ctas!D1314+'[4]estapu y ente'!D1314)</f>
        <v>58966665000</v>
      </c>
      <c r="E1314" s="17">
        <f>SUM([3]ctas!E1314+'[4]estapu y ente'!E1314)</f>
        <v>-8885799000</v>
      </c>
      <c r="F1314" s="30">
        <f t="shared" si="198"/>
        <v>50080866000</v>
      </c>
      <c r="G1314" s="31">
        <f t="shared" si="194"/>
        <v>0</v>
      </c>
      <c r="H1314" s="17"/>
      <c r="I1314" s="32">
        <f t="shared" ref="I1314:I1380" si="199">SUM(F1314-H1314)</f>
        <v>50080866000</v>
      </c>
      <c r="J1314" s="17">
        <f>SUM([3]ctas!J1314+'[4]estapu y ente'!J1314)</f>
        <v>0</v>
      </c>
      <c r="K1314" s="31">
        <f t="shared" si="195"/>
        <v>0</v>
      </c>
      <c r="L1314" s="30">
        <f t="shared" si="190"/>
        <v>0</v>
      </c>
      <c r="M1314" s="31">
        <f t="shared" si="196"/>
        <v>0</v>
      </c>
      <c r="N1314" s="17">
        <f>SUM([3]ctas!N1314+'[4]estapu y ente'!N1314)</f>
        <v>0</v>
      </c>
      <c r="O1314" s="31">
        <f t="shared" si="197"/>
        <v>0</v>
      </c>
      <c r="P1314" s="32">
        <f t="shared" si="189"/>
        <v>50080866000</v>
      </c>
      <c r="R1314" s="17">
        <f>SUM('[1]estapu y ente'!D1312+[2]ctas!D1312)</f>
        <v>58966665000</v>
      </c>
      <c r="S1314" s="18">
        <f t="shared" si="191"/>
        <v>0</v>
      </c>
    </row>
    <row r="1315" spans="1:19" x14ac:dyDescent="0.25">
      <c r="A1315" s="26">
        <v>332021208</v>
      </c>
      <c r="B1315" s="27" t="s">
        <v>166</v>
      </c>
      <c r="C1315" s="28"/>
      <c r="D1315" s="17">
        <f>SUM([3]ctas!D1315+'[4]estapu y ente'!D1315)</f>
        <v>59439185000</v>
      </c>
      <c r="E1315" s="17">
        <f>SUM([3]ctas!E1315+'[4]estapu y ente'!E1315)</f>
        <v>30916231000</v>
      </c>
      <c r="F1315" s="30">
        <f t="shared" si="198"/>
        <v>90355416000</v>
      </c>
      <c r="G1315" s="31">
        <f t="shared" si="194"/>
        <v>0</v>
      </c>
      <c r="H1315" s="17"/>
      <c r="I1315" s="32">
        <f t="shared" si="199"/>
        <v>90355416000</v>
      </c>
      <c r="J1315" s="17">
        <f>SUM([3]ctas!J1315+'[4]estapu y ente'!J1315)</f>
        <v>0</v>
      </c>
      <c r="K1315" s="31">
        <f t="shared" si="195"/>
        <v>0</v>
      </c>
      <c r="L1315" s="30">
        <f t="shared" si="190"/>
        <v>0</v>
      </c>
      <c r="M1315" s="31">
        <f t="shared" si="196"/>
        <v>0</v>
      </c>
      <c r="N1315" s="17">
        <f>SUM([3]ctas!N1315+'[4]estapu y ente'!N1315)</f>
        <v>0</v>
      </c>
      <c r="O1315" s="31">
        <f t="shared" si="197"/>
        <v>0</v>
      </c>
      <c r="P1315" s="32">
        <f t="shared" si="189"/>
        <v>90355416000</v>
      </c>
      <c r="R1315" s="17">
        <f>SUM('[1]estapu y ente'!D1313+[2]ctas!D1313)</f>
        <v>59439185000</v>
      </c>
      <c r="S1315" s="18">
        <f t="shared" si="191"/>
        <v>0</v>
      </c>
    </row>
    <row r="1316" spans="1:19" x14ac:dyDescent="0.25">
      <c r="A1316" s="26">
        <v>332021209</v>
      </c>
      <c r="B1316" s="27" t="s">
        <v>167</v>
      </c>
      <c r="C1316" s="28"/>
      <c r="D1316" s="17">
        <f>SUM([3]ctas!D1316+'[4]estapu y ente'!D1316)</f>
        <v>20558018000</v>
      </c>
      <c r="E1316" s="17">
        <f>SUM([3]ctas!E1316+'[4]estapu y ente'!E1316)</f>
        <v>-3399634000</v>
      </c>
      <c r="F1316" s="30">
        <f t="shared" si="198"/>
        <v>17158384000</v>
      </c>
      <c r="G1316" s="31">
        <f t="shared" si="194"/>
        <v>0</v>
      </c>
      <c r="H1316" s="17"/>
      <c r="I1316" s="32">
        <f t="shared" si="199"/>
        <v>17158384000</v>
      </c>
      <c r="J1316" s="17">
        <f>SUM([3]ctas!J1316+'[4]estapu y ente'!J1316)</f>
        <v>0</v>
      </c>
      <c r="K1316" s="31">
        <f t="shared" si="195"/>
        <v>0</v>
      </c>
      <c r="L1316" s="30">
        <f t="shared" si="190"/>
        <v>0</v>
      </c>
      <c r="M1316" s="31">
        <f t="shared" si="196"/>
        <v>0</v>
      </c>
      <c r="N1316" s="17">
        <f>SUM([3]ctas!N1316+'[4]estapu y ente'!N1316)</f>
        <v>0</v>
      </c>
      <c r="O1316" s="31">
        <f t="shared" si="197"/>
        <v>0</v>
      </c>
      <c r="P1316" s="32">
        <f t="shared" si="189"/>
        <v>17158384000</v>
      </c>
      <c r="R1316" s="17">
        <f>SUM('[1]estapu y ente'!D1314+[2]ctas!D1314)</f>
        <v>20558018000</v>
      </c>
      <c r="S1316" s="18">
        <f t="shared" si="191"/>
        <v>0</v>
      </c>
    </row>
    <row r="1317" spans="1:19" x14ac:dyDescent="0.25">
      <c r="A1317" s="26">
        <v>332021210</v>
      </c>
      <c r="B1317" s="27" t="s">
        <v>168</v>
      </c>
      <c r="C1317" s="28"/>
      <c r="D1317" s="17">
        <f>SUM([3]ctas!D1317+'[4]estapu y ente'!D1317)</f>
        <v>40623476000</v>
      </c>
      <c r="E1317" s="17">
        <f>SUM([3]ctas!E1317+'[4]estapu y ente'!E1317)</f>
        <v>-6359999000</v>
      </c>
      <c r="F1317" s="30">
        <f t="shared" si="198"/>
        <v>34263477000</v>
      </c>
      <c r="G1317" s="31">
        <f t="shared" si="194"/>
        <v>0</v>
      </c>
      <c r="H1317" s="17"/>
      <c r="I1317" s="32">
        <f t="shared" si="199"/>
        <v>34263477000</v>
      </c>
      <c r="J1317" s="17">
        <f>SUM([3]ctas!J1317+'[4]estapu y ente'!J1317)</f>
        <v>0</v>
      </c>
      <c r="K1317" s="31">
        <f t="shared" si="195"/>
        <v>0</v>
      </c>
      <c r="L1317" s="30">
        <f t="shared" si="190"/>
        <v>0</v>
      </c>
      <c r="M1317" s="31">
        <f t="shared" si="196"/>
        <v>0</v>
      </c>
      <c r="N1317" s="17">
        <f>SUM([3]ctas!N1317+'[4]estapu y ente'!N1317)</f>
        <v>0</v>
      </c>
      <c r="O1317" s="31">
        <f t="shared" si="197"/>
        <v>0</v>
      </c>
      <c r="P1317" s="32">
        <f t="shared" si="189"/>
        <v>34263477000</v>
      </c>
      <c r="R1317" s="17">
        <f>SUM('[1]estapu y ente'!D1315+[2]ctas!D1315)</f>
        <v>40623476000</v>
      </c>
      <c r="S1317" s="18">
        <f t="shared" si="191"/>
        <v>0</v>
      </c>
    </row>
    <row r="1318" spans="1:19" x14ac:dyDescent="0.25">
      <c r="A1318" s="26">
        <v>332021211</v>
      </c>
      <c r="B1318" s="27" t="s">
        <v>169</v>
      </c>
      <c r="C1318" s="28"/>
      <c r="D1318" s="17">
        <f>SUM([3]ctas!D1318+'[4]estapu y ente'!D1318)</f>
        <v>47774878000</v>
      </c>
      <c r="E1318" s="17">
        <f>SUM([3]ctas!E1318+'[4]estapu y ente'!E1318)</f>
        <v>-7430000000</v>
      </c>
      <c r="F1318" s="30">
        <f t="shared" si="198"/>
        <v>40344878000</v>
      </c>
      <c r="G1318" s="31">
        <f t="shared" si="194"/>
        <v>0</v>
      </c>
      <c r="H1318" s="17"/>
      <c r="I1318" s="32">
        <f t="shared" si="199"/>
        <v>40344878000</v>
      </c>
      <c r="J1318" s="17">
        <f>SUM([3]ctas!J1318+'[4]estapu y ente'!J1318)</f>
        <v>0</v>
      </c>
      <c r="K1318" s="31">
        <f t="shared" si="195"/>
        <v>0</v>
      </c>
      <c r="L1318" s="30">
        <f t="shared" si="190"/>
        <v>0</v>
      </c>
      <c r="M1318" s="31">
        <f t="shared" si="196"/>
        <v>0</v>
      </c>
      <c r="N1318" s="17">
        <f>SUM([3]ctas!N1318+'[4]estapu y ente'!N1318)</f>
        <v>0</v>
      </c>
      <c r="O1318" s="31">
        <f t="shared" si="197"/>
        <v>0</v>
      </c>
      <c r="P1318" s="32">
        <f t="shared" si="189"/>
        <v>40344878000</v>
      </c>
      <c r="R1318" s="17">
        <f>SUM('[1]estapu y ente'!D1316+[2]ctas!D1316)</f>
        <v>47774878000</v>
      </c>
      <c r="S1318" s="18">
        <f t="shared" si="191"/>
        <v>0</v>
      </c>
    </row>
    <row r="1319" spans="1:19" x14ac:dyDescent="0.25">
      <c r="A1319" s="26">
        <v>332021212</v>
      </c>
      <c r="B1319" s="27" t="s">
        <v>827</v>
      </c>
      <c r="C1319" s="28"/>
      <c r="D1319" s="17">
        <f>SUM([3]ctas!D1319+'[4]estapu y ente'!D1319)</f>
        <v>19532480000</v>
      </c>
      <c r="E1319" s="17">
        <f>SUM([3]ctas!E1319+'[4]estapu y ente'!E1319)</f>
        <v>-3061248000</v>
      </c>
      <c r="F1319" s="30">
        <f t="shared" si="198"/>
        <v>16471232000</v>
      </c>
      <c r="G1319" s="31">
        <f t="shared" si="194"/>
        <v>0</v>
      </c>
      <c r="H1319" s="17"/>
      <c r="I1319" s="32">
        <f t="shared" si="199"/>
        <v>16471232000</v>
      </c>
      <c r="J1319" s="17">
        <f>SUM([3]ctas!J1319+'[4]estapu y ente'!J1319)</f>
        <v>0</v>
      </c>
      <c r="K1319" s="31">
        <f t="shared" si="195"/>
        <v>0</v>
      </c>
      <c r="L1319" s="30">
        <f t="shared" si="190"/>
        <v>0</v>
      </c>
      <c r="M1319" s="31">
        <f t="shared" si="196"/>
        <v>0</v>
      </c>
      <c r="N1319" s="17">
        <f>SUM([3]ctas!N1319+'[4]estapu y ente'!N1319)</f>
        <v>0</v>
      </c>
      <c r="O1319" s="31">
        <f t="shared" si="197"/>
        <v>0</v>
      </c>
      <c r="P1319" s="32">
        <f t="shared" si="189"/>
        <v>16471232000</v>
      </c>
      <c r="R1319" s="17">
        <f>SUM('[1]estapu y ente'!D1317+[2]ctas!D1317)</f>
        <v>19532480000</v>
      </c>
      <c r="S1319" s="18">
        <f t="shared" si="191"/>
        <v>0</v>
      </c>
    </row>
    <row r="1320" spans="1:19" x14ac:dyDescent="0.25">
      <c r="A1320" s="26">
        <v>332021213</v>
      </c>
      <c r="B1320" s="27" t="s">
        <v>171</v>
      </c>
      <c r="C1320" s="28"/>
      <c r="D1320" s="17">
        <f>SUM([3]ctas!D1320+'[4]estapu y ente'!D1320)</f>
        <v>12826128000</v>
      </c>
      <c r="E1320" s="17">
        <f>SUM([3]ctas!E1320+'[4]estapu y ente'!E1320)</f>
        <v>-2106921000</v>
      </c>
      <c r="F1320" s="30">
        <f t="shared" si="198"/>
        <v>10719207000</v>
      </c>
      <c r="G1320" s="31">
        <f t="shared" si="194"/>
        <v>0</v>
      </c>
      <c r="H1320" s="17"/>
      <c r="I1320" s="32">
        <f t="shared" si="199"/>
        <v>10719207000</v>
      </c>
      <c r="J1320" s="17">
        <f>SUM([3]ctas!J1320+'[4]estapu y ente'!J1320)</f>
        <v>0</v>
      </c>
      <c r="K1320" s="31">
        <f t="shared" si="195"/>
        <v>0</v>
      </c>
      <c r="L1320" s="30">
        <f t="shared" si="190"/>
        <v>0</v>
      </c>
      <c r="M1320" s="31">
        <f t="shared" si="196"/>
        <v>0</v>
      </c>
      <c r="N1320" s="17">
        <f>SUM([3]ctas!N1320+'[4]estapu y ente'!N1320)</f>
        <v>0</v>
      </c>
      <c r="O1320" s="31">
        <f t="shared" si="197"/>
        <v>0</v>
      </c>
      <c r="P1320" s="32">
        <f t="shared" ref="P1320:P1380" si="200">SUM(F1320-N1320)</f>
        <v>10719207000</v>
      </c>
      <c r="R1320" s="17">
        <f>SUM('[1]estapu y ente'!D1318+[2]ctas!D1318)</f>
        <v>12826128000</v>
      </c>
      <c r="S1320" s="18">
        <f t="shared" si="191"/>
        <v>0</v>
      </c>
    </row>
    <row r="1321" spans="1:19" x14ac:dyDescent="0.25">
      <c r="A1321" s="26">
        <v>332021214</v>
      </c>
      <c r="B1321" s="27" t="s">
        <v>172</v>
      </c>
      <c r="C1321" s="28"/>
      <c r="D1321" s="17">
        <f>SUM([3]ctas!D1321+'[4]estapu y ente'!D1321)</f>
        <v>18106370000</v>
      </c>
      <c r="E1321" s="17">
        <f>SUM([3]ctas!E1321+'[4]estapu y ente'!E1321)</f>
        <v>17154989000</v>
      </c>
      <c r="F1321" s="30">
        <f t="shared" si="198"/>
        <v>35261359000</v>
      </c>
      <c r="G1321" s="31">
        <f t="shared" si="194"/>
        <v>0</v>
      </c>
      <c r="H1321" s="17"/>
      <c r="I1321" s="32">
        <f t="shared" si="199"/>
        <v>35261359000</v>
      </c>
      <c r="J1321" s="17">
        <f>SUM([3]ctas!J1321+'[4]estapu y ente'!J1321)</f>
        <v>0</v>
      </c>
      <c r="K1321" s="31">
        <f t="shared" si="195"/>
        <v>0</v>
      </c>
      <c r="L1321" s="30">
        <f t="shared" ref="L1321:L1380" si="201">SUM(N1321-J1321)</f>
        <v>0</v>
      </c>
      <c r="M1321" s="31">
        <f t="shared" si="196"/>
        <v>0</v>
      </c>
      <c r="N1321" s="17">
        <f>SUM([3]ctas!N1321+'[4]estapu y ente'!N1321)</f>
        <v>0</v>
      </c>
      <c r="O1321" s="31">
        <f t="shared" si="197"/>
        <v>0</v>
      </c>
      <c r="P1321" s="32">
        <f t="shared" si="200"/>
        <v>35261359000</v>
      </c>
      <c r="R1321" s="17">
        <f>SUM('[1]estapu y ente'!D1319+[2]ctas!D1319)</f>
        <v>18106370000</v>
      </c>
      <c r="S1321" s="18">
        <f t="shared" si="191"/>
        <v>0</v>
      </c>
    </row>
    <row r="1322" spans="1:19" x14ac:dyDescent="0.25">
      <c r="A1322" s="26">
        <v>332021215</v>
      </c>
      <c r="B1322" s="27" t="s">
        <v>173</v>
      </c>
      <c r="C1322" s="28"/>
      <c r="D1322" s="17">
        <f>SUM([3]ctas!D1322+'[4]estapu y ente'!D1322)</f>
        <v>16554476000</v>
      </c>
      <c r="E1322" s="17">
        <f>SUM([3]ctas!E1322+'[4]estapu y ente'!E1322)</f>
        <v>-2586588000</v>
      </c>
      <c r="F1322" s="30">
        <f t="shared" si="198"/>
        <v>13967888000</v>
      </c>
      <c r="G1322" s="31">
        <f t="shared" si="194"/>
        <v>0</v>
      </c>
      <c r="H1322" s="17"/>
      <c r="I1322" s="32">
        <f t="shared" si="199"/>
        <v>13967888000</v>
      </c>
      <c r="J1322" s="17">
        <f>SUM([3]ctas!J1322+'[4]estapu y ente'!J1322)</f>
        <v>0</v>
      </c>
      <c r="K1322" s="31">
        <f t="shared" si="195"/>
        <v>0</v>
      </c>
      <c r="L1322" s="30">
        <f t="shared" si="201"/>
        <v>0</v>
      </c>
      <c r="M1322" s="31">
        <f t="shared" si="196"/>
        <v>0</v>
      </c>
      <c r="N1322" s="17">
        <f>SUM([3]ctas!N1322+'[4]estapu y ente'!N1322)</f>
        <v>0</v>
      </c>
      <c r="O1322" s="31">
        <f t="shared" si="197"/>
        <v>0</v>
      </c>
      <c r="P1322" s="32">
        <f t="shared" si="200"/>
        <v>13967888000</v>
      </c>
      <c r="R1322" s="17">
        <f>SUM('[1]estapu y ente'!D1320+[2]ctas!D1320)</f>
        <v>16554476000</v>
      </c>
      <c r="S1322" s="18">
        <f t="shared" si="191"/>
        <v>0</v>
      </c>
    </row>
    <row r="1323" spans="1:19" x14ac:dyDescent="0.25">
      <c r="A1323" s="26">
        <v>332021216</v>
      </c>
      <c r="B1323" s="27" t="s">
        <v>174</v>
      </c>
      <c r="C1323" s="28"/>
      <c r="D1323" s="17">
        <f>SUM([3]ctas!D1323+'[4]estapu y ente'!D1323)</f>
        <v>20819572000</v>
      </c>
      <c r="E1323" s="17">
        <f>SUM([3]ctas!E1323+'[4]estapu y ente'!E1323)</f>
        <v>-3262385000</v>
      </c>
      <c r="F1323" s="30">
        <f t="shared" si="198"/>
        <v>17557187000</v>
      </c>
      <c r="G1323" s="31">
        <f t="shared" si="194"/>
        <v>0</v>
      </c>
      <c r="H1323" s="17"/>
      <c r="I1323" s="32">
        <f t="shared" si="199"/>
        <v>17557187000</v>
      </c>
      <c r="J1323" s="17">
        <f>SUM([3]ctas!J1323+'[4]estapu y ente'!J1323)</f>
        <v>0</v>
      </c>
      <c r="K1323" s="31">
        <f t="shared" si="195"/>
        <v>0</v>
      </c>
      <c r="L1323" s="30">
        <f t="shared" si="201"/>
        <v>0</v>
      </c>
      <c r="M1323" s="31">
        <f t="shared" si="196"/>
        <v>0</v>
      </c>
      <c r="N1323" s="17">
        <f>SUM([3]ctas!N1323+'[4]estapu y ente'!N1323)</f>
        <v>0</v>
      </c>
      <c r="O1323" s="31">
        <f t="shared" si="197"/>
        <v>0</v>
      </c>
      <c r="P1323" s="32">
        <f t="shared" si="200"/>
        <v>17557187000</v>
      </c>
      <c r="R1323" s="17">
        <f>SUM('[1]estapu y ente'!D1321+[2]ctas!D1321)</f>
        <v>20819572000</v>
      </c>
      <c r="S1323" s="18">
        <f t="shared" si="191"/>
        <v>0</v>
      </c>
    </row>
    <row r="1324" spans="1:19" x14ac:dyDescent="0.25">
      <c r="A1324" s="26">
        <v>332021217</v>
      </c>
      <c r="B1324" s="27" t="s">
        <v>828</v>
      </c>
      <c r="C1324" s="28"/>
      <c r="D1324" s="17">
        <f>SUM([3]ctas!D1324+'[4]estapu y ente'!D1324)</f>
        <v>14214616000</v>
      </c>
      <c r="E1324" s="17">
        <f>SUM([3]ctas!E1324+'[4]estapu y ente'!E1324)</f>
        <v>-2307168000</v>
      </c>
      <c r="F1324" s="30">
        <f t="shared" si="198"/>
        <v>11907448000</v>
      </c>
      <c r="G1324" s="31">
        <f t="shared" si="194"/>
        <v>0</v>
      </c>
      <c r="H1324" s="17"/>
      <c r="I1324" s="32">
        <f t="shared" si="199"/>
        <v>11907448000</v>
      </c>
      <c r="J1324" s="17">
        <f>SUM([3]ctas!J1324+'[4]estapu y ente'!J1324)</f>
        <v>0</v>
      </c>
      <c r="K1324" s="31">
        <f t="shared" si="195"/>
        <v>0</v>
      </c>
      <c r="L1324" s="30">
        <f t="shared" si="201"/>
        <v>0</v>
      </c>
      <c r="M1324" s="31">
        <f t="shared" si="196"/>
        <v>0</v>
      </c>
      <c r="N1324" s="17">
        <f>SUM([3]ctas!N1324+'[4]estapu y ente'!N1324)</f>
        <v>0</v>
      </c>
      <c r="O1324" s="31">
        <f t="shared" si="197"/>
        <v>0</v>
      </c>
      <c r="P1324" s="32">
        <f t="shared" si="200"/>
        <v>11907448000</v>
      </c>
      <c r="R1324" s="17">
        <f>SUM('[1]estapu y ente'!D1322+[2]ctas!D1322)</f>
        <v>14214616000</v>
      </c>
      <c r="S1324" s="18">
        <f t="shared" si="191"/>
        <v>0</v>
      </c>
    </row>
    <row r="1325" spans="1:19" x14ac:dyDescent="0.25">
      <c r="A1325" s="26">
        <v>332021218</v>
      </c>
      <c r="B1325" s="27" t="s">
        <v>176</v>
      </c>
      <c r="C1325" s="28"/>
      <c r="D1325" s="17">
        <f>SUM([3]ctas!D1325+'[4]estapu y ente'!D1325)</f>
        <v>42288213000</v>
      </c>
      <c r="E1325" s="17">
        <f>SUM([3]ctas!E1325+'[4]estapu y ente'!E1325)</f>
        <v>-6466681000</v>
      </c>
      <c r="F1325" s="30">
        <f t="shared" si="198"/>
        <v>35821532000</v>
      </c>
      <c r="G1325" s="31">
        <f t="shared" si="194"/>
        <v>0</v>
      </c>
      <c r="H1325" s="17"/>
      <c r="I1325" s="32">
        <f t="shared" si="199"/>
        <v>35821532000</v>
      </c>
      <c r="J1325" s="17">
        <f>SUM([3]ctas!J1325+'[4]estapu y ente'!J1325)</f>
        <v>0</v>
      </c>
      <c r="K1325" s="31">
        <f t="shared" si="195"/>
        <v>0</v>
      </c>
      <c r="L1325" s="30">
        <f t="shared" si="201"/>
        <v>0</v>
      </c>
      <c r="M1325" s="31">
        <f t="shared" si="196"/>
        <v>0</v>
      </c>
      <c r="N1325" s="17">
        <f>SUM([3]ctas!N1325+'[4]estapu y ente'!N1325)</f>
        <v>0</v>
      </c>
      <c r="O1325" s="31">
        <f t="shared" si="197"/>
        <v>0</v>
      </c>
      <c r="P1325" s="32">
        <f t="shared" si="200"/>
        <v>35821532000</v>
      </c>
      <c r="R1325" s="17">
        <f>SUM('[1]estapu y ente'!D1323+[2]ctas!D1323)</f>
        <v>42288213000</v>
      </c>
      <c r="S1325" s="18">
        <f t="shared" si="191"/>
        <v>0</v>
      </c>
    </row>
    <row r="1326" spans="1:19" x14ac:dyDescent="0.25">
      <c r="A1326" s="26">
        <v>332021219</v>
      </c>
      <c r="B1326" s="27" t="s">
        <v>177</v>
      </c>
      <c r="C1326" s="28"/>
      <c r="D1326" s="17">
        <f>SUM([3]ctas!D1326+'[4]estapu y ente'!D1326)</f>
        <v>76713806000</v>
      </c>
      <c r="E1326" s="17">
        <f>SUM([3]ctas!E1326+'[4]estapu y ente'!E1326)</f>
        <v>28351327000</v>
      </c>
      <c r="F1326" s="30">
        <f t="shared" si="198"/>
        <v>105065133000</v>
      </c>
      <c r="G1326" s="31">
        <f t="shared" si="194"/>
        <v>0</v>
      </c>
      <c r="H1326" s="17"/>
      <c r="I1326" s="32">
        <f t="shared" si="199"/>
        <v>105065133000</v>
      </c>
      <c r="J1326" s="17">
        <f>SUM([3]ctas!J1326+'[4]estapu y ente'!J1326)</f>
        <v>0</v>
      </c>
      <c r="K1326" s="31">
        <f t="shared" si="195"/>
        <v>0</v>
      </c>
      <c r="L1326" s="30">
        <f t="shared" si="201"/>
        <v>0</v>
      </c>
      <c r="M1326" s="31">
        <f t="shared" si="196"/>
        <v>0</v>
      </c>
      <c r="N1326" s="17">
        <f>SUM([3]ctas!N1326+'[4]estapu y ente'!N1326)</f>
        <v>0</v>
      </c>
      <c r="O1326" s="31">
        <f t="shared" si="197"/>
        <v>0</v>
      </c>
      <c r="P1326" s="32">
        <f t="shared" si="200"/>
        <v>105065133000</v>
      </c>
      <c r="R1326" s="17">
        <f>SUM('[1]estapu y ente'!D1324+[2]ctas!D1324)</f>
        <v>76713806000</v>
      </c>
      <c r="S1326" s="18">
        <f t="shared" si="191"/>
        <v>0</v>
      </c>
    </row>
    <row r="1327" spans="1:19" x14ac:dyDescent="0.25">
      <c r="A1327" s="26">
        <v>332021220</v>
      </c>
      <c r="B1327" s="27" t="s">
        <v>178</v>
      </c>
      <c r="C1327" s="28"/>
      <c r="D1327" s="17">
        <f>SUM([3]ctas!D1327+'[4]estapu y ente'!D1327)</f>
        <v>18736405000</v>
      </c>
      <c r="E1327" s="17">
        <f>SUM([3]ctas!E1327+'[4]estapu y ente'!E1327)</f>
        <v>-2999996000</v>
      </c>
      <c r="F1327" s="30">
        <f t="shared" si="198"/>
        <v>15736409000</v>
      </c>
      <c r="G1327" s="31">
        <f t="shared" si="194"/>
        <v>0</v>
      </c>
      <c r="H1327" s="17"/>
      <c r="I1327" s="32">
        <f t="shared" si="199"/>
        <v>15736409000</v>
      </c>
      <c r="J1327" s="17">
        <f>SUM([3]ctas!J1327+'[4]estapu y ente'!J1327)</f>
        <v>0</v>
      </c>
      <c r="K1327" s="31">
        <f t="shared" si="195"/>
        <v>0</v>
      </c>
      <c r="L1327" s="30">
        <f t="shared" si="201"/>
        <v>0</v>
      </c>
      <c r="M1327" s="31">
        <f t="shared" si="196"/>
        <v>0</v>
      </c>
      <c r="N1327" s="17">
        <f>SUM([3]ctas!N1327+'[4]estapu y ente'!N1327)</f>
        <v>0</v>
      </c>
      <c r="O1327" s="31">
        <f t="shared" si="197"/>
        <v>0</v>
      </c>
      <c r="P1327" s="32">
        <f t="shared" si="200"/>
        <v>15736409000</v>
      </c>
      <c r="R1327" s="17">
        <f>SUM('[1]estapu y ente'!D1325+[2]ctas!D1325)</f>
        <v>18736405000</v>
      </c>
      <c r="S1327" s="18">
        <f t="shared" si="191"/>
        <v>0</v>
      </c>
    </row>
    <row r="1328" spans="1:19" x14ac:dyDescent="0.25">
      <c r="A1328" s="202">
        <v>3320214</v>
      </c>
      <c r="B1328" s="27" t="s">
        <v>1336</v>
      </c>
      <c r="C1328" s="28"/>
      <c r="D1328" s="17">
        <f>SUM([3]ctas!D1328+'[4]estapu y ente'!D1328)</f>
        <v>0</v>
      </c>
      <c r="E1328" s="17">
        <f>SUM([3]ctas!E1328+'[4]estapu y ente'!E1328)</f>
        <v>0</v>
      </c>
      <c r="F1328" s="30">
        <f t="shared" si="198"/>
        <v>0</v>
      </c>
      <c r="G1328" s="31">
        <f t="shared" si="194"/>
        <v>0</v>
      </c>
      <c r="H1328" s="17"/>
      <c r="I1328" s="32">
        <f t="shared" ref="I1328:I1329" si="202">SUM(F1328-H1328)</f>
        <v>0</v>
      </c>
      <c r="J1328" s="17">
        <f>SUM([3]ctas!J1328+'[4]estapu y ente'!J1328)</f>
        <v>0</v>
      </c>
      <c r="K1328" s="31">
        <f t="shared" si="195"/>
        <v>0</v>
      </c>
      <c r="L1328" s="30">
        <f t="shared" si="201"/>
        <v>0</v>
      </c>
      <c r="M1328" s="31">
        <f t="shared" si="196"/>
        <v>0</v>
      </c>
      <c r="N1328" s="17">
        <f>SUM([3]ctas!N1328+'[4]estapu y ente'!N1328)</f>
        <v>0</v>
      </c>
      <c r="O1328" s="31">
        <f t="shared" si="197"/>
        <v>0</v>
      </c>
      <c r="P1328" s="32">
        <f t="shared" ref="P1328:P1329" si="203">SUM(F1328-N1328)</f>
        <v>0</v>
      </c>
      <c r="R1328" s="17"/>
      <c r="S1328" s="18"/>
    </row>
    <row r="1329" spans="1:19" x14ac:dyDescent="0.25">
      <c r="A1329" s="202">
        <v>3320215</v>
      </c>
      <c r="B1329" s="27" t="s">
        <v>1337</v>
      </c>
      <c r="C1329" s="28"/>
      <c r="D1329" s="17">
        <f>SUM([3]ctas!D1329+'[4]estapu y ente'!D1329)</f>
        <v>0</v>
      </c>
      <c r="E1329" s="17">
        <f>SUM([3]ctas!E1329+'[4]estapu y ente'!E1329)</f>
        <v>0</v>
      </c>
      <c r="F1329" s="30">
        <f t="shared" si="198"/>
        <v>0</v>
      </c>
      <c r="G1329" s="31">
        <f t="shared" si="194"/>
        <v>0</v>
      </c>
      <c r="H1329" s="17"/>
      <c r="I1329" s="32">
        <f t="shared" si="202"/>
        <v>0</v>
      </c>
      <c r="J1329" s="17">
        <f>SUM([3]ctas!J1329+'[4]estapu y ente'!J1329)</f>
        <v>0</v>
      </c>
      <c r="K1329" s="31">
        <f t="shared" si="195"/>
        <v>0</v>
      </c>
      <c r="L1329" s="30">
        <f t="shared" si="201"/>
        <v>0</v>
      </c>
      <c r="M1329" s="31">
        <f t="shared" si="196"/>
        <v>0</v>
      </c>
      <c r="N1329" s="17">
        <f>SUM([3]ctas!N1329+'[4]estapu y ente'!N1329)</f>
        <v>0</v>
      </c>
      <c r="O1329" s="31">
        <f t="shared" si="197"/>
        <v>0</v>
      </c>
      <c r="P1329" s="32">
        <f t="shared" si="203"/>
        <v>0</v>
      </c>
      <c r="R1329" s="17"/>
      <c r="S1329" s="18"/>
    </row>
    <row r="1330" spans="1:19" x14ac:dyDescent="0.25">
      <c r="A1330" s="26">
        <v>3320216</v>
      </c>
      <c r="B1330" s="33" t="s">
        <v>829</v>
      </c>
      <c r="C1330" s="28"/>
      <c r="D1330" s="29">
        <f>SUM(D1331:D1333)</f>
        <v>94319950000</v>
      </c>
      <c r="E1330" s="29">
        <f>SUM(E1331:E1333)</f>
        <v>0</v>
      </c>
      <c r="F1330" s="30">
        <f t="shared" si="198"/>
        <v>94319950000</v>
      </c>
      <c r="G1330" s="31">
        <f t="shared" si="194"/>
        <v>0</v>
      </c>
      <c r="H1330" s="29">
        <f>SUM(H1331:H1333)</f>
        <v>0</v>
      </c>
      <c r="I1330" s="32">
        <f t="shared" si="199"/>
        <v>94319950000</v>
      </c>
      <c r="J1330" s="29">
        <f>SUM(J1331:J1333)</f>
        <v>36820745492</v>
      </c>
      <c r="K1330" s="31">
        <f t="shared" si="195"/>
        <v>39.038130842944682</v>
      </c>
      <c r="L1330" s="30">
        <f t="shared" si="201"/>
        <v>0</v>
      </c>
      <c r="M1330" s="31">
        <f t="shared" si="196"/>
        <v>0</v>
      </c>
      <c r="N1330" s="29">
        <f>SUM(N1331:N1333)</f>
        <v>36820745492</v>
      </c>
      <c r="O1330" s="31">
        <f t="shared" si="197"/>
        <v>39.038130842944682</v>
      </c>
      <c r="P1330" s="32">
        <f t="shared" si="200"/>
        <v>57499204508</v>
      </c>
      <c r="R1330" s="17">
        <f>SUM('[1]estapu y ente'!D1326+[2]ctas!D1326)</f>
        <v>94319950000</v>
      </c>
      <c r="S1330" s="18">
        <f t="shared" si="191"/>
        <v>0</v>
      </c>
    </row>
    <row r="1331" spans="1:19" x14ac:dyDescent="0.25">
      <c r="A1331" s="26">
        <v>332021601</v>
      </c>
      <c r="B1331" s="38" t="s">
        <v>830</v>
      </c>
      <c r="C1331" s="28"/>
      <c r="D1331" s="17">
        <f>SUM([3]ctas!D1331+'[4]estapu y ente'!D1331)</f>
        <v>61327723000</v>
      </c>
      <c r="E1331" s="17">
        <f>SUM([3]ctas!E1331+'[4]estapu y ente'!E1331)</f>
        <v>0</v>
      </c>
      <c r="F1331" s="30">
        <f t="shared" si="198"/>
        <v>61327723000</v>
      </c>
      <c r="G1331" s="31">
        <f t="shared" si="194"/>
        <v>0</v>
      </c>
      <c r="H1331" s="17"/>
      <c r="I1331" s="32">
        <f t="shared" si="199"/>
        <v>61327723000</v>
      </c>
      <c r="J1331" s="17">
        <f>SUM([3]ctas!J1331+'[4]estapu y ente'!J1331)</f>
        <v>32630352927</v>
      </c>
      <c r="K1331" s="31">
        <f t="shared" si="195"/>
        <v>53.206529332582583</v>
      </c>
      <c r="L1331" s="30">
        <f t="shared" si="201"/>
        <v>0</v>
      </c>
      <c r="M1331" s="31">
        <f t="shared" si="196"/>
        <v>0</v>
      </c>
      <c r="N1331" s="17">
        <f>SUM([3]ctas!N1331+'[4]estapu y ente'!N1331)</f>
        <v>32630352927</v>
      </c>
      <c r="O1331" s="31">
        <f t="shared" si="197"/>
        <v>53.206529332582583</v>
      </c>
      <c r="P1331" s="32">
        <f t="shared" si="200"/>
        <v>28697370073</v>
      </c>
      <c r="R1331" s="17">
        <f>SUM('[1]estapu y ente'!D1327+[2]ctas!D1327)</f>
        <v>61327723000</v>
      </c>
      <c r="S1331" s="18">
        <f t="shared" si="191"/>
        <v>0</v>
      </c>
    </row>
    <row r="1332" spans="1:19" x14ac:dyDescent="0.25">
      <c r="A1332" s="26">
        <v>332021602</v>
      </c>
      <c r="B1332" s="38" t="s">
        <v>831</v>
      </c>
      <c r="C1332" s="28"/>
      <c r="D1332" s="17">
        <f>SUM([3]ctas!D1332+'[4]estapu y ente'!D1332)</f>
        <v>31673999000</v>
      </c>
      <c r="E1332" s="17">
        <f>SUM([3]ctas!E1332+'[4]estapu y ente'!E1332)</f>
        <v>0</v>
      </c>
      <c r="F1332" s="30">
        <f t="shared" si="198"/>
        <v>31673999000</v>
      </c>
      <c r="G1332" s="31">
        <f t="shared" si="194"/>
        <v>0</v>
      </c>
      <c r="H1332" s="17"/>
      <c r="I1332" s="32">
        <f t="shared" si="199"/>
        <v>31673999000</v>
      </c>
      <c r="J1332" s="17">
        <f>SUM([3]ctas!J1332+'[4]estapu y ente'!J1332)</f>
        <v>4190392565</v>
      </c>
      <c r="K1332" s="31">
        <f t="shared" si="195"/>
        <v>13.229755311288608</v>
      </c>
      <c r="L1332" s="30">
        <f t="shared" si="201"/>
        <v>0</v>
      </c>
      <c r="M1332" s="31">
        <f t="shared" si="196"/>
        <v>0</v>
      </c>
      <c r="N1332" s="17">
        <f>SUM([3]ctas!N1332+'[4]estapu y ente'!N1332)</f>
        <v>4190392565</v>
      </c>
      <c r="O1332" s="31">
        <f t="shared" si="197"/>
        <v>13.229755311288608</v>
      </c>
      <c r="P1332" s="32">
        <f t="shared" si="200"/>
        <v>27483606435</v>
      </c>
      <c r="R1332" s="17">
        <f>SUM('[1]estapu y ente'!D1328+[2]ctas!D1328)</f>
        <v>31673999000</v>
      </c>
      <c r="S1332" s="18">
        <f t="shared" si="191"/>
        <v>0</v>
      </c>
    </row>
    <row r="1333" spans="1:19" x14ac:dyDescent="0.25">
      <c r="A1333" s="26">
        <v>332021603</v>
      </c>
      <c r="B1333" s="38" t="s">
        <v>101</v>
      </c>
      <c r="C1333" s="28"/>
      <c r="D1333" s="17">
        <f>SUM([3]ctas!D1333+'[4]estapu y ente'!D1333)</f>
        <v>1318228000</v>
      </c>
      <c r="E1333" s="17">
        <f>SUM([3]ctas!E1333+'[4]estapu y ente'!E1333)</f>
        <v>0</v>
      </c>
      <c r="F1333" s="30">
        <f t="shared" si="198"/>
        <v>1318228000</v>
      </c>
      <c r="G1333" s="31">
        <f t="shared" si="194"/>
        <v>0</v>
      </c>
      <c r="H1333" s="17"/>
      <c r="I1333" s="32">
        <f t="shared" si="199"/>
        <v>1318228000</v>
      </c>
      <c r="J1333" s="17">
        <f>SUM([3]ctas!J1333+'[4]estapu y ente'!J1333)</f>
        <v>0</v>
      </c>
      <c r="K1333" s="31">
        <f t="shared" si="195"/>
        <v>0</v>
      </c>
      <c r="L1333" s="30">
        <f t="shared" si="201"/>
        <v>0</v>
      </c>
      <c r="M1333" s="31">
        <f t="shared" si="196"/>
        <v>0</v>
      </c>
      <c r="N1333" s="17">
        <f>SUM([3]ctas!N1333+'[4]estapu y ente'!N1333)</f>
        <v>0</v>
      </c>
      <c r="O1333" s="31">
        <f t="shared" si="197"/>
        <v>0</v>
      </c>
      <c r="P1333" s="32">
        <f t="shared" si="200"/>
        <v>1318228000</v>
      </c>
      <c r="R1333" s="17">
        <f>SUM('[1]estapu y ente'!D1329+[2]ctas!D1329)</f>
        <v>1318228000</v>
      </c>
      <c r="S1333" s="18">
        <f t="shared" si="191"/>
        <v>0</v>
      </c>
    </row>
    <row r="1334" spans="1:19" ht="26.25" x14ac:dyDescent="0.25">
      <c r="A1334" s="26">
        <v>3320219</v>
      </c>
      <c r="B1334" s="27" t="s">
        <v>832</v>
      </c>
      <c r="C1334" s="28"/>
      <c r="D1334" s="17">
        <f>SUM([3]ctas!D1334+'[4]estapu y ente'!D1334)</f>
        <v>15500000000</v>
      </c>
      <c r="E1334" s="17">
        <f>SUM([3]ctas!E1334+'[4]estapu y ente'!E1334)</f>
        <v>-10000000000</v>
      </c>
      <c r="F1334" s="30">
        <f t="shared" si="198"/>
        <v>5500000000</v>
      </c>
      <c r="G1334" s="31">
        <f t="shared" si="194"/>
        <v>0</v>
      </c>
      <c r="H1334" s="17"/>
      <c r="I1334" s="32">
        <f t="shared" si="199"/>
        <v>5500000000</v>
      </c>
      <c r="J1334" s="17">
        <f>SUM([3]ctas!J1334+'[4]estapu y ente'!J1334)</f>
        <v>1300000000</v>
      </c>
      <c r="K1334" s="31">
        <f t="shared" si="195"/>
        <v>23.636363636363637</v>
      </c>
      <c r="L1334" s="30">
        <f t="shared" si="201"/>
        <v>0</v>
      </c>
      <c r="M1334" s="31">
        <f t="shared" si="196"/>
        <v>0</v>
      </c>
      <c r="N1334" s="17">
        <f>SUM([3]ctas!N1334+'[4]estapu y ente'!N1334)</f>
        <v>1300000000</v>
      </c>
      <c r="O1334" s="31">
        <f t="shared" si="197"/>
        <v>23.636363636363637</v>
      </c>
      <c r="P1334" s="32">
        <f t="shared" si="200"/>
        <v>4200000000</v>
      </c>
      <c r="R1334" s="17">
        <f>SUM('[1]estapu y ente'!D1330+[2]ctas!D1330)</f>
        <v>15500000000</v>
      </c>
      <c r="S1334" s="18">
        <f t="shared" si="191"/>
        <v>0</v>
      </c>
    </row>
    <row r="1335" spans="1:19" x14ac:dyDescent="0.25">
      <c r="A1335" s="40">
        <v>3320220</v>
      </c>
      <c r="B1335" s="27" t="s">
        <v>833</v>
      </c>
      <c r="C1335" s="28"/>
      <c r="D1335" s="17">
        <f>SUM([3]ctas!D1335+'[4]estapu y ente'!D1335)</f>
        <v>61155000000</v>
      </c>
      <c r="E1335" s="17">
        <f>SUM([3]ctas!E1335+'[4]estapu y ente'!E1335)</f>
        <v>0</v>
      </c>
      <c r="F1335" s="30">
        <f t="shared" si="198"/>
        <v>61155000000</v>
      </c>
      <c r="G1335" s="31">
        <f t="shared" si="194"/>
        <v>0</v>
      </c>
      <c r="H1335" s="17"/>
      <c r="I1335" s="32">
        <f t="shared" si="199"/>
        <v>61155000000</v>
      </c>
      <c r="J1335" s="17">
        <f>SUM([3]ctas!J1335+'[4]estapu y ente'!J1335)</f>
        <v>30887895625</v>
      </c>
      <c r="K1335" s="31">
        <f t="shared" si="195"/>
        <v>50.507555596435282</v>
      </c>
      <c r="L1335" s="30">
        <f t="shared" si="201"/>
        <v>0</v>
      </c>
      <c r="M1335" s="31">
        <f t="shared" si="196"/>
        <v>0</v>
      </c>
      <c r="N1335" s="17">
        <f>SUM([3]ctas!N1335+'[4]estapu y ente'!N1335)</f>
        <v>30887895625</v>
      </c>
      <c r="O1335" s="31">
        <f t="shared" si="197"/>
        <v>50.507555596435282</v>
      </c>
      <c r="P1335" s="32">
        <f t="shared" si="200"/>
        <v>30267104375</v>
      </c>
      <c r="R1335" s="17">
        <f>SUM('[1]estapu y ente'!D1331+[2]ctas!D1331)</f>
        <v>61155000000</v>
      </c>
      <c r="S1335" s="18">
        <f t="shared" si="191"/>
        <v>0</v>
      </c>
    </row>
    <row r="1336" spans="1:19" x14ac:dyDescent="0.25">
      <c r="A1336" s="40">
        <v>3320221</v>
      </c>
      <c r="B1336" s="27" t="s">
        <v>834</v>
      </c>
      <c r="C1336" s="28"/>
      <c r="D1336" s="17">
        <f>SUM([3]ctas!D1336+'[4]estapu y ente'!D1336)</f>
        <v>0</v>
      </c>
      <c r="E1336" s="17">
        <f>SUM([3]ctas!E1336+'[4]estapu y ente'!E1336)</f>
        <v>0</v>
      </c>
      <c r="F1336" s="30">
        <f t="shared" si="198"/>
        <v>0</v>
      </c>
      <c r="G1336" s="31">
        <f t="shared" si="194"/>
        <v>0</v>
      </c>
      <c r="H1336" s="17"/>
      <c r="I1336" s="32">
        <f t="shared" si="199"/>
        <v>0</v>
      </c>
      <c r="J1336" s="17">
        <f>SUM([3]ctas!J1336+'[4]estapu y ente'!J1336)</f>
        <v>0</v>
      </c>
      <c r="K1336" s="31">
        <f t="shared" si="195"/>
        <v>0</v>
      </c>
      <c r="L1336" s="30">
        <f t="shared" si="201"/>
        <v>0</v>
      </c>
      <c r="M1336" s="31">
        <f t="shared" si="196"/>
        <v>0</v>
      </c>
      <c r="N1336" s="17">
        <f>SUM([3]ctas!N1336+'[4]estapu y ente'!N1336)</f>
        <v>0</v>
      </c>
      <c r="O1336" s="31">
        <f t="shared" si="197"/>
        <v>0</v>
      </c>
      <c r="P1336" s="32">
        <f t="shared" si="200"/>
        <v>0</v>
      </c>
      <c r="R1336" s="17">
        <f>SUM('[1]estapu y ente'!D1332+[2]ctas!D1332)</f>
        <v>0</v>
      </c>
      <c r="S1336" s="18">
        <f t="shared" si="191"/>
        <v>0</v>
      </c>
    </row>
    <row r="1337" spans="1:19" x14ac:dyDescent="0.25">
      <c r="A1337" s="40">
        <v>3320222</v>
      </c>
      <c r="B1337" s="27" t="s">
        <v>835</v>
      </c>
      <c r="C1337" s="28"/>
      <c r="D1337" s="17">
        <f>SUM([3]ctas!D1337+'[4]estapu y ente'!D1337)</f>
        <v>0</v>
      </c>
      <c r="E1337" s="17">
        <f>SUM([3]ctas!E1337+'[4]estapu y ente'!E1337)</f>
        <v>0</v>
      </c>
      <c r="F1337" s="30">
        <f t="shared" si="198"/>
        <v>0</v>
      </c>
      <c r="G1337" s="31">
        <f t="shared" si="194"/>
        <v>0</v>
      </c>
      <c r="H1337" s="17"/>
      <c r="I1337" s="32">
        <f t="shared" si="199"/>
        <v>0</v>
      </c>
      <c r="J1337" s="17">
        <f>SUM([3]ctas!J1337+'[4]estapu y ente'!J1337)</f>
        <v>0</v>
      </c>
      <c r="K1337" s="31">
        <f t="shared" si="195"/>
        <v>0</v>
      </c>
      <c r="L1337" s="30">
        <f t="shared" si="201"/>
        <v>0</v>
      </c>
      <c r="M1337" s="31">
        <f t="shared" si="196"/>
        <v>0</v>
      </c>
      <c r="N1337" s="17">
        <f>SUM([3]ctas!N1337+'[4]estapu y ente'!N1337)</f>
        <v>0</v>
      </c>
      <c r="O1337" s="31">
        <f t="shared" si="197"/>
        <v>0</v>
      </c>
      <c r="P1337" s="32">
        <f t="shared" si="200"/>
        <v>0</v>
      </c>
      <c r="R1337" s="17">
        <f>SUM('[1]estapu y ente'!D1333+[2]ctas!D1333)</f>
        <v>0</v>
      </c>
      <c r="S1337" s="18">
        <f t="shared" si="191"/>
        <v>0</v>
      </c>
    </row>
    <row r="1338" spans="1:19" x14ac:dyDescent="0.25">
      <c r="A1338" s="40">
        <v>3320223</v>
      </c>
      <c r="B1338" s="27" t="s">
        <v>836</v>
      </c>
      <c r="C1338" s="28"/>
      <c r="D1338" s="17">
        <f>SUM([3]ctas!D1338+'[4]estapu y ente'!D1338)</f>
        <v>0</v>
      </c>
      <c r="E1338" s="17">
        <f>SUM([3]ctas!E1338+'[4]estapu y ente'!E1338)</f>
        <v>0</v>
      </c>
      <c r="F1338" s="30">
        <f t="shared" si="198"/>
        <v>0</v>
      </c>
      <c r="G1338" s="31">
        <f t="shared" si="194"/>
        <v>0</v>
      </c>
      <c r="H1338" s="17"/>
      <c r="I1338" s="32">
        <f t="shared" si="199"/>
        <v>0</v>
      </c>
      <c r="J1338" s="17">
        <f>SUM([3]ctas!J1338+'[4]estapu y ente'!J1338)</f>
        <v>0</v>
      </c>
      <c r="K1338" s="31">
        <f t="shared" si="195"/>
        <v>0</v>
      </c>
      <c r="L1338" s="30">
        <f t="shared" si="201"/>
        <v>0</v>
      </c>
      <c r="M1338" s="31">
        <f t="shared" si="196"/>
        <v>0</v>
      </c>
      <c r="N1338" s="17">
        <f>SUM([3]ctas!N1338+'[4]estapu y ente'!N1338)</f>
        <v>0</v>
      </c>
      <c r="O1338" s="31">
        <f t="shared" si="197"/>
        <v>0</v>
      </c>
      <c r="P1338" s="32">
        <f t="shared" si="200"/>
        <v>0</v>
      </c>
      <c r="R1338" s="17">
        <f>SUM('[1]estapu y ente'!D1334+[2]ctas!D1334)</f>
        <v>0</v>
      </c>
      <c r="S1338" s="18">
        <f t="shared" si="191"/>
        <v>0</v>
      </c>
    </row>
    <row r="1339" spans="1:19" x14ac:dyDescent="0.25">
      <c r="A1339" s="40">
        <v>3320224</v>
      </c>
      <c r="B1339" s="27" t="s">
        <v>837</v>
      </c>
      <c r="C1339" s="28"/>
      <c r="D1339" s="17">
        <f>SUM([3]ctas!D1339+'[4]estapu y ente'!D1339)</f>
        <v>0</v>
      </c>
      <c r="E1339" s="17">
        <f>SUM([3]ctas!E1339+'[4]estapu y ente'!E1339)</f>
        <v>0</v>
      </c>
      <c r="F1339" s="30">
        <f t="shared" si="198"/>
        <v>0</v>
      </c>
      <c r="G1339" s="31">
        <f t="shared" si="194"/>
        <v>0</v>
      </c>
      <c r="H1339" s="17"/>
      <c r="I1339" s="32">
        <f t="shared" si="199"/>
        <v>0</v>
      </c>
      <c r="J1339" s="17">
        <f>SUM([3]ctas!J1339+'[4]estapu y ente'!J1339)</f>
        <v>0</v>
      </c>
      <c r="K1339" s="31">
        <f t="shared" si="195"/>
        <v>0</v>
      </c>
      <c r="L1339" s="30">
        <f t="shared" si="201"/>
        <v>0</v>
      </c>
      <c r="M1339" s="31">
        <f t="shared" si="196"/>
        <v>0</v>
      </c>
      <c r="N1339" s="17">
        <f>SUM([3]ctas!N1339+'[4]estapu y ente'!N1339)</f>
        <v>0</v>
      </c>
      <c r="O1339" s="31">
        <f t="shared" si="197"/>
        <v>0</v>
      </c>
      <c r="P1339" s="32">
        <f t="shared" si="200"/>
        <v>0</v>
      </c>
      <c r="R1339" s="17">
        <f>SUM('[1]estapu y ente'!D1335+[2]ctas!D1335)</f>
        <v>0</v>
      </c>
      <c r="S1339" s="18">
        <f t="shared" si="191"/>
        <v>0</v>
      </c>
    </row>
    <row r="1340" spans="1:19" x14ac:dyDescent="0.25">
      <c r="A1340" s="40">
        <v>3320225</v>
      </c>
      <c r="B1340" s="27" t="s">
        <v>838</v>
      </c>
      <c r="C1340" s="28"/>
      <c r="D1340" s="17">
        <f>SUM([3]ctas!D1340+'[4]estapu y ente'!D1340)</f>
        <v>0</v>
      </c>
      <c r="E1340" s="17">
        <f>SUM([3]ctas!E1340+'[4]estapu y ente'!E1340)</f>
        <v>0</v>
      </c>
      <c r="F1340" s="30">
        <f t="shared" si="198"/>
        <v>0</v>
      </c>
      <c r="G1340" s="31">
        <f t="shared" si="194"/>
        <v>0</v>
      </c>
      <c r="H1340" s="17"/>
      <c r="I1340" s="32">
        <f t="shared" si="199"/>
        <v>0</v>
      </c>
      <c r="J1340" s="17">
        <f>SUM([3]ctas!J1340+'[4]estapu y ente'!J1340)</f>
        <v>0</v>
      </c>
      <c r="K1340" s="31">
        <f t="shared" si="195"/>
        <v>0</v>
      </c>
      <c r="L1340" s="30">
        <f t="shared" si="201"/>
        <v>0</v>
      </c>
      <c r="M1340" s="31">
        <f t="shared" si="196"/>
        <v>0</v>
      </c>
      <c r="N1340" s="17">
        <f>SUM([3]ctas!N1340+'[4]estapu y ente'!N1340)</f>
        <v>0</v>
      </c>
      <c r="O1340" s="31">
        <f t="shared" si="197"/>
        <v>0</v>
      </c>
      <c r="P1340" s="32">
        <f t="shared" si="200"/>
        <v>0</v>
      </c>
      <c r="R1340" s="17">
        <f>SUM('[1]estapu y ente'!D1336+[2]ctas!D1336)</f>
        <v>0</v>
      </c>
      <c r="S1340" s="18">
        <f t="shared" si="191"/>
        <v>0</v>
      </c>
    </row>
    <row r="1341" spans="1:19" x14ac:dyDescent="0.25">
      <c r="A1341" s="40">
        <v>3320226</v>
      </c>
      <c r="B1341" s="27" t="s">
        <v>839</v>
      </c>
      <c r="C1341" s="65"/>
      <c r="D1341" s="17">
        <f>SUM([3]ctas!D1341+'[4]estapu y ente'!D1341)</f>
        <v>0</v>
      </c>
      <c r="E1341" s="17">
        <f>SUM([3]ctas!E1341+'[4]estapu y ente'!E1341)</f>
        <v>0</v>
      </c>
      <c r="F1341" s="30">
        <f t="shared" si="198"/>
        <v>0</v>
      </c>
      <c r="G1341" s="31">
        <f t="shared" si="194"/>
        <v>0</v>
      </c>
      <c r="H1341" s="17"/>
      <c r="I1341" s="32">
        <f t="shared" si="199"/>
        <v>0</v>
      </c>
      <c r="J1341" s="17">
        <f>SUM([3]ctas!J1341+'[4]estapu y ente'!J1341)</f>
        <v>0</v>
      </c>
      <c r="K1341" s="31">
        <f t="shared" si="195"/>
        <v>0</v>
      </c>
      <c r="L1341" s="30">
        <f t="shared" si="201"/>
        <v>0</v>
      </c>
      <c r="M1341" s="31">
        <f t="shared" si="196"/>
        <v>0</v>
      </c>
      <c r="N1341" s="17">
        <f>SUM([3]ctas!N1341+'[4]estapu y ente'!N1341)</f>
        <v>0</v>
      </c>
      <c r="O1341" s="31">
        <f t="shared" si="197"/>
        <v>0</v>
      </c>
      <c r="P1341" s="32">
        <f t="shared" si="200"/>
        <v>0</v>
      </c>
      <c r="R1341" s="17">
        <f>SUM('[1]estapu y ente'!D1337+[2]ctas!D1337)</f>
        <v>0</v>
      </c>
      <c r="S1341" s="18">
        <f t="shared" si="191"/>
        <v>0</v>
      </c>
    </row>
    <row r="1342" spans="1:19" x14ac:dyDescent="0.25">
      <c r="A1342" s="40">
        <v>3320227</v>
      </c>
      <c r="B1342" s="27" t="s">
        <v>840</v>
      </c>
      <c r="C1342" s="65"/>
      <c r="D1342" s="17">
        <f>SUM([3]ctas!D1342+'[4]estapu y ente'!D1342)</f>
        <v>0</v>
      </c>
      <c r="E1342" s="17">
        <f>SUM([3]ctas!E1342+'[4]estapu y ente'!E1342)</f>
        <v>0</v>
      </c>
      <c r="F1342" s="30">
        <f t="shared" si="198"/>
        <v>0</v>
      </c>
      <c r="G1342" s="31">
        <f t="shared" si="194"/>
        <v>0</v>
      </c>
      <c r="H1342" s="17"/>
      <c r="I1342" s="32">
        <f t="shared" si="199"/>
        <v>0</v>
      </c>
      <c r="J1342" s="17">
        <f>SUM([3]ctas!J1342+'[4]estapu y ente'!J1342)</f>
        <v>0</v>
      </c>
      <c r="K1342" s="31">
        <f t="shared" si="195"/>
        <v>0</v>
      </c>
      <c r="L1342" s="30">
        <f t="shared" si="201"/>
        <v>0</v>
      </c>
      <c r="M1342" s="31">
        <f t="shared" si="196"/>
        <v>0</v>
      </c>
      <c r="N1342" s="17">
        <f>SUM([3]ctas!N1342+'[4]estapu y ente'!N1342)</f>
        <v>0</v>
      </c>
      <c r="O1342" s="31">
        <f t="shared" si="197"/>
        <v>0</v>
      </c>
      <c r="P1342" s="32">
        <f t="shared" si="200"/>
        <v>0</v>
      </c>
      <c r="R1342" s="17">
        <f>SUM('[1]estapu y ente'!D1338+[2]ctas!D1338)</f>
        <v>0</v>
      </c>
      <c r="S1342" s="18">
        <f t="shared" si="191"/>
        <v>0</v>
      </c>
    </row>
    <row r="1343" spans="1:19" x14ac:dyDescent="0.25">
      <c r="A1343" s="40">
        <v>3320228</v>
      </c>
      <c r="B1343" s="27" t="s">
        <v>841</v>
      </c>
      <c r="C1343" s="65"/>
      <c r="D1343" s="17">
        <f>SUM([3]ctas!D1343+'[4]estapu y ente'!D1343)</f>
        <v>156483509000</v>
      </c>
      <c r="E1343" s="17">
        <f>SUM([3]ctas!E1343+'[4]estapu y ente'!E1343)</f>
        <v>0</v>
      </c>
      <c r="F1343" s="30">
        <f t="shared" ref="F1343:F1345" si="204">SUM(D1343+E1343)</f>
        <v>156483509000</v>
      </c>
      <c r="G1343" s="31">
        <f t="shared" si="194"/>
        <v>0</v>
      </c>
      <c r="H1343" s="17"/>
      <c r="I1343" s="32">
        <f t="shared" si="199"/>
        <v>156483509000</v>
      </c>
      <c r="J1343" s="17">
        <f>SUM([3]ctas!J1343+'[4]estapu y ente'!J1343)</f>
        <v>61276592915</v>
      </c>
      <c r="K1343" s="31">
        <f t="shared" si="195"/>
        <v>39.158498749539163</v>
      </c>
      <c r="L1343" s="30">
        <f t="shared" si="201"/>
        <v>0</v>
      </c>
      <c r="M1343" s="31">
        <f t="shared" si="196"/>
        <v>0</v>
      </c>
      <c r="N1343" s="17">
        <f>SUM([3]ctas!N1343+'[4]estapu y ente'!N1343)</f>
        <v>61276592915</v>
      </c>
      <c r="O1343" s="31">
        <f t="shared" si="197"/>
        <v>39.158498749539163</v>
      </c>
      <c r="P1343" s="32">
        <f t="shared" si="200"/>
        <v>95206916085</v>
      </c>
      <c r="R1343" s="17">
        <f>SUM('[1]estapu y ente'!D1339+[2]ctas!D1339)</f>
        <v>156483509000</v>
      </c>
      <c r="S1343" s="18">
        <f t="shared" si="191"/>
        <v>0</v>
      </c>
    </row>
    <row r="1344" spans="1:19" ht="26.25" x14ac:dyDescent="0.25">
      <c r="A1344" s="40">
        <v>3320229</v>
      </c>
      <c r="B1344" s="27" t="s">
        <v>180</v>
      </c>
      <c r="C1344" s="65"/>
      <c r="D1344" s="17">
        <f>SUM([3]ctas!D1344+'[4]estapu y ente'!D1344)</f>
        <v>3505670000</v>
      </c>
      <c r="E1344" s="17">
        <f>SUM([3]ctas!E1344+'[4]estapu y ente'!E1344)</f>
        <v>0</v>
      </c>
      <c r="F1344" s="30">
        <f t="shared" si="204"/>
        <v>3505670000</v>
      </c>
      <c r="G1344" s="31">
        <f t="shared" si="194"/>
        <v>0</v>
      </c>
      <c r="H1344" s="17"/>
      <c r="I1344" s="32">
        <f t="shared" si="199"/>
        <v>3505670000</v>
      </c>
      <c r="J1344" s="17">
        <f>SUM([3]ctas!J1344+'[4]estapu y ente'!J1344)</f>
        <v>2337114000</v>
      </c>
      <c r="K1344" s="31">
        <f t="shared" si="195"/>
        <v>66.666685683478477</v>
      </c>
      <c r="L1344" s="30">
        <f t="shared" si="201"/>
        <v>0</v>
      </c>
      <c r="M1344" s="31">
        <f t="shared" si="196"/>
        <v>0</v>
      </c>
      <c r="N1344" s="17">
        <f>SUM([3]ctas!N1344+'[4]estapu y ente'!N1344)</f>
        <v>2337114000</v>
      </c>
      <c r="O1344" s="31">
        <f t="shared" si="197"/>
        <v>66.666685683478477</v>
      </c>
      <c r="P1344" s="32">
        <f t="shared" si="200"/>
        <v>1168556000</v>
      </c>
      <c r="R1344" s="17">
        <f>SUM('[1]estapu y ente'!D1340+[2]ctas!D1340)</f>
        <v>3505670000</v>
      </c>
      <c r="S1344" s="18">
        <f t="shared" si="191"/>
        <v>0</v>
      </c>
    </row>
    <row r="1345" spans="1:19" x14ac:dyDescent="0.25">
      <c r="A1345" s="40">
        <v>3320230</v>
      </c>
      <c r="B1345" s="27" t="s">
        <v>842</v>
      </c>
      <c r="C1345" s="65"/>
      <c r="D1345" s="17">
        <f>SUM([3]ctas!D1345+'[4]estapu y ente'!D1345)</f>
        <v>0</v>
      </c>
      <c r="E1345" s="17">
        <f>SUM([3]ctas!E1345+'[4]estapu y ente'!E1345)</f>
        <v>200000000000</v>
      </c>
      <c r="F1345" s="30">
        <f t="shared" si="204"/>
        <v>200000000000</v>
      </c>
      <c r="G1345" s="31">
        <f t="shared" si="194"/>
        <v>0</v>
      </c>
      <c r="H1345" s="17"/>
      <c r="I1345" s="32">
        <f t="shared" si="199"/>
        <v>200000000000</v>
      </c>
      <c r="J1345" s="17">
        <f>SUM([3]ctas!J1345+'[4]estapu y ente'!J1345)</f>
        <v>5147000000</v>
      </c>
      <c r="K1345" s="31">
        <f t="shared" si="195"/>
        <v>2.5735000000000001</v>
      </c>
      <c r="L1345" s="30">
        <f t="shared" si="201"/>
        <v>0</v>
      </c>
      <c r="M1345" s="31">
        <f t="shared" si="196"/>
        <v>0</v>
      </c>
      <c r="N1345" s="17">
        <f>SUM([3]ctas!N1345+'[4]estapu y ente'!N1345)</f>
        <v>5147000000</v>
      </c>
      <c r="O1345" s="31">
        <f t="shared" si="197"/>
        <v>2.5735000000000001</v>
      </c>
      <c r="P1345" s="32">
        <f t="shared" si="200"/>
        <v>194853000000</v>
      </c>
      <c r="R1345" s="17">
        <f>SUM('[1]estapu y ente'!D1341+[2]ctas!D1341)</f>
        <v>0</v>
      </c>
      <c r="S1345" s="18">
        <f t="shared" si="191"/>
        <v>0</v>
      </c>
    </row>
    <row r="1346" spans="1:19" x14ac:dyDescent="0.25">
      <c r="A1346" s="60">
        <v>3320299</v>
      </c>
      <c r="B1346" s="27" t="s">
        <v>843</v>
      </c>
      <c r="C1346" s="65"/>
      <c r="D1346" s="29">
        <f>SUM(D1347:D1350)</f>
        <v>242072635000</v>
      </c>
      <c r="E1346" s="29">
        <f>SUM(E1347:E1350)</f>
        <v>0</v>
      </c>
      <c r="F1346" s="30">
        <f t="shared" si="198"/>
        <v>242072635000</v>
      </c>
      <c r="G1346" s="31">
        <f t="shared" si="194"/>
        <v>0</v>
      </c>
      <c r="H1346" s="29">
        <f>SUM(H1347:H1350)</f>
        <v>0</v>
      </c>
      <c r="I1346" s="32">
        <f t="shared" si="199"/>
        <v>242072635000</v>
      </c>
      <c r="J1346" s="29">
        <f>SUM(J1347:J1350)</f>
        <v>18051478389</v>
      </c>
      <c r="K1346" s="31">
        <f t="shared" si="195"/>
        <v>7.4570503968777802</v>
      </c>
      <c r="L1346" s="30">
        <f t="shared" si="201"/>
        <v>203959656</v>
      </c>
      <c r="M1346" s="31">
        <f t="shared" si="196"/>
        <v>8.4255560732835424E-2</v>
      </c>
      <c r="N1346" s="29">
        <f>SUM(N1347:N1350)</f>
        <v>18255438045</v>
      </c>
      <c r="O1346" s="31">
        <f t="shared" si="197"/>
        <v>7.5413059576106152</v>
      </c>
      <c r="P1346" s="32">
        <f t="shared" si="200"/>
        <v>223817196955</v>
      </c>
      <c r="R1346" s="17">
        <f>SUM('[1]estapu y ente'!D1342+[2]ctas!D1342)</f>
        <v>242072635000</v>
      </c>
      <c r="S1346" s="18">
        <f t="shared" si="191"/>
        <v>0</v>
      </c>
    </row>
    <row r="1347" spans="1:19" x14ac:dyDescent="0.25">
      <c r="A1347" s="60">
        <v>332029903</v>
      </c>
      <c r="B1347" s="27" t="s">
        <v>844</v>
      </c>
      <c r="C1347" s="28"/>
      <c r="D1347" s="17">
        <f>SUM([3]ctas!D1347+'[4]estapu y ente'!D1347)</f>
        <v>3008735000</v>
      </c>
      <c r="E1347" s="17">
        <f>SUM([3]ctas!E1347+'[4]estapu y ente'!E1347)</f>
        <v>0</v>
      </c>
      <c r="F1347" s="30">
        <f t="shared" si="198"/>
        <v>3008735000</v>
      </c>
      <c r="G1347" s="31">
        <f t="shared" si="194"/>
        <v>0</v>
      </c>
      <c r="H1347" s="17"/>
      <c r="I1347" s="32">
        <f t="shared" si="199"/>
        <v>3008735000</v>
      </c>
      <c r="J1347" s="17">
        <f>SUM([3]ctas!J1347+'[4]estapu y ente'!J1347)</f>
        <v>908434798</v>
      </c>
      <c r="K1347" s="31">
        <f t="shared" si="195"/>
        <v>30.193247261722949</v>
      </c>
      <c r="L1347" s="30">
        <f t="shared" si="201"/>
        <v>203959656</v>
      </c>
      <c r="M1347" s="31">
        <f t="shared" si="196"/>
        <v>6.7789172525995145</v>
      </c>
      <c r="N1347" s="17">
        <f>SUM([3]ctas!N1347+'[4]estapu y ente'!N1347)</f>
        <v>1112394454</v>
      </c>
      <c r="O1347" s="31">
        <f t="shared" si="197"/>
        <v>36.972164514322465</v>
      </c>
      <c r="P1347" s="32">
        <f t="shared" si="200"/>
        <v>1896340546</v>
      </c>
      <c r="R1347" s="17">
        <f>SUM('[1]estapu y ente'!D1343+[2]ctas!D1343)</f>
        <v>3008735000</v>
      </c>
      <c r="S1347" s="18">
        <f t="shared" si="191"/>
        <v>0</v>
      </c>
    </row>
    <row r="1348" spans="1:19" x14ac:dyDescent="0.25">
      <c r="A1348" s="26">
        <v>332029905</v>
      </c>
      <c r="B1348" s="27" t="s">
        <v>845</v>
      </c>
      <c r="C1348" s="28"/>
      <c r="D1348" s="17">
        <f>SUM([3]ctas!D1348+'[4]estapu y ente'!D1348)</f>
        <v>189217855000</v>
      </c>
      <c r="E1348" s="17">
        <f>SUM([3]ctas!E1348+'[4]estapu y ente'!E1348)</f>
        <v>0</v>
      </c>
      <c r="F1348" s="30">
        <f t="shared" si="198"/>
        <v>189217855000</v>
      </c>
      <c r="G1348" s="31">
        <f t="shared" si="194"/>
        <v>0</v>
      </c>
      <c r="H1348" s="17"/>
      <c r="I1348" s="32">
        <f t="shared" si="199"/>
        <v>189217855000</v>
      </c>
      <c r="J1348" s="17">
        <f>SUM([3]ctas!J1348+'[4]estapu y ente'!J1348)</f>
        <v>0</v>
      </c>
      <c r="K1348" s="31">
        <f t="shared" si="195"/>
        <v>0</v>
      </c>
      <c r="L1348" s="30">
        <f t="shared" si="201"/>
        <v>0</v>
      </c>
      <c r="M1348" s="31">
        <f t="shared" si="196"/>
        <v>0</v>
      </c>
      <c r="N1348" s="17">
        <f>SUM([3]ctas!N1348+'[4]estapu y ente'!N1348)</f>
        <v>0</v>
      </c>
      <c r="O1348" s="31">
        <f t="shared" si="197"/>
        <v>0</v>
      </c>
      <c r="P1348" s="32">
        <f t="shared" si="200"/>
        <v>189217855000</v>
      </c>
      <c r="R1348" s="17">
        <f>SUM('[1]estapu y ente'!D1344+[2]ctas!D1344)</f>
        <v>189217855000</v>
      </c>
      <c r="S1348" s="18">
        <f t="shared" si="191"/>
        <v>0</v>
      </c>
    </row>
    <row r="1349" spans="1:19" x14ac:dyDescent="0.25">
      <c r="A1349" s="26">
        <v>332029907</v>
      </c>
      <c r="B1349" s="27" t="s">
        <v>846</v>
      </c>
      <c r="C1349" s="28"/>
      <c r="D1349" s="17">
        <f>SUM([3]ctas!D1349+'[4]estapu y ente'!D1349)</f>
        <v>49846045000</v>
      </c>
      <c r="E1349" s="17">
        <f>SUM([3]ctas!E1349+'[4]estapu y ente'!E1349)</f>
        <v>0</v>
      </c>
      <c r="F1349" s="30">
        <f t="shared" si="198"/>
        <v>49846045000</v>
      </c>
      <c r="G1349" s="31">
        <f t="shared" si="194"/>
        <v>0</v>
      </c>
      <c r="H1349" s="17"/>
      <c r="I1349" s="32">
        <f t="shared" si="199"/>
        <v>49846045000</v>
      </c>
      <c r="J1349" s="17">
        <f>SUM([3]ctas!J1349+'[4]estapu y ente'!J1349)</f>
        <v>17143043591</v>
      </c>
      <c r="K1349" s="31">
        <f t="shared" si="195"/>
        <v>34.391983538513436</v>
      </c>
      <c r="L1349" s="30">
        <f t="shared" si="201"/>
        <v>0</v>
      </c>
      <c r="M1349" s="31">
        <f t="shared" si="196"/>
        <v>0</v>
      </c>
      <c r="N1349" s="17">
        <f>SUM([3]ctas!N1349+'[4]estapu y ente'!N1349)</f>
        <v>17143043591</v>
      </c>
      <c r="O1349" s="31">
        <f t="shared" si="197"/>
        <v>34.391983538513436</v>
      </c>
      <c r="P1349" s="32">
        <f t="shared" si="200"/>
        <v>32703001409</v>
      </c>
      <c r="R1349" s="17">
        <f>SUM('[1]estapu y ente'!D1345+[2]ctas!D1345)</f>
        <v>49846045000</v>
      </c>
      <c r="S1349" s="18">
        <f t="shared" si="191"/>
        <v>0</v>
      </c>
    </row>
    <row r="1350" spans="1:19" x14ac:dyDescent="0.25">
      <c r="A1350" s="26">
        <v>332029908</v>
      </c>
      <c r="B1350" s="27" t="s">
        <v>847</v>
      </c>
      <c r="C1350" s="28"/>
      <c r="D1350" s="17">
        <f>SUM([3]ctas!D1350+'[4]estapu y ente'!D1350)</f>
        <v>0</v>
      </c>
      <c r="E1350" s="17">
        <f>SUM([3]ctas!E1350+'[4]estapu y ente'!E1350)</f>
        <v>0</v>
      </c>
      <c r="F1350" s="30">
        <f t="shared" si="198"/>
        <v>0</v>
      </c>
      <c r="G1350" s="31">
        <f t="shared" si="194"/>
        <v>0</v>
      </c>
      <c r="H1350" s="17"/>
      <c r="I1350" s="32">
        <f t="shared" si="199"/>
        <v>0</v>
      </c>
      <c r="J1350" s="17">
        <f>SUM([3]ctas!J1350+'[4]estapu y ente'!J1350)</f>
        <v>0</v>
      </c>
      <c r="K1350" s="31">
        <f t="shared" si="195"/>
        <v>0</v>
      </c>
      <c r="L1350" s="30">
        <f t="shared" si="201"/>
        <v>0</v>
      </c>
      <c r="M1350" s="31">
        <f t="shared" si="196"/>
        <v>0</v>
      </c>
      <c r="N1350" s="17">
        <f>SUM([3]ctas!N1350+'[4]estapu y ente'!N1350)</f>
        <v>0</v>
      </c>
      <c r="O1350" s="31">
        <f t="shared" si="197"/>
        <v>0</v>
      </c>
      <c r="P1350" s="32">
        <f t="shared" si="200"/>
        <v>0</v>
      </c>
      <c r="R1350" s="17">
        <f>SUM('[1]estapu y ente'!D1346+[2]ctas!D1346)</f>
        <v>0</v>
      </c>
      <c r="S1350" s="18">
        <f t="shared" si="191"/>
        <v>0</v>
      </c>
    </row>
    <row r="1351" spans="1:19" x14ac:dyDescent="0.25">
      <c r="A1351" s="26">
        <v>33203</v>
      </c>
      <c r="B1351" s="27" t="s">
        <v>182</v>
      </c>
      <c r="C1351" s="28"/>
      <c r="D1351" s="29">
        <f>SUM(D1352)</f>
        <v>0</v>
      </c>
      <c r="E1351" s="29">
        <f>SUM(E1352)</f>
        <v>0</v>
      </c>
      <c r="F1351" s="30">
        <f t="shared" si="198"/>
        <v>0</v>
      </c>
      <c r="G1351" s="31">
        <f t="shared" si="194"/>
        <v>0</v>
      </c>
      <c r="H1351" s="29">
        <f>SUM(H1352)</f>
        <v>0</v>
      </c>
      <c r="I1351" s="32">
        <f t="shared" si="199"/>
        <v>0</v>
      </c>
      <c r="J1351" s="29">
        <f>SUM(J1352)</f>
        <v>0</v>
      </c>
      <c r="K1351" s="31">
        <f t="shared" si="195"/>
        <v>0</v>
      </c>
      <c r="L1351" s="30">
        <f t="shared" si="201"/>
        <v>0</v>
      </c>
      <c r="M1351" s="31">
        <f t="shared" si="196"/>
        <v>0</v>
      </c>
      <c r="N1351" s="29">
        <f>SUM(N1352)</f>
        <v>0</v>
      </c>
      <c r="O1351" s="31">
        <f t="shared" si="197"/>
        <v>0</v>
      </c>
      <c r="P1351" s="32">
        <f t="shared" si="200"/>
        <v>0</v>
      </c>
      <c r="R1351" s="17">
        <f>SUM('[1]estapu y ente'!D1347+[2]ctas!D1347)</f>
        <v>0</v>
      </c>
      <c r="S1351" s="18">
        <f t="shared" si="191"/>
        <v>0</v>
      </c>
    </row>
    <row r="1352" spans="1:19" x14ac:dyDescent="0.25">
      <c r="A1352" s="26">
        <v>3320301</v>
      </c>
      <c r="B1352" s="27" t="s">
        <v>848</v>
      </c>
      <c r="C1352" s="28"/>
      <c r="D1352" s="17">
        <f>SUM([3]ctas!D1352+'[4]estapu y ente'!D1352)</f>
        <v>0</v>
      </c>
      <c r="E1352" s="17">
        <f>SUM([3]ctas!E1352+'[4]estapu y ente'!E1352)</f>
        <v>0</v>
      </c>
      <c r="F1352" s="30">
        <f t="shared" si="198"/>
        <v>0</v>
      </c>
      <c r="G1352" s="31">
        <f t="shared" si="194"/>
        <v>0</v>
      </c>
      <c r="H1352" s="17"/>
      <c r="I1352" s="32">
        <f t="shared" si="199"/>
        <v>0</v>
      </c>
      <c r="J1352" s="17">
        <f>SUM([3]ctas!J1352+'[4]estapu y ente'!J1352)</f>
        <v>0</v>
      </c>
      <c r="K1352" s="31">
        <f t="shared" si="195"/>
        <v>0</v>
      </c>
      <c r="L1352" s="30">
        <f t="shared" si="201"/>
        <v>0</v>
      </c>
      <c r="M1352" s="31">
        <f t="shared" si="196"/>
        <v>0</v>
      </c>
      <c r="N1352" s="17">
        <f>SUM([3]ctas!N1352+'[4]estapu y ente'!N1352)</f>
        <v>0</v>
      </c>
      <c r="O1352" s="31">
        <f t="shared" si="197"/>
        <v>0</v>
      </c>
      <c r="P1352" s="32">
        <f t="shared" si="200"/>
        <v>0</v>
      </c>
      <c r="R1352" s="17">
        <f>SUM('[1]estapu y ente'!D1348+[2]ctas!D1348)</f>
        <v>0</v>
      </c>
      <c r="S1352" s="18">
        <f t="shared" si="191"/>
        <v>0</v>
      </c>
    </row>
    <row r="1353" spans="1:19" ht="26.25" x14ac:dyDescent="0.25">
      <c r="A1353" s="26">
        <v>33208</v>
      </c>
      <c r="B1353" s="27" t="s">
        <v>849</v>
      </c>
      <c r="C1353" s="28"/>
      <c r="D1353" s="29">
        <f>SUM(D1354:D1361)</f>
        <v>0</v>
      </c>
      <c r="E1353" s="29">
        <f>SUM(E1354:E1361)</f>
        <v>0</v>
      </c>
      <c r="F1353" s="30">
        <f t="shared" si="198"/>
        <v>0</v>
      </c>
      <c r="G1353" s="31">
        <f t="shared" si="194"/>
        <v>0</v>
      </c>
      <c r="H1353" s="29">
        <f>SUM(H1354:H1361)</f>
        <v>0</v>
      </c>
      <c r="I1353" s="32">
        <f t="shared" si="199"/>
        <v>0</v>
      </c>
      <c r="J1353" s="29">
        <f>SUM(J1354:J1361)</f>
        <v>0</v>
      </c>
      <c r="K1353" s="31">
        <f t="shared" si="195"/>
        <v>0</v>
      </c>
      <c r="L1353" s="30">
        <f t="shared" si="201"/>
        <v>0</v>
      </c>
      <c r="M1353" s="31">
        <f t="shared" si="196"/>
        <v>0</v>
      </c>
      <c r="N1353" s="29">
        <f>SUM(N1354:N1361)</f>
        <v>0</v>
      </c>
      <c r="O1353" s="31">
        <f t="shared" si="197"/>
        <v>0</v>
      </c>
      <c r="P1353" s="32">
        <f t="shared" si="200"/>
        <v>0</v>
      </c>
      <c r="R1353" s="17">
        <f>SUM('[1]estapu y ente'!D1349+[2]ctas!D1349)</f>
        <v>0</v>
      </c>
      <c r="S1353" s="18">
        <f t="shared" si="191"/>
        <v>0</v>
      </c>
    </row>
    <row r="1354" spans="1:19" x14ac:dyDescent="0.25">
      <c r="A1354" s="26">
        <v>3320804</v>
      </c>
      <c r="B1354" s="27" t="s">
        <v>124</v>
      </c>
      <c r="C1354" s="28"/>
      <c r="D1354" s="17">
        <f>SUM([3]ctas!D1354+'[4]estapu y ente'!D1354)</f>
        <v>0</v>
      </c>
      <c r="E1354" s="17">
        <f>SUM([3]ctas!E1354+'[4]estapu y ente'!E1354)</f>
        <v>0</v>
      </c>
      <c r="F1354" s="30">
        <f t="shared" si="198"/>
        <v>0</v>
      </c>
      <c r="G1354" s="31">
        <f t="shared" si="194"/>
        <v>0</v>
      </c>
      <c r="H1354" s="17"/>
      <c r="I1354" s="32">
        <f t="shared" si="199"/>
        <v>0</v>
      </c>
      <c r="J1354" s="17">
        <f>SUM([3]ctas!J1354+'[4]estapu y ente'!J1354)</f>
        <v>0</v>
      </c>
      <c r="K1354" s="31">
        <f t="shared" si="195"/>
        <v>0</v>
      </c>
      <c r="L1354" s="30">
        <f t="shared" si="201"/>
        <v>0</v>
      </c>
      <c r="M1354" s="31">
        <f t="shared" si="196"/>
        <v>0</v>
      </c>
      <c r="N1354" s="17">
        <f>SUM([3]ctas!N1354+'[4]estapu y ente'!N1354)</f>
        <v>0</v>
      </c>
      <c r="O1354" s="31">
        <f t="shared" si="197"/>
        <v>0</v>
      </c>
      <c r="P1354" s="32">
        <f t="shared" si="200"/>
        <v>0</v>
      </c>
      <c r="R1354" s="17">
        <f>SUM('[1]estapu y ente'!D1350+[2]ctas!D1350)</f>
        <v>0</v>
      </c>
      <c r="S1354" s="18">
        <f t="shared" si="191"/>
        <v>0</v>
      </c>
    </row>
    <row r="1355" spans="1:19" x14ac:dyDescent="0.25">
      <c r="A1355" s="26">
        <v>3320807</v>
      </c>
      <c r="B1355" s="27" t="s">
        <v>126</v>
      </c>
      <c r="C1355" s="28"/>
      <c r="D1355" s="17">
        <f>SUM([3]ctas!D1355+'[4]estapu y ente'!D1355)</f>
        <v>0</v>
      </c>
      <c r="E1355" s="17">
        <f>SUM([3]ctas!E1355+'[4]estapu y ente'!E1355)</f>
        <v>0</v>
      </c>
      <c r="F1355" s="30">
        <f t="shared" si="198"/>
        <v>0</v>
      </c>
      <c r="G1355" s="31">
        <f t="shared" si="194"/>
        <v>0</v>
      </c>
      <c r="H1355" s="17"/>
      <c r="I1355" s="32">
        <f t="shared" si="199"/>
        <v>0</v>
      </c>
      <c r="J1355" s="17">
        <f>SUM([3]ctas!J1355+'[4]estapu y ente'!J1355)</f>
        <v>0</v>
      </c>
      <c r="K1355" s="31">
        <f t="shared" si="195"/>
        <v>0</v>
      </c>
      <c r="L1355" s="30">
        <f t="shared" si="201"/>
        <v>0</v>
      </c>
      <c r="M1355" s="31">
        <f t="shared" si="196"/>
        <v>0</v>
      </c>
      <c r="N1355" s="17">
        <f>SUM([3]ctas!N1355+'[4]estapu y ente'!N1355)</f>
        <v>0</v>
      </c>
      <c r="O1355" s="31">
        <f t="shared" si="197"/>
        <v>0</v>
      </c>
      <c r="P1355" s="32">
        <f t="shared" si="200"/>
        <v>0</v>
      </c>
      <c r="R1355" s="17">
        <f>SUM('[1]estapu y ente'!D1351+[2]ctas!D1351)</f>
        <v>0</v>
      </c>
      <c r="S1355" s="18">
        <f t="shared" si="191"/>
        <v>0</v>
      </c>
    </row>
    <row r="1356" spans="1:19" x14ac:dyDescent="0.25">
      <c r="A1356" s="26">
        <v>3320809</v>
      </c>
      <c r="B1356" s="27" t="s">
        <v>127</v>
      </c>
      <c r="C1356" s="28"/>
      <c r="D1356" s="17">
        <f>SUM([3]ctas!D1356+'[4]estapu y ente'!D1356)</f>
        <v>0</v>
      </c>
      <c r="E1356" s="17">
        <f>SUM([3]ctas!E1356+'[4]estapu y ente'!E1356)</f>
        <v>0</v>
      </c>
      <c r="F1356" s="30">
        <f t="shared" si="198"/>
        <v>0</v>
      </c>
      <c r="G1356" s="31">
        <f t="shared" si="194"/>
        <v>0</v>
      </c>
      <c r="H1356" s="17"/>
      <c r="I1356" s="32">
        <f t="shared" si="199"/>
        <v>0</v>
      </c>
      <c r="J1356" s="17">
        <f>SUM([3]ctas!J1356+'[4]estapu y ente'!J1356)</f>
        <v>0</v>
      </c>
      <c r="K1356" s="31">
        <f t="shared" si="195"/>
        <v>0</v>
      </c>
      <c r="L1356" s="30">
        <f t="shared" si="201"/>
        <v>0</v>
      </c>
      <c r="M1356" s="31">
        <f t="shared" si="196"/>
        <v>0</v>
      </c>
      <c r="N1356" s="17">
        <f>SUM([3]ctas!N1356+'[4]estapu y ente'!N1356)</f>
        <v>0</v>
      </c>
      <c r="O1356" s="31">
        <f t="shared" si="197"/>
        <v>0</v>
      </c>
      <c r="P1356" s="32">
        <f t="shared" si="200"/>
        <v>0</v>
      </c>
      <c r="R1356" s="17">
        <f>SUM('[1]estapu y ente'!D1352+[2]ctas!D1352)</f>
        <v>0</v>
      </c>
      <c r="S1356" s="18">
        <f t="shared" ref="S1356:S1381" si="205">+D1356-R1356</f>
        <v>0</v>
      </c>
    </row>
    <row r="1357" spans="1:19" ht="26.25" x14ac:dyDescent="0.25">
      <c r="A1357" s="26">
        <v>3320814</v>
      </c>
      <c r="B1357" s="27" t="s">
        <v>129</v>
      </c>
      <c r="C1357" s="28"/>
      <c r="D1357" s="17">
        <f>SUM([3]ctas!D1357+'[4]estapu y ente'!D1357)</f>
        <v>0</v>
      </c>
      <c r="E1357" s="17">
        <f>SUM([3]ctas!E1357+'[4]estapu y ente'!E1357)</f>
        <v>0</v>
      </c>
      <c r="F1357" s="30">
        <f t="shared" si="198"/>
        <v>0</v>
      </c>
      <c r="G1357" s="31">
        <f t="shared" si="194"/>
        <v>0</v>
      </c>
      <c r="H1357" s="17"/>
      <c r="I1357" s="32">
        <f t="shared" si="199"/>
        <v>0</v>
      </c>
      <c r="J1357" s="17">
        <f>SUM([3]ctas!J1357+'[4]estapu y ente'!J1357)</f>
        <v>0</v>
      </c>
      <c r="K1357" s="31">
        <f t="shared" si="195"/>
        <v>0</v>
      </c>
      <c r="L1357" s="30">
        <f t="shared" si="201"/>
        <v>0</v>
      </c>
      <c r="M1357" s="31">
        <f t="shared" si="196"/>
        <v>0</v>
      </c>
      <c r="N1357" s="17">
        <f>SUM([3]ctas!N1357+'[4]estapu y ente'!N1357)</f>
        <v>0</v>
      </c>
      <c r="O1357" s="31">
        <f t="shared" si="197"/>
        <v>0</v>
      </c>
      <c r="P1357" s="32">
        <f t="shared" si="200"/>
        <v>0</v>
      </c>
      <c r="R1357" s="17">
        <f>SUM('[1]estapu y ente'!D1353+[2]ctas!D1353)</f>
        <v>0</v>
      </c>
      <c r="S1357" s="18">
        <f t="shared" si="205"/>
        <v>0</v>
      </c>
    </row>
    <row r="1358" spans="1:19" x14ac:dyDescent="0.25">
      <c r="A1358" s="26">
        <v>3320817</v>
      </c>
      <c r="B1358" s="27" t="s">
        <v>132</v>
      </c>
      <c r="C1358" s="28"/>
      <c r="D1358" s="17">
        <f>SUM([3]ctas!D1358+'[4]estapu y ente'!D1358)</f>
        <v>0</v>
      </c>
      <c r="E1358" s="17">
        <f>SUM([3]ctas!E1358+'[4]estapu y ente'!E1358)</f>
        <v>0</v>
      </c>
      <c r="F1358" s="30">
        <f t="shared" si="198"/>
        <v>0</v>
      </c>
      <c r="G1358" s="31">
        <f t="shared" si="194"/>
        <v>0</v>
      </c>
      <c r="H1358" s="17"/>
      <c r="I1358" s="32">
        <f t="shared" si="199"/>
        <v>0</v>
      </c>
      <c r="J1358" s="17">
        <f>SUM([3]ctas!J1358+'[4]estapu y ente'!J1358)</f>
        <v>0</v>
      </c>
      <c r="K1358" s="31">
        <f t="shared" si="195"/>
        <v>0</v>
      </c>
      <c r="L1358" s="30">
        <f t="shared" si="201"/>
        <v>0</v>
      </c>
      <c r="M1358" s="31">
        <f t="shared" si="196"/>
        <v>0</v>
      </c>
      <c r="N1358" s="17">
        <f>SUM([3]ctas!N1358+'[4]estapu y ente'!N1358)</f>
        <v>0</v>
      </c>
      <c r="O1358" s="31">
        <f t="shared" si="197"/>
        <v>0</v>
      </c>
      <c r="P1358" s="32">
        <f t="shared" si="200"/>
        <v>0</v>
      </c>
      <c r="R1358" s="17">
        <f>SUM('[1]estapu y ente'!D1354+[2]ctas!D1354)</f>
        <v>0</v>
      </c>
      <c r="S1358" s="18">
        <f t="shared" si="205"/>
        <v>0</v>
      </c>
    </row>
    <row r="1359" spans="1:19" ht="26.25" x14ac:dyDescent="0.25">
      <c r="A1359" s="26">
        <v>3320820</v>
      </c>
      <c r="B1359" s="27" t="s">
        <v>135</v>
      </c>
      <c r="C1359" s="28"/>
      <c r="D1359" s="17">
        <f>SUM([3]ctas!D1359+'[4]estapu y ente'!D1359)</f>
        <v>0</v>
      </c>
      <c r="E1359" s="17">
        <f>SUM([3]ctas!E1359+'[4]estapu y ente'!E1359)</f>
        <v>0</v>
      </c>
      <c r="F1359" s="30">
        <f t="shared" si="198"/>
        <v>0</v>
      </c>
      <c r="G1359" s="31">
        <f t="shared" ref="G1359:G1380" si="206">IF(OR(F1359=0,F$5=0),0,F1359/F$5)*100</f>
        <v>0</v>
      </c>
      <c r="H1359" s="17"/>
      <c r="I1359" s="32">
        <f t="shared" si="199"/>
        <v>0</v>
      </c>
      <c r="J1359" s="17">
        <f>SUM([3]ctas!J1359+'[4]estapu y ente'!J1359)</f>
        <v>0</v>
      </c>
      <c r="K1359" s="31">
        <f t="shared" si="195"/>
        <v>0</v>
      </c>
      <c r="L1359" s="30">
        <f t="shared" si="201"/>
        <v>0</v>
      </c>
      <c r="M1359" s="31">
        <f t="shared" si="196"/>
        <v>0</v>
      </c>
      <c r="N1359" s="17">
        <f>SUM([3]ctas!N1359+'[4]estapu y ente'!N1359)</f>
        <v>0</v>
      </c>
      <c r="O1359" s="31">
        <f t="shared" si="197"/>
        <v>0</v>
      </c>
      <c r="P1359" s="32">
        <f t="shared" si="200"/>
        <v>0</v>
      </c>
      <c r="R1359" s="17">
        <f>SUM('[1]estapu y ente'!D1355+[2]ctas!D1355)</f>
        <v>0</v>
      </c>
      <c r="S1359" s="18">
        <f t="shared" si="205"/>
        <v>0</v>
      </c>
    </row>
    <row r="1360" spans="1:19" ht="26.25" x14ac:dyDescent="0.25">
      <c r="A1360" s="26">
        <v>3320822</v>
      </c>
      <c r="B1360" s="27" t="s">
        <v>806</v>
      </c>
      <c r="C1360" s="28"/>
      <c r="D1360" s="17">
        <f>SUM([3]ctas!D1360+'[4]estapu y ente'!D1360)</f>
        <v>0</v>
      </c>
      <c r="E1360" s="17">
        <f>SUM([3]ctas!E1360+'[4]estapu y ente'!E1360)</f>
        <v>0</v>
      </c>
      <c r="F1360" s="30">
        <f t="shared" si="198"/>
        <v>0</v>
      </c>
      <c r="G1360" s="31">
        <f t="shared" si="206"/>
        <v>0</v>
      </c>
      <c r="H1360" s="17"/>
      <c r="I1360" s="32">
        <f t="shared" si="199"/>
        <v>0</v>
      </c>
      <c r="J1360" s="17">
        <f>SUM([3]ctas!J1360+'[4]estapu y ente'!J1360)</f>
        <v>0</v>
      </c>
      <c r="K1360" s="31">
        <f t="shared" si="195"/>
        <v>0</v>
      </c>
      <c r="L1360" s="30">
        <f t="shared" si="201"/>
        <v>0</v>
      </c>
      <c r="M1360" s="31">
        <f t="shared" si="196"/>
        <v>0</v>
      </c>
      <c r="N1360" s="17">
        <f>SUM([3]ctas!N1360+'[4]estapu y ente'!N1360)</f>
        <v>0</v>
      </c>
      <c r="O1360" s="31">
        <f t="shared" si="197"/>
        <v>0</v>
      </c>
      <c r="P1360" s="32">
        <f t="shared" si="200"/>
        <v>0</v>
      </c>
      <c r="R1360" s="17">
        <f>SUM('[1]estapu y ente'!D1356+[2]ctas!D1356)</f>
        <v>0</v>
      </c>
      <c r="S1360" s="18">
        <f t="shared" si="205"/>
        <v>0</v>
      </c>
    </row>
    <row r="1361" spans="1:19" ht="26.25" x14ac:dyDescent="0.25">
      <c r="A1361" s="26">
        <v>3320823</v>
      </c>
      <c r="B1361" s="27" t="s">
        <v>138</v>
      </c>
      <c r="C1361" s="28"/>
      <c r="D1361" s="17">
        <f>SUM([3]ctas!D1361+'[4]estapu y ente'!D1361)</f>
        <v>0</v>
      </c>
      <c r="E1361" s="17">
        <f>SUM([3]ctas!E1361+'[4]estapu y ente'!E1361)</f>
        <v>0</v>
      </c>
      <c r="F1361" s="30">
        <f t="shared" si="198"/>
        <v>0</v>
      </c>
      <c r="G1361" s="31">
        <f t="shared" si="206"/>
        <v>0</v>
      </c>
      <c r="H1361" s="17"/>
      <c r="I1361" s="32">
        <f t="shared" si="199"/>
        <v>0</v>
      </c>
      <c r="J1361" s="17">
        <f>SUM([3]ctas!J1361+'[4]estapu y ente'!J1361)</f>
        <v>0</v>
      </c>
      <c r="K1361" s="31">
        <f t="shared" si="195"/>
        <v>0</v>
      </c>
      <c r="L1361" s="30">
        <f t="shared" si="201"/>
        <v>0</v>
      </c>
      <c r="M1361" s="31">
        <f t="shared" si="196"/>
        <v>0</v>
      </c>
      <c r="N1361" s="17">
        <f>SUM([3]ctas!N1361+'[4]estapu y ente'!N1361)</f>
        <v>0</v>
      </c>
      <c r="O1361" s="31">
        <f t="shared" si="197"/>
        <v>0</v>
      </c>
      <c r="P1361" s="32">
        <f t="shared" si="200"/>
        <v>0</v>
      </c>
      <c r="R1361" s="17">
        <f>SUM('[1]estapu y ente'!D1357+[2]ctas!D1357)</f>
        <v>0</v>
      </c>
      <c r="S1361" s="18">
        <f t="shared" si="205"/>
        <v>0</v>
      </c>
    </row>
    <row r="1362" spans="1:19" x14ac:dyDescent="0.25">
      <c r="A1362" s="19">
        <v>333</v>
      </c>
      <c r="B1362" s="20" t="s">
        <v>195</v>
      </c>
      <c r="C1362" s="21"/>
      <c r="D1362" s="22">
        <f>SUM(D1363+D1367+D1376)</f>
        <v>0</v>
      </c>
      <c r="E1362" s="22">
        <f>SUM(E1363+E1367+E1376)</f>
        <v>0</v>
      </c>
      <c r="F1362" s="30">
        <f t="shared" si="198"/>
        <v>0</v>
      </c>
      <c r="G1362" s="24">
        <f t="shared" si="206"/>
        <v>0</v>
      </c>
      <c r="H1362" s="22">
        <f>SUM(H1363+H1367+H1376)</f>
        <v>0</v>
      </c>
      <c r="I1362" s="32">
        <f t="shared" si="199"/>
        <v>0</v>
      </c>
      <c r="J1362" s="22">
        <f>SUM(J1363+J1367+J1376)</f>
        <v>0</v>
      </c>
      <c r="K1362" s="31">
        <f t="shared" si="195"/>
        <v>0</v>
      </c>
      <c r="L1362" s="30">
        <f t="shared" si="201"/>
        <v>0</v>
      </c>
      <c r="M1362" s="31">
        <f t="shared" si="196"/>
        <v>0</v>
      </c>
      <c r="N1362" s="22">
        <f>SUM(N1363+N1367+N1376)</f>
        <v>0</v>
      </c>
      <c r="O1362" s="31">
        <f t="shared" si="197"/>
        <v>0</v>
      </c>
      <c r="P1362" s="32">
        <f t="shared" si="200"/>
        <v>0</v>
      </c>
      <c r="R1362" s="17">
        <f>SUM('[1]estapu y ente'!D1358+[2]ctas!D1358)</f>
        <v>0</v>
      </c>
      <c r="S1362" s="18">
        <f t="shared" si="205"/>
        <v>0</v>
      </c>
    </row>
    <row r="1363" spans="1:19" x14ac:dyDescent="0.25">
      <c r="A1363" s="26">
        <v>33301</v>
      </c>
      <c r="B1363" s="27" t="s">
        <v>850</v>
      </c>
      <c r="C1363" s="28"/>
      <c r="D1363" s="29">
        <f>SUM(D1364:D1366)</f>
        <v>0</v>
      </c>
      <c r="E1363" s="29">
        <f>SUM(E1364:E1366)</f>
        <v>0</v>
      </c>
      <c r="F1363" s="30">
        <f t="shared" si="198"/>
        <v>0</v>
      </c>
      <c r="G1363" s="31">
        <f t="shared" si="206"/>
        <v>0</v>
      </c>
      <c r="H1363" s="29">
        <f>SUM(H1364:H1366)</f>
        <v>0</v>
      </c>
      <c r="I1363" s="32">
        <f t="shared" si="199"/>
        <v>0</v>
      </c>
      <c r="J1363" s="29">
        <f>SUM(J1364:J1366)</f>
        <v>0</v>
      </c>
      <c r="K1363" s="31">
        <f t="shared" si="195"/>
        <v>0</v>
      </c>
      <c r="L1363" s="30">
        <f t="shared" si="201"/>
        <v>0</v>
      </c>
      <c r="M1363" s="31">
        <f t="shared" si="196"/>
        <v>0</v>
      </c>
      <c r="N1363" s="29">
        <f>SUM(N1364:N1366)</f>
        <v>0</v>
      </c>
      <c r="O1363" s="31">
        <f t="shared" si="197"/>
        <v>0</v>
      </c>
      <c r="P1363" s="32">
        <f t="shared" si="200"/>
        <v>0</v>
      </c>
      <c r="R1363" s="17">
        <f>SUM('[1]estapu y ente'!D1359+[2]ctas!D1359)</f>
        <v>0</v>
      </c>
      <c r="S1363" s="18">
        <f t="shared" si="205"/>
        <v>0</v>
      </c>
    </row>
    <row r="1364" spans="1:19" x14ac:dyDescent="0.25">
      <c r="A1364" s="26">
        <v>3330101</v>
      </c>
      <c r="B1364" s="27" t="s">
        <v>851</v>
      </c>
      <c r="C1364" s="28"/>
      <c r="D1364" s="17">
        <f>SUM([3]ctas!D1364+'[4]estapu y ente'!D1364)</f>
        <v>0</v>
      </c>
      <c r="E1364" s="17">
        <f>SUM([3]ctas!E1364+'[4]estapu y ente'!E1364)</f>
        <v>0</v>
      </c>
      <c r="F1364" s="30">
        <f t="shared" si="198"/>
        <v>0</v>
      </c>
      <c r="G1364" s="31">
        <f t="shared" si="206"/>
        <v>0</v>
      </c>
      <c r="H1364" s="17"/>
      <c r="I1364" s="32">
        <f t="shared" si="199"/>
        <v>0</v>
      </c>
      <c r="J1364" s="17">
        <f>SUM([3]ctas!J1364+'[4]estapu y ente'!J1364)</f>
        <v>0</v>
      </c>
      <c r="K1364" s="31">
        <f t="shared" si="195"/>
        <v>0</v>
      </c>
      <c r="L1364" s="30">
        <f t="shared" si="201"/>
        <v>0</v>
      </c>
      <c r="M1364" s="31">
        <f t="shared" si="196"/>
        <v>0</v>
      </c>
      <c r="N1364" s="17">
        <f>SUM([3]ctas!N1364+'[4]estapu y ente'!N1364)</f>
        <v>0</v>
      </c>
      <c r="O1364" s="31">
        <f t="shared" si="197"/>
        <v>0</v>
      </c>
      <c r="P1364" s="32">
        <f t="shared" si="200"/>
        <v>0</v>
      </c>
      <c r="R1364" s="17">
        <f>SUM('[1]estapu y ente'!D1360+[2]ctas!D1360)</f>
        <v>0</v>
      </c>
      <c r="S1364" s="18">
        <f t="shared" si="205"/>
        <v>0</v>
      </c>
    </row>
    <row r="1365" spans="1:19" x14ac:dyDescent="0.25">
      <c r="A1365" s="26">
        <v>3330102</v>
      </c>
      <c r="B1365" s="27" t="s">
        <v>852</v>
      </c>
      <c r="C1365" s="28"/>
      <c r="D1365" s="17">
        <f>SUM([3]ctas!D1365+'[4]estapu y ente'!D1365)</f>
        <v>0</v>
      </c>
      <c r="E1365" s="17">
        <f>SUM([3]ctas!E1365+'[4]estapu y ente'!E1365)</f>
        <v>0</v>
      </c>
      <c r="F1365" s="30">
        <f t="shared" si="198"/>
        <v>0</v>
      </c>
      <c r="G1365" s="31">
        <f t="shared" si="206"/>
        <v>0</v>
      </c>
      <c r="H1365" s="17"/>
      <c r="I1365" s="32">
        <f t="shared" si="199"/>
        <v>0</v>
      </c>
      <c r="J1365" s="17">
        <f>SUM([3]ctas!J1365+'[4]estapu y ente'!J1365)</f>
        <v>0</v>
      </c>
      <c r="K1365" s="31">
        <f t="shared" si="195"/>
        <v>0</v>
      </c>
      <c r="L1365" s="30">
        <f t="shared" si="201"/>
        <v>0</v>
      </c>
      <c r="M1365" s="31">
        <f t="shared" si="196"/>
        <v>0</v>
      </c>
      <c r="N1365" s="17">
        <f>SUM([3]ctas!N1365+'[4]estapu y ente'!N1365)</f>
        <v>0</v>
      </c>
      <c r="O1365" s="31">
        <f t="shared" si="197"/>
        <v>0</v>
      </c>
      <c r="P1365" s="32">
        <f t="shared" si="200"/>
        <v>0</v>
      </c>
      <c r="R1365" s="17">
        <f>SUM('[1]estapu y ente'!D1361+[2]ctas!D1361)</f>
        <v>0</v>
      </c>
      <c r="S1365" s="18">
        <f t="shared" si="205"/>
        <v>0</v>
      </c>
    </row>
    <row r="1366" spans="1:19" x14ac:dyDescent="0.25">
      <c r="A1366" s="26">
        <v>3330103</v>
      </c>
      <c r="B1366" s="27" t="s">
        <v>721</v>
      </c>
      <c r="C1366" s="28"/>
      <c r="D1366" s="17">
        <f>SUM([3]ctas!D1366+'[4]estapu y ente'!D1366)</f>
        <v>0</v>
      </c>
      <c r="E1366" s="17">
        <f>SUM([3]ctas!E1366+'[4]estapu y ente'!E1366)</f>
        <v>0</v>
      </c>
      <c r="F1366" s="30">
        <f t="shared" si="198"/>
        <v>0</v>
      </c>
      <c r="G1366" s="31">
        <f t="shared" si="206"/>
        <v>0</v>
      </c>
      <c r="H1366" s="17"/>
      <c r="I1366" s="32">
        <f t="shared" si="199"/>
        <v>0</v>
      </c>
      <c r="J1366" s="17">
        <f>SUM([3]ctas!J1366+'[4]estapu y ente'!J1366)</f>
        <v>0</v>
      </c>
      <c r="K1366" s="31">
        <f t="shared" si="195"/>
        <v>0</v>
      </c>
      <c r="L1366" s="30">
        <f t="shared" si="201"/>
        <v>0</v>
      </c>
      <c r="M1366" s="31">
        <f t="shared" si="196"/>
        <v>0</v>
      </c>
      <c r="N1366" s="17">
        <f>SUM([3]ctas!N1366+'[4]estapu y ente'!N1366)</f>
        <v>0</v>
      </c>
      <c r="O1366" s="31">
        <f t="shared" si="197"/>
        <v>0</v>
      </c>
      <c r="P1366" s="32">
        <f t="shared" si="200"/>
        <v>0</v>
      </c>
      <c r="R1366" s="17">
        <f>SUM('[1]estapu y ente'!D1362+[2]ctas!D1362)</f>
        <v>0</v>
      </c>
      <c r="S1366" s="18">
        <f t="shared" si="205"/>
        <v>0</v>
      </c>
    </row>
    <row r="1367" spans="1:19" x14ac:dyDescent="0.25">
      <c r="A1367" s="26">
        <v>33302</v>
      </c>
      <c r="B1367" s="27" t="s">
        <v>853</v>
      </c>
      <c r="C1367" s="28"/>
      <c r="D1367" s="29">
        <f>SUM(D1368:D1375)</f>
        <v>0</v>
      </c>
      <c r="E1367" s="29">
        <f>SUM(E1368:E1375)</f>
        <v>0</v>
      </c>
      <c r="F1367" s="30">
        <f t="shared" si="198"/>
        <v>0</v>
      </c>
      <c r="G1367" s="31">
        <f t="shared" si="206"/>
        <v>0</v>
      </c>
      <c r="H1367" s="29">
        <f>SUM(H1368:H1375)</f>
        <v>0</v>
      </c>
      <c r="I1367" s="32">
        <f t="shared" si="199"/>
        <v>0</v>
      </c>
      <c r="J1367" s="29">
        <f>SUM(J1368:J1375)</f>
        <v>0</v>
      </c>
      <c r="K1367" s="31">
        <f t="shared" ref="K1367:K1380" si="207">IF(OR(J1367=0,F1367=0),0,J1367/F1367)*100</f>
        <v>0</v>
      </c>
      <c r="L1367" s="30">
        <f t="shared" si="201"/>
        <v>0</v>
      </c>
      <c r="M1367" s="31">
        <f t="shared" ref="M1367:M1380" si="208">IF(OR(L1367=0,F1367=0),0,L1367/F1367)*100</f>
        <v>0</v>
      </c>
      <c r="N1367" s="29">
        <f>SUM(N1368:N1375)</f>
        <v>0</v>
      </c>
      <c r="O1367" s="31">
        <f t="shared" ref="O1367:O1380" si="209">IF(OR(N1367=0,F1367=0),0,N1367/F1367)*100</f>
        <v>0</v>
      </c>
      <c r="P1367" s="32">
        <f t="shared" si="200"/>
        <v>0</v>
      </c>
      <c r="R1367" s="17">
        <f>SUM('[1]estapu y ente'!D1363+[2]ctas!D1363)</f>
        <v>0</v>
      </c>
      <c r="S1367" s="18">
        <f t="shared" si="205"/>
        <v>0</v>
      </c>
    </row>
    <row r="1368" spans="1:19" x14ac:dyDescent="0.25">
      <c r="A1368" s="26">
        <v>3330201</v>
      </c>
      <c r="B1368" s="27" t="s">
        <v>854</v>
      </c>
      <c r="C1368" s="28"/>
      <c r="D1368" s="17">
        <f>SUM([3]ctas!D1368+'[4]estapu y ente'!D1368)</f>
        <v>0</v>
      </c>
      <c r="E1368" s="17">
        <f>SUM([3]ctas!E1368+'[4]estapu y ente'!E1368)</f>
        <v>0</v>
      </c>
      <c r="F1368" s="30">
        <f t="shared" si="198"/>
        <v>0</v>
      </c>
      <c r="G1368" s="31">
        <f t="shared" si="206"/>
        <v>0</v>
      </c>
      <c r="H1368" s="17"/>
      <c r="I1368" s="32">
        <f t="shared" si="199"/>
        <v>0</v>
      </c>
      <c r="J1368" s="17">
        <f>SUM([3]ctas!J1368+'[4]estapu y ente'!J1368)</f>
        <v>0</v>
      </c>
      <c r="K1368" s="31">
        <f t="shared" si="207"/>
        <v>0</v>
      </c>
      <c r="L1368" s="30">
        <f t="shared" si="201"/>
        <v>0</v>
      </c>
      <c r="M1368" s="31">
        <f t="shared" si="208"/>
        <v>0</v>
      </c>
      <c r="N1368" s="17">
        <f>SUM([3]ctas!N1368+'[4]estapu y ente'!N1368)</f>
        <v>0</v>
      </c>
      <c r="O1368" s="31">
        <f t="shared" si="209"/>
        <v>0</v>
      </c>
      <c r="P1368" s="32">
        <f t="shared" si="200"/>
        <v>0</v>
      </c>
      <c r="R1368" s="17">
        <f>SUM('[1]estapu y ente'!D1364+[2]ctas!D1364)</f>
        <v>0</v>
      </c>
      <c r="S1368" s="18">
        <f t="shared" si="205"/>
        <v>0</v>
      </c>
    </row>
    <row r="1369" spans="1:19" x14ac:dyDescent="0.25">
      <c r="A1369" s="26">
        <v>3330202</v>
      </c>
      <c r="B1369" s="27" t="s">
        <v>855</v>
      </c>
      <c r="C1369" s="28"/>
      <c r="D1369" s="17">
        <f>SUM([3]ctas!D1369+'[4]estapu y ente'!D1369)</f>
        <v>0</v>
      </c>
      <c r="E1369" s="17">
        <f>SUM([3]ctas!E1369+'[4]estapu y ente'!E1369)</f>
        <v>0</v>
      </c>
      <c r="F1369" s="30">
        <f t="shared" si="198"/>
        <v>0</v>
      </c>
      <c r="G1369" s="31">
        <f t="shared" si="206"/>
        <v>0</v>
      </c>
      <c r="H1369" s="17"/>
      <c r="I1369" s="32">
        <f t="shared" si="199"/>
        <v>0</v>
      </c>
      <c r="J1369" s="17">
        <f>SUM([3]ctas!J1369+'[4]estapu y ente'!J1369)</f>
        <v>0</v>
      </c>
      <c r="K1369" s="31">
        <f t="shared" si="207"/>
        <v>0</v>
      </c>
      <c r="L1369" s="30">
        <f t="shared" si="201"/>
        <v>0</v>
      </c>
      <c r="M1369" s="31">
        <f t="shared" si="208"/>
        <v>0</v>
      </c>
      <c r="N1369" s="17">
        <f>SUM([3]ctas!N1369+'[4]estapu y ente'!N1369)</f>
        <v>0</v>
      </c>
      <c r="O1369" s="31">
        <f t="shared" si="209"/>
        <v>0</v>
      </c>
      <c r="P1369" s="32">
        <f t="shared" si="200"/>
        <v>0</v>
      </c>
      <c r="R1369" s="17">
        <f>SUM('[1]estapu y ente'!D1365+[2]ctas!D1365)</f>
        <v>0</v>
      </c>
      <c r="S1369" s="18">
        <f t="shared" si="205"/>
        <v>0</v>
      </c>
    </row>
    <row r="1370" spans="1:19" x14ac:dyDescent="0.25">
      <c r="A1370" s="26">
        <v>3330203</v>
      </c>
      <c r="B1370" s="27" t="s">
        <v>856</v>
      </c>
      <c r="C1370" s="28"/>
      <c r="D1370" s="17">
        <f>SUM([3]ctas!D1370+'[4]estapu y ente'!D1370)</f>
        <v>0</v>
      </c>
      <c r="E1370" s="17">
        <f>SUM([3]ctas!E1370+'[4]estapu y ente'!E1370)</f>
        <v>0</v>
      </c>
      <c r="F1370" s="30">
        <f t="shared" si="198"/>
        <v>0</v>
      </c>
      <c r="G1370" s="31">
        <f t="shared" si="206"/>
        <v>0</v>
      </c>
      <c r="H1370" s="17"/>
      <c r="I1370" s="32">
        <f t="shared" si="199"/>
        <v>0</v>
      </c>
      <c r="J1370" s="17">
        <f>SUM([3]ctas!J1370+'[4]estapu y ente'!J1370)</f>
        <v>0</v>
      </c>
      <c r="K1370" s="31">
        <f t="shared" si="207"/>
        <v>0</v>
      </c>
      <c r="L1370" s="30">
        <f t="shared" si="201"/>
        <v>0</v>
      </c>
      <c r="M1370" s="31">
        <f t="shared" si="208"/>
        <v>0</v>
      </c>
      <c r="N1370" s="17">
        <f>SUM([3]ctas!N1370+'[4]estapu y ente'!N1370)</f>
        <v>0</v>
      </c>
      <c r="O1370" s="31">
        <f t="shared" si="209"/>
        <v>0</v>
      </c>
      <c r="P1370" s="32">
        <f t="shared" si="200"/>
        <v>0</v>
      </c>
      <c r="R1370" s="17">
        <f>SUM('[1]estapu y ente'!D1366+[2]ctas!D1366)</f>
        <v>0</v>
      </c>
      <c r="S1370" s="18">
        <f t="shared" si="205"/>
        <v>0</v>
      </c>
    </row>
    <row r="1371" spans="1:19" x14ac:dyDescent="0.25">
      <c r="A1371" s="26">
        <v>3330204</v>
      </c>
      <c r="B1371" s="27" t="s">
        <v>857</v>
      </c>
      <c r="C1371" s="28"/>
      <c r="D1371" s="17">
        <f>SUM([3]ctas!D1371+'[4]estapu y ente'!D1371)</f>
        <v>0</v>
      </c>
      <c r="E1371" s="17">
        <f>SUM([3]ctas!E1371+'[4]estapu y ente'!E1371)</f>
        <v>0</v>
      </c>
      <c r="F1371" s="30">
        <f t="shared" si="198"/>
        <v>0</v>
      </c>
      <c r="G1371" s="31">
        <f t="shared" si="206"/>
        <v>0</v>
      </c>
      <c r="H1371" s="17"/>
      <c r="I1371" s="32">
        <f t="shared" si="199"/>
        <v>0</v>
      </c>
      <c r="J1371" s="17">
        <f>SUM([3]ctas!J1371+'[4]estapu y ente'!J1371)</f>
        <v>0</v>
      </c>
      <c r="K1371" s="31">
        <f t="shared" si="207"/>
        <v>0</v>
      </c>
      <c r="L1371" s="30">
        <f t="shared" si="201"/>
        <v>0</v>
      </c>
      <c r="M1371" s="31">
        <f t="shared" si="208"/>
        <v>0</v>
      </c>
      <c r="N1371" s="17">
        <f>SUM([3]ctas!N1371+'[4]estapu y ente'!N1371)</f>
        <v>0</v>
      </c>
      <c r="O1371" s="31">
        <f t="shared" si="209"/>
        <v>0</v>
      </c>
      <c r="P1371" s="32">
        <f t="shared" si="200"/>
        <v>0</v>
      </c>
      <c r="R1371" s="17">
        <f>SUM('[1]estapu y ente'!D1367+[2]ctas!D1367)</f>
        <v>0</v>
      </c>
      <c r="S1371" s="18">
        <f t="shared" si="205"/>
        <v>0</v>
      </c>
    </row>
    <row r="1372" spans="1:19" x14ac:dyDescent="0.25">
      <c r="A1372" s="26">
        <v>3330205</v>
      </c>
      <c r="B1372" s="27" t="s">
        <v>858</v>
      </c>
      <c r="C1372" s="28"/>
      <c r="D1372" s="17">
        <f>SUM([3]ctas!D1372+'[4]estapu y ente'!D1372)</f>
        <v>0</v>
      </c>
      <c r="E1372" s="17">
        <f>SUM([3]ctas!E1372+'[4]estapu y ente'!E1372)</f>
        <v>0</v>
      </c>
      <c r="F1372" s="30">
        <f t="shared" si="198"/>
        <v>0</v>
      </c>
      <c r="G1372" s="31">
        <f t="shared" si="206"/>
        <v>0</v>
      </c>
      <c r="H1372" s="17"/>
      <c r="I1372" s="32">
        <f t="shared" si="199"/>
        <v>0</v>
      </c>
      <c r="J1372" s="17">
        <f>SUM([3]ctas!J1372+'[4]estapu y ente'!J1372)</f>
        <v>0</v>
      </c>
      <c r="K1372" s="31">
        <f t="shared" si="207"/>
        <v>0</v>
      </c>
      <c r="L1372" s="30">
        <f t="shared" si="201"/>
        <v>0</v>
      </c>
      <c r="M1372" s="31">
        <f t="shared" si="208"/>
        <v>0</v>
      </c>
      <c r="N1372" s="17">
        <f>SUM([3]ctas!N1372+'[4]estapu y ente'!N1372)</f>
        <v>0</v>
      </c>
      <c r="O1372" s="31">
        <f t="shared" si="209"/>
        <v>0</v>
      </c>
      <c r="P1372" s="32">
        <f t="shared" si="200"/>
        <v>0</v>
      </c>
      <c r="R1372" s="17">
        <f>SUM('[1]estapu y ente'!D1368+[2]ctas!D1368)</f>
        <v>0</v>
      </c>
      <c r="S1372" s="18">
        <f t="shared" si="205"/>
        <v>0</v>
      </c>
    </row>
    <row r="1373" spans="1:19" x14ac:dyDescent="0.25">
      <c r="A1373" s="26">
        <v>3330206</v>
      </c>
      <c r="B1373" s="27" t="s">
        <v>859</v>
      </c>
      <c r="C1373" s="28"/>
      <c r="D1373" s="17">
        <f>SUM([3]ctas!D1373+'[4]estapu y ente'!D1373)</f>
        <v>0</v>
      </c>
      <c r="E1373" s="17">
        <f>SUM([3]ctas!E1373+'[4]estapu y ente'!E1373)</f>
        <v>0</v>
      </c>
      <c r="F1373" s="30">
        <f t="shared" si="198"/>
        <v>0</v>
      </c>
      <c r="G1373" s="31">
        <f t="shared" si="206"/>
        <v>0</v>
      </c>
      <c r="H1373" s="17"/>
      <c r="I1373" s="32">
        <f t="shared" si="199"/>
        <v>0</v>
      </c>
      <c r="J1373" s="17">
        <f>SUM([3]ctas!J1373+'[4]estapu y ente'!J1373)</f>
        <v>0</v>
      </c>
      <c r="K1373" s="31">
        <f t="shared" si="207"/>
        <v>0</v>
      </c>
      <c r="L1373" s="30">
        <f t="shared" si="201"/>
        <v>0</v>
      </c>
      <c r="M1373" s="31">
        <f t="shared" si="208"/>
        <v>0</v>
      </c>
      <c r="N1373" s="17">
        <f>SUM([3]ctas!N1373+'[4]estapu y ente'!N1373)</f>
        <v>0</v>
      </c>
      <c r="O1373" s="31">
        <f t="shared" si="209"/>
        <v>0</v>
      </c>
      <c r="P1373" s="32">
        <f t="shared" si="200"/>
        <v>0</v>
      </c>
      <c r="R1373" s="17">
        <f>SUM('[1]estapu y ente'!D1369+[2]ctas!D1369)</f>
        <v>0</v>
      </c>
      <c r="S1373" s="18">
        <f t="shared" si="205"/>
        <v>0</v>
      </c>
    </row>
    <row r="1374" spans="1:19" ht="26.25" x14ac:dyDescent="0.25">
      <c r="A1374" s="26">
        <v>3330207</v>
      </c>
      <c r="B1374" s="27" t="s">
        <v>860</v>
      </c>
      <c r="C1374" s="28"/>
      <c r="D1374" s="17">
        <f>SUM([3]ctas!D1374+'[4]estapu y ente'!D1374)</f>
        <v>0</v>
      </c>
      <c r="E1374" s="17">
        <f>SUM([3]ctas!E1374+'[4]estapu y ente'!E1374)</f>
        <v>0</v>
      </c>
      <c r="F1374" s="30">
        <f t="shared" si="198"/>
        <v>0</v>
      </c>
      <c r="G1374" s="31">
        <f t="shared" si="206"/>
        <v>0</v>
      </c>
      <c r="H1374" s="17"/>
      <c r="I1374" s="32">
        <f t="shared" si="199"/>
        <v>0</v>
      </c>
      <c r="J1374" s="17">
        <f>SUM([3]ctas!J1374+'[4]estapu y ente'!J1374)</f>
        <v>0</v>
      </c>
      <c r="K1374" s="31">
        <f t="shared" si="207"/>
        <v>0</v>
      </c>
      <c r="L1374" s="30">
        <f t="shared" si="201"/>
        <v>0</v>
      </c>
      <c r="M1374" s="31">
        <f t="shared" si="208"/>
        <v>0</v>
      </c>
      <c r="N1374" s="17">
        <f>SUM([3]ctas!N1374+'[4]estapu y ente'!N1374)</f>
        <v>0</v>
      </c>
      <c r="O1374" s="31">
        <f t="shared" si="209"/>
        <v>0</v>
      </c>
      <c r="P1374" s="32">
        <f t="shared" si="200"/>
        <v>0</v>
      </c>
      <c r="R1374" s="17">
        <f>SUM('[1]estapu y ente'!D1370+[2]ctas!D1370)</f>
        <v>0</v>
      </c>
      <c r="S1374" s="18">
        <f t="shared" si="205"/>
        <v>0</v>
      </c>
    </row>
    <row r="1375" spans="1:19" x14ac:dyDescent="0.25">
      <c r="A1375" s="26">
        <v>3330208</v>
      </c>
      <c r="B1375" s="27" t="s">
        <v>1333</v>
      </c>
      <c r="C1375" s="28"/>
      <c r="D1375" s="17">
        <f>SUM([3]ctas!D1375+'[4]estapu y ente'!D1375)</f>
        <v>0</v>
      </c>
      <c r="E1375" s="17">
        <f>SUM([3]ctas!E1375+'[4]estapu y ente'!E1375)</f>
        <v>0</v>
      </c>
      <c r="F1375" s="30">
        <f t="shared" ref="F1375" si="210">SUM(D1375+E1375)</f>
        <v>0</v>
      </c>
      <c r="G1375" s="31">
        <f t="shared" si="206"/>
        <v>0</v>
      </c>
      <c r="H1375" s="17"/>
      <c r="I1375" s="32">
        <f t="shared" si="199"/>
        <v>0</v>
      </c>
      <c r="J1375" s="17">
        <f>SUM([3]ctas!J1375+'[4]estapu y ente'!J1375)</f>
        <v>0</v>
      </c>
      <c r="K1375" s="31">
        <f t="shared" si="207"/>
        <v>0</v>
      </c>
      <c r="L1375" s="30">
        <f t="shared" ref="L1375" si="211">SUM(N1375-J1375)</f>
        <v>0</v>
      </c>
      <c r="M1375" s="31">
        <f t="shared" si="208"/>
        <v>0</v>
      </c>
      <c r="N1375" s="17">
        <f>SUM([3]ctas!N1375+'[4]estapu y ente'!N1375)</f>
        <v>0</v>
      </c>
      <c r="O1375" s="31">
        <f t="shared" si="209"/>
        <v>0</v>
      </c>
      <c r="P1375" s="32">
        <f t="shared" ref="P1375" si="212">SUM(F1375-N1375)</f>
        <v>0</v>
      </c>
      <c r="R1375" s="17">
        <f>SUM('[1]estapu y ente'!D1371+[2]ctas!D1371)</f>
        <v>0</v>
      </c>
      <c r="S1375" s="18">
        <f t="shared" si="205"/>
        <v>0</v>
      </c>
    </row>
    <row r="1376" spans="1:19" x14ac:dyDescent="0.25">
      <c r="A1376" s="26">
        <v>33303</v>
      </c>
      <c r="B1376" s="27" t="s">
        <v>195</v>
      </c>
      <c r="C1376" s="28"/>
      <c r="D1376" s="17">
        <f>SUM([3]ctas!D1376+'[4]estapu y ente'!D1376)</f>
        <v>0</v>
      </c>
      <c r="E1376" s="17">
        <f>SUM([3]ctas!E1376+'[4]estapu y ente'!E1376)</f>
        <v>0</v>
      </c>
      <c r="F1376" s="30">
        <f t="shared" si="198"/>
        <v>0</v>
      </c>
      <c r="G1376" s="31">
        <f t="shared" si="206"/>
        <v>0</v>
      </c>
      <c r="H1376" s="17"/>
      <c r="I1376" s="32">
        <f t="shared" si="199"/>
        <v>0</v>
      </c>
      <c r="J1376" s="17">
        <f>SUM([3]ctas!J1376+'[4]estapu y ente'!J1376)</f>
        <v>0</v>
      </c>
      <c r="K1376" s="31">
        <f t="shared" si="207"/>
        <v>0</v>
      </c>
      <c r="L1376" s="30">
        <f t="shared" si="201"/>
        <v>0</v>
      </c>
      <c r="M1376" s="31">
        <f t="shared" si="208"/>
        <v>0</v>
      </c>
      <c r="N1376" s="17">
        <f>SUM([3]ctas!N1376+'[4]estapu y ente'!N1376)</f>
        <v>0</v>
      </c>
      <c r="O1376" s="31">
        <f t="shared" si="209"/>
        <v>0</v>
      </c>
      <c r="P1376" s="32">
        <f t="shared" si="200"/>
        <v>0</v>
      </c>
      <c r="R1376" s="17">
        <f>SUM('[1]estapu y ente'!D1372+[2]ctas!D1372)</f>
        <v>0</v>
      </c>
      <c r="S1376" s="18">
        <f t="shared" si="205"/>
        <v>0</v>
      </c>
    </row>
    <row r="1377" spans="1:19" x14ac:dyDescent="0.25">
      <c r="A1377" s="26">
        <v>334</v>
      </c>
      <c r="B1377" s="27" t="s">
        <v>861</v>
      </c>
      <c r="C1377" s="28"/>
      <c r="D1377" s="29">
        <f>SUM(D1378)</f>
        <v>0</v>
      </c>
      <c r="E1377" s="29">
        <f>SUM(E1378)</f>
        <v>0</v>
      </c>
      <c r="F1377" s="30">
        <f t="shared" si="198"/>
        <v>0</v>
      </c>
      <c r="G1377" s="31">
        <f t="shared" si="206"/>
        <v>0</v>
      </c>
      <c r="H1377" s="29">
        <f>SUM(H1378)</f>
        <v>0</v>
      </c>
      <c r="I1377" s="32">
        <f t="shared" si="199"/>
        <v>0</v>
      </c>
      <c r="J1377" s="29">
        <f>SUM(J1378)</f>
        <v>0</v>
      </c>
      <c r="K1377" s="31">
        <f t="shared" si="207"/>
        <v>0</v>
      </c>
      <c r="L1377" s="30">
        <f t="shared" si="201"/>
        <v>0</v>
      </c>
      <c r="M1377" s="31">
        <f t="shared" si="208"/>
        <v>0</v>
      </c>
      <c r="N1377" s="29">
        <f>SUM(N1378)</f>
        <v>0</v>
      </c>
      <c r="O1377" s="31">
        <f t="shared" si="209"/>
        <v>0</v>
      </c>
      <c r="P1377" s="32">
        <f t="shared" si="200"/>
        <v>0</v>
      </c>
      <c r="R1377" s="17">
        <f>SUM('[1]estapu y ente'!D1373+[2]ctas!D1373)</f>
        <v>0</v>
      </c>
      <c r="S1377" s="18">
        <f t="shared" si="205"/>
        <v>0</v>
      </c>
    </row>
    <row r="1378" spans="1:19" x14ac:dyDescent="0.25">
      <c r="A1378" s="26">
        <v>33401</v>
      </c>
      <c r="B1378" s="27" t="s">
        <v>862</v>
      </c>
      <c r="C1378" s="28"/>
      <c r="D1378" s="17">
        <f>SUM([3]ctas!D1378+'[4]estapu y ente'!D1378)</f>
        <v>0</v>
      </c>
      <c r="E1378" s="17">
        <f>SUM([3]ctas!E1378+'[4]estapu y ente'!E1378)</f>
        <v>0</v>
      </c>
      <c r="F1378" s="30">
        <f t="shared" si="198"/>
        <v>0</v>
      </c>
      <c r="G1378" s="31">
        <f t="shared" si="206"/>
        <v>0</v>
      </c>
      <c r="H1378" s="17"/>
      <c r="I1378" s="32">
        <f t="shared" si="199"/>
        <v>0</v>
      </c>
      <c r="J1378" s="17">
        <f>SUM([3]ctas!J1378+'[4]estapu y ente'!J1378)</f>
        <v>0</v>
      </c>
      <c r="K1378" s="31">
        <f t="shared" si="207"/>
        <v>0</v>
      </c>
      <c r="L1378" s="30">
        <f t="shared" si="201"/>
        <v>0</v>
      </c>
      <c r="M1378" s="31">
        <f t="shared" si="208"/>
        <v>0</v>
      </c>
      <c r="N1378" s="17">
        <f>SUM([3]ctas!N1378+'[4]estapu y ente'!N1378)</f>
        <v>0</v>
      </c>
      <c r="O1378" s="31">
        <f t="shared" si="209"/>
        <v>0</v>
      </c>
      <c r="P1378" s="32">
        <f t="shared" si="200"/>
        <v>0</v>
      </c>
      <c r="R1378" s="17">
        <f>SUM('[1]estapu y ente'!D1374+[2]ctas!D1374)</f>
        <v>0</v>
      </c>
      <c r="S1378" s="18">
        <f t="shared" si="205"/>
        <v>0</v>
      </c>
    </row>
    <row r="1379" spans="1:19" x14ac:dyDescent="0.25">
      <c r="A1379" s="26">
        <v>335</v>
      </c>
      <c r="B1379" s="27" t="s">
        <v>196</v>
      </c>
      <c r="C1379" s="28"/>
      <c r="D1379" s="17">
        <f>SUM([3]ctas!D1379+'[4]estapu y ente'!D1379)</f>
        <v>285902084000</v>
      </c>
      <c r="E1379" s="17">
        <f>SUM([3]ctas!E1379+'[4]estapu y ente'!E1379)</f>
        <v>83963281044</v>
      </c>
      <c r="F1379" s="30">
        <f t="shared" si="198"/>
        <v>369865365044</v>
      </c>
      <c r="G1379" s="31">
        <f t="shared" si="206"/>
        <v>0</v>
      </c>
      <c r="H1379" s="17"/>
      <c r="I1379" s="32">
        <f t="shared" si="199"/>
        <v>369865365044</v>
      </c>
      <c r="J1379" s="17">
        <f>SUM([3]ctas!J1379+'[4]estapu y ente'!J1379)</f>
        <v>71178123537</v>
      </c>
      <c r="K1379" s="31">
        <f t="shared" si="207"/>
        <v>19.244333280174121</v>
      </c>
      <c r="L1379" s="30">
        <f t="shared" si="201"/>
        <v>9598154968</v>
      </c>
      <c r="M1379" s="31">
        <f t="shared" si="208"/>
        <v>2.5950402160143278</v>
      </c>
      <c r="N1379" s="17">
        <f>SUM([3]ctas!N1379+'[4]estapu y ente'!N1379)</f>
        <v>80776278505</v>
      </c>
      <c r="O1379" s="31">
        <f t="shared" si="209"/>
        <v>21.83937349618845</v>
      </c>
      <c r="P1379" s="32">
        <f t="shared" si="200"/>
        <v>289089086539</v>
      </c>
      <c r="R1379" s="17">
        <f>SUM('[1]estapu y ente'!D1375+[2]ctas!D1375)</f>
        <v>285902084000</v>
      </c>
      <c r="S1379" s="18">
        <f t="shared" si="205"/>
        <v>0</v>
      </c>
    </row>
    <row r="1380" spans="1:19" x14ac:dyDescent="0.25">
      <c r="A1380" s="26"/>
      <c r="B1380" s="20" t="s">
        <v>863</v>
      </c>
      <c r="C1380" s="28"/>
      <c r="D1380" s="17">
        <f>SUM([3]ctas!D1380+'[4]estapu y ente'!D1380)</f>
        <v>0</v>
      </c>
      <c r="E1380" s="17">
        <f>SUM([3]ctas!E1380+'[4]estapu y ente'!E1380)</f>
        <v>0</v>
      </c>
      <c r="F1380" s="30">
        <f t="shared" si="198"/>
        <v>0</v>
      </c>
      <c r="G1380" s="24">
        <f t="shared" si="206"/>
        <v>0</v>
      </c>
      <c r="H1380" s="17"/>
      <c r="I1380" s="32">
        <f t="shared" si="199"/>
        <v>0</v>
      </c>
      <c r="J1380" s="17">
        <f>SUM([3]ctas!J1380+'[4]estapu y ente'!J1380)</f>
        <v>0</v>
      </c>
      <c r="K1380" s="31">
        <f t="shared" si="207"/>
        <v>0</v>
      </c>
      <c r="L1380" s="30">
        <f t="shared" si="201"/>
        <v>0</v>
      </c>
      <c r="M1380" s="31">
        <f t="shared" si="208"/>
        <v>0</v>
      </c>
      <c r="N1380" s="17">
        <f>SUM([3]ctas!N1380+'[4]estapu y ente'!N1380)</f>
        <v>0</v>
      </c>
      <c r="O1380" s="31">
        <f t="shared" si="209"/>
        <v>0</v>
      </c>
      <c r="P1380" s="32">
        <f t="shared" si="200"/>
        <v>0</v>
      </c>
      <c r="R1380" s="17">
        <f>SUM('[1]estapu y ente'!D1376+[2]ctas!D1376)</f>
        <v>0</v>
      </c>
      <c r="S1380" s="18">
        <f t="shared" si="205"/>
        <v>0</v>
      </c>
    </row>
    <row r="1381" spans="1:19" ht="16.5" thickBot="1" x14ac:dyDescent="0.3">
      <c r="A1381" s="67"/>
      <c r="B1381" s="68" t="s">
        <v>21</v>
      </c>
      <c r="C1381" s="69"/>
      <c r="D1381" s="70">
        <f>SUM(D8+D1380)</f>
        <v>17302281100000</v>
      </c>
      <c r="E1381" s="70">
        <f>SUM(E8+E1380)</f>
        <v>37970370685</v>
      </c>
      <c r="F1381" s="71">
        <f>SUM(D1381+E1381)</f>
        <v>17340251470685</v>
      </c>
      <c r="G1381" s="72">
        <f>IF(OR(F1381=0,F$5=0),0,F1381/F$5)*100</f>
        <v>0</v>
      </c>
      <c r="H1381" s="70">
        <f>SUM(H8+H1380)</f>
        <v>0</v>
      </c>
      <c r="I1381" s="73">
        <f>SUM(F1381-H1381)</f>
        <v>17340251470685</v>
      </c>
      <c r="J1381" s="70">
        <f>SUM(J8+J1380)</f>
        <v>3818972884917</v>
      </c>
      <c r="K1381" s="72">
        <f>IF(OR(J1381=0,F1381=0),0,J1381/F1381)*100</f>
        <v>22.023745684272576</v>
      </c>
      <c r="L1381" s="71">
        <f>SUM(N1381-J1381)</f>
        <v>2840229358302.7539</v>
      </c>
      <c r="M1381" s="72">
        <f>IF(OR(L1381=0,F1381=0),0,L1381/F1381)*100</f>
        <v>16.379401204788614</v>
      </c>
      <c r="N1381" s="70">
        <f>SUM(N8+N1380)</f>
        <v>6659202243219.7539</v>
      </c>
      <c r="O1381" s="72">
        <f>IF(OR(N1381=0,F1381=0),0,N1381/F1381)*100</f>
        <v>38.40314688906119</v>
      </c>
      <c r="P1381" s="73">
        <f>SUM(F1381-N1381)</f>
        <v>10681049227465.246</v>
      </c>
      <c r="R1381" s="17">
        <f>SUM('[1]estapu y ente'!D1377+[2]ctas!D1377)</f>
        <v>17302281100000</v>
      </c>
      <c r="S1381" s="18">
        <f t="shared" si="205"/>
        <v>0</v>
      </c>
    </row>
    <row r="1383" spans="1:19" x14ac:dyDescent="0.25">
      <c r="D1383" s="18">
        <f>SUM('ing ctas'!C7)</f>
        <v>17302281100000</v>
      </c>
    </row>
    <row r="1384" spans="1:19" x14ac:dyDescent="0.25">
      <c r="D1384" s="18">
        <f>+D1381-D1383</f>
        <v>0</v>
      </c>
    </row>
  </sheetData>
  <mergeCells count="11">
    <mergeCell ref="A5:B5"/>
    <mergeCell ref="C5:C6"/>
    <mergeCell ref="D5:I5"/>
    <mergeCell ref="J5:O5"/>
    <mergeCell ref="P5:P6"/>
    <mergeCell ref="D4:P4"/>
    <mergeCell ref="D1:P1"/>
    <mergeCell ref="A2:B2"/>
    <mergeCell ref="D2:P2"/>
    <mergeCell ref="A3:B3"/>
    <mergeCell ref="D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.75" x14ac:dyDescent="0.25"/>
  <cols>
    <col min="1" max="1" width="27.375" bestFit="1" customWidth="1"/>
    <col min="2" max="2" width="14.25" customWidth="1"/>
    <col min="3" max="3" width="14.25" bestFit="1" customWidth="1"/>
    <col min="4" max="4" width="14.25" customWidth="1"/>
    <col min="5" max="5" width="6" customWidth="1"/>
    <col min="6" max="6" width="12.875" customWidth="1"/>
    <col min="7" max="7" width="6.625" customWidth="1"/>
    <col min="8" max="8" width="12.875" customWidth="1"/>
    <col min="9" max="9" width="6.625" customWidth="1"/>
    <col min="10" max="10" width="12.875" customWidth="1"/>
    <col min="11" max="11" width="6.625" customWidth="1"/>
    <col min="12" max="21" width="11" hidden="1" customWidth="1"/>
    <col min="22" max="22" width="12.875" customWidth="1"/>
    <col min="23" max="23" width="11" customWidth="1"/>
    <col min="24" max="24" width="12.875" customWidth="1"/>
    <col min="25" max="25" width="6" customWidth="1"/>
    <col min="26" max="26" width="12.875" bestFit="1" customWidth="1"/>
    <col min="27" max="27" width="6.625" customWidth="1"/>
    <col min="28" max="28" width="11" customWidth="1"/>
    <col min="29" max="29" width="5.5" customWidth="1"/>
    <col min="30" max="30" width="12.875" bestFit="1" customWidth="1"/>
    <col min="31" max="31" width="6.625" customWidth="1"/>
    <col min="32" max="32" width="15.125" customWidth="1"/>
    <col min="33" max="33" width="12.875" customWidth="1"/>
    <col min="34" max="34" width="15.125" customWidth="1"/>
    <col min="35" max="35" width="6" bestFit="1" customWidth="1"/>
    <col min="36" max="36" width="14.25" bestFit="1" customWidth="1"/>
    <col min="37" max="37" width="5.5" bestFit="1" customWidth="1"/>
    <col min="38" max="38" width="14.25" customWidth="1"/>
    <col min="39" max="39" width="5.5" bestFit="1" customWidth="1"/>
    <col min="40" max="40" width="14.25" customWidth="1"/>
    <col min="41" max="41" width="5.5" bestFit="1" customWidth="1"/>
    <col min="42" max="42" width="16.25" customWidth="1"/>
    <col min="43" max="43" width="17.375" customWidth="1"/>
    <col min="44" max="44" width="16.875" customWidth="1"/>
    <col min="45" max="45" width="6" hidden="1" customWidth="1"/>
    <col min="46" max="46" width="15.5" customWidth="1"/>
    <col min="47" max="47" width="5.5" hidden="1" customWidth="1"/>
    <col min="48" max="48" width="14.375" customWidth="1"/>
    <col min="49" max="49" width="5.5" bestFit="1" customWidth="1"/>
    <col min="50" max="50" width="15.5" customWidth="1"/>
    <col min="51" max="51" width="5.5" bestFit="1" customWidth="1"/>
    <col min="52" max="55" width="11" customWidth="1"/>
    <col min="56" max="56" width="15.125" customWidth="1"/>
    <col min="57" max="57" width="12.875" customWidth="1"/>
    <col min="58" max="58" width="15.125" customWidth="1"/>
    <col min="59" max="59" width="6" customWidth="1"/>
    <col min="60" max="60" width="14.25" customWidth="1"/>
    <col min="61" max="61" width="6.625" customWidth="1"/>
    <col min="62" max="62" width="14.25" customWidth="1"/>
    <col min="63" max="63" width="6.625" customWidth="1"/>
    <col min="64" max="64" width="14.25" customWidth="1"/>
    <col min="65" max="65" width="6.625" customWidth="1"/>
    <col min="66" max="66" width="15.125" customWidth="1"/>
  </cols>
  <sheetData>
    <row r="1" spans="1:67" x14ac:dyDescent="0.25">
      <c r="A1" s="75"/>
      <c r="B1" s="219" t="s">
        <v>864</v>
      </c>
      <c r="C1" s="217"/>
      <c r="D1" s="217"/>
      <c r="E1" s="217"/>
      <c r="F1" s="217"/>
      <c r="G1" s="217"/>
      <c r="H1" s="217"/>
      <c r="I1" s="217"/>
      <c r="J1" s="217"/>
      <c r="K1" s="218"/>
      <c r="L1" s="216" t="s">
        <v>865</v>
      </c>
      <c r="M1" s="217"/>
      <c r="N1" s="217"/>
      <c r="O1" s="217"/>
      <c r="P1" s="217"/>
      <c r="Q1" s="217"/>
      <c r="R1" s="217"/>
      <c r="S1" s="217"/>
      <c r="T1" s="217"/>
      <c r="U1" s="218"/>
      <c r="V1" s="216" t="s">
        <v>866</v>
      </c>
      <c r="W1" s="217"/>
      <c r="X1" s="217"/>
      <c r="Y1" s="217"/>
      <c r="Z1" s="217"/>
      <c r="AA1" s="217"/>
      <c r="AB1" s="217"/>
      <c r="AC1" s="217"/>
      <c r="AD1" s="217"/>
      <c r="AE1" s="218"/>
      <c r="AF1" s="216" t="s">
        <v>281</v>
      </c>
      <c r="AG1" s="217"/>
      <c r="AH1" s="217"/>
      <c r="AI1" s="217"/>
      <c r="AJ1" s="217"/>
      <c r="AK1" s="217"/>
      <c r="AL1" s="217"/>
      <c r="AM1" s="217"/>
      <c r="AN1" s="217"/>
      <c r="AO1" s="218"/>
      <c r="AP1" s="216" t="s">
        <v>867</v>
      </c>
      <c r="AQ1" s="217"/>
      <c r="AR1" s="217"/>
      <c r="AS1" s="217"/>
      <c r="AT1" s="217"/>
      <c r="AU1" s="217"/>
      <c r="AV1" s="217"/>
      <c r="AW1" s="217"/>
      <c r="AX1" s="217"/>
      <c r="AY1" s="218"/>
      <c r="AZ1" s="216" t="s">
        <v>868</v>
      </c>
      <c r="BA1" s="217"/>
      <c r="BB1" s="217"/>
      <c r="BC1" s="218"/>
      <c r="BD1" s="216" t="s">
        <v>869</v>
      </c>
      <c r="BE1" s="217"/>
      <c r="BF1" s="217"/>
      <c r="BG1" s="217"/>
      <c r="BH1" s="217"/>
      <c r="BI1" s="217"/>
      <c r="BJ1" s="217"/>
      <c r="BK1" s="217"/>
      <c r="BL1" s="217"/>
      <c r="BM1" s="217"/>
      <c r="BN1" s="218"/>
      <c r="BO1" s="76"/>
    </row>
    <row r="2" spans="1:67" x14ac:dyDescent="0.25">
      <c r="A2" s="77"/>
      <c r="B2" s="213" t="s">
        <v>870</v>
      </c>
      <c r="C2" s="214"/>
      <c r="D2" s="214"/>
      <c r="E2" s="214"/>
      <c r="F2" s="214" t="s">
        <v>871</v>
      </c>
      <c r="G2" s="214"/>
      <c r="H2" s="214"/>
      <c r="I2" s="214"/>
      <c r="J2" s="214"/>
      <c r="K2" s="215"/>
      <c r="L2" s="220" t="s">
        <v>870</v>
      </c>
      <c r="M2" s="214"/>
      <c r="N2" s="214"/>
      <c r="O2" s="214"/>
      <c r="P2" s="214" t="s">
        <v>871</v>
      </c>
      <c r="Q2" s="214"/>
      <c r="R2" s="214"/>
      <c r="S2" s="214"/>
      <c r="T2" s="214"/>
      <c r="U2" s="215"/>
      <c r="V2" s="213" t="s">
        <v>870</v>
      </c>
      <c r="W2" s="214"/>
      <c r="X2" s="214"/>
      <c r="Y2" s="214"/>
      <c r="Z2" s="214" t="s">
        <v>871</v>
      </c>
      <c r="AA2" s="214"/>
      <c r="AB2" s="214"/>
      <c r="AC2" s="214"/>
      <c r="AD2" s="214"/>
      <c r="AE2" s="215"/>
      <c r="AF2" s="213" t="s">
        <v>870</v>
      </c>
      <c r="AG2" s="214"/>
      <c r="AH2" s="214"/>
      <c r="AI2" s="214"/>
      <c r="AJ2" s="214" t="s">
        <v>871</v>
      </c>
      <c r="AK2" s="214"/>
      <c r="AL2" s="214"/>
      <c r="AM2" s="214"/>
      <c r="AN2" s="214"/>
      <c r="AO2" s="215"/>
      <c r="AP2" s="213" t="s">
        <v>870</v>
      </c>
      <c r="AQ2" s="214"/>
      <c r="AR2" s="214"/>
      <c r="AS2" s="214"/>
      <c r="AT2" s="214" t="s">
        <v>871</v>
      </c>
      <c r="AU2" s="214"/>
      <c r="AV2" s="214"/>
      <c r="AW2" s="214"/>
      <c r="AX2" s="214"/>
      <c r="AY2" s="215"/>
      <c r="AZ2" s="213" t="s">
        <v>870</v>
      </c>
      <c r="BA2" s="214"/>
      <c r="BB2" s="214"/>
      <c r="BC2" s="214"/>
      <c r="BD2" s="213" t="s">
        <v>870</v>
      </c>
      <c r="BE2" s="214"/>
      <c r="BF2" s="214"/>
      <c r="BG2" s="214"/>
      <c r="BH2" s="214" t="s">
        <v>871</v>
      </c>
      <c r="BI2" s="214"/>
      <c r="BJ2" s="214"/>
      <c r="BK2" s="214"/>
      <c r="BL2" s="214"/>
      <c r="BM2" s="214"/>
      <c r="BN2" s="215"/>
      <c r="BO2" s="76"/>
    </row>
    <row r="3" spans="1:67" ht="39.75" thickBot="1" x14ac:dyDescent="0.3">
      <c r="A3" s="78" t="s">
        <v>872</v>
      </c>
      <c r="B3" s="79" t="s">
        <v>873</v>
      </c>
      <c r="C3" s="80" t="s">
        <v>874</v>
      </c>
      <c r="D3" s="80" t="s">
        <v>875</v>
      </c>
      <c r="E3" s="80" t="s">
        <v>876</v>
      </c>
      <c r="F3" s="80" t="s">
        <v>877</v>
      </c>
      <c r="G3" s="80" t="s">
        <v>878</v>
      </c>
      <c r="H3" s="81" t="s">
        <v>879</v>
      </c>
      <c r="I3" s="80" t="s">
        <v>878</v>
      </c>
      <c r="J3" s="80" t="s">
        <v>880</v>
      </c>
      <c r="K3" s="82" t="s">
        <v>878</v>
      </c>
      <c r="L3" s="83" t="s">
        <v>873</v>
      </c>
      <c r="M3" s="81" t="s">
        <v>881</v>
      </c>
      <c r="N3" s="81" t="s">
        <v>882</v>
      </c>
      <c r="O3" s="81" t="s">
        <v>876</v>
      </c>
      <c r="P3" s="81" t="s">
        <v>877</v>
      </c>
      <c r="Q3" s="81" t="s">
        <v>883</v>
      </c>
      <c r="R3" s="84" t="s">
        <v>879</v>
      </c>
      <c r="S3" s="81" t="s">
        <v>883</v>
      </c>
      <c r="T3" s="84" t="s">
        <v>884</v>
      </c>
      <c r="U3" s="85" t="s">
        <v>883</v>
      </c>
      <c r="V3" s="86" t="s">
        <v>873</v>
      </c>
      <c r="W3" s="80" t="s">
        <v>874</v>
      </c>
      <c r="X3" s="80" t="s">
        <v>875</v>
      </c>
      <c r="Y3" s="80" t="s">
        <v>876</v>
      </c>
      <c r="Z3" s="80" t="s">
        <v>877</v>
      </c>
      <c r="AA3" s="80" t="s">
        <v>878</v>
      </c>
      <c r="AB3" s="81" t="s">
        <v>879</v>
      </c>
      <c r="AC3" s="80" t="s">
        <v>883</v>
      </c>
      <c r="AD3" s="80" t="s">
        <v>880</v>
      </c>
      <c r="AE3" s="82" t="s">
        <v>878</v>
      </c>
      <c r="AF3" s="86" t="s">
        <v>873</v>
      </c>
      <c r="AG3" s="80" t="s">
        <v>874</v>
      </c>
      <c r="AH3" s="80" t="s">
        <v>875</v>
      </c>
      <c r="AI3" s="80" t="s">
        <v>876</v>
      </c>
      <c r="AJ3" s="80" t="s">
        <v>877</v>
      </c>
      <c r="AK3" s="80" t="s">
        <v>883</v>
      </c>
      <c r="AL3" s="81" t="s">
        <v>879</v>
      </c>
      <c r="AM3" s="80" t="s">
        <v>883</v>
      </c>
      <c r="AN3" s="80" t="s">
        <v>880</v>
      </c>
      <c r="AO3" s="82" t="s">
        <v>883</v>
      </c>
      <c r="AP3" s="83" t="s">
        <v>873</v>
      </c>
      <c r="AQ3" s="81" t="s">
        <v>881</v>
      </c>
      <c r="AR3" s="81" t="s">
        <v>882</v>
      </c>
      <c r="AS3" s="81" t="s">
        <v>876</v>
      </c>
      <c r="AT3" s="81" t="s">
        <v>877</v>
      </c>
      <c r="AU3" s="81" t="s">
        <v>883</v>
      </c>
      <c r="AV3" s="84" t="s">
        <v>879</v>
      </c>
      <c r="AW3" s="81" t="s">
        <v>883</v>
      </c>
      <c r="AX3" s="84" t="s">
        <v>884</v>
      </c>
      <c r="AY3" s="85" t="s">
        <v>883</v>
      </c>
      <c r="AZ3" s="83" t="s">
        <v>873</v>
      </c>
      <c r="BA3" s="81" t="s">
        <v>881</v>
      </c>
      <c r="BB3" s="81" t="s">
        <v>882</v>
      </c>
      <c r="BC3" s="85" t="s">
        <v>876</v>
      </c>
      <c r="BD3" s="86" t="s">
        <v>873</v>
      </c>
      <c r="BE3" s="80" t="s">
        <v>874</v>
      </c>
      <c r="BF3" s="80" t="s">
        <v>875</v>
      </c>
      <c r="BG3" s="80" t="s">
        <v>876</v>
      </c>
      <c r="BH3" s="80" t="s">
        <v>877</v>
      </c>
      <c r="BI3" s="80" t="s">
        <v>878</v>
      </c>
      <c r="BJ3" s="81" t="s">
        <v>879</v>
      </c>
      <c r="BK3" s="80" t="s">
        <v>878</v>
      </c>
      <c r="BL3" s="80" t="s">
        <v>880</v>
      </c>
      <c r="BM3" s="80" t="s">
        <v>878</v>
      </c>
      <c r="BN3" s="82" t="s">
        <v>885</v>
      </c>
      <c r="BO3" s="87"/>
    </row>
    <row r="4" spans="1:67" x14ac:dyDescent="0.25">
      <c r="A4" s="88" t="s">
        <v>886</v>
      </c>
      <c r="B4" s="88">
        <f>SUM([3]con!D$9)</f>
        <v>55158327000</v>
      </c>
      <c r="C4" s="91">
        <f>SUM([3]con!E$9)</f>
        <v>0</v>
      </c>
      <c r="D4" s="89">
        <f>SUM(B4:C4)</f>
        <v>55158327000</v>
      </c>
      <c r="E4" s="90">
        <f>IF(OR(D4=0,D$91=0),0,(D4/D$91)*100)</f>
        <v>0</v>
      </c>
      <c r="F4" s="91">
        <f>SUM([3]con!J$9)</f>
        <v>25978642711</v>
      </c>
      <c r="G4" s="92">
        <f>IF(OR(F4=0,D4=0),0,(F4/D4)*100)</f>
        <v>47.09831520270729</v>
      </c>
      <c r="H4" s="89">
        <f>SUM(J4-F4)</f>
        <v>0</v>
      </c>
      <c r="I4" s="90">
        <f>IF(OR(H4=0,D4=0),0,(H4/D4)*100)</f>
        <v>0</v>
      </c>
      <c r="J4" s="91">
        <f>SUM([3]con!N$9)</f>
        <v>25978642711</v>
      </c>
      <c r="K4" s="93">
        <f>IF(OR(J4=0,D4=0),0,(J4/D4)*100)</f>
        <v>47.09831520270729</v>
      </c>
      <c r="L4" s="88"/>
      <c r="M4" s="89"/>
      <c r="N4" s="89">
        <f>SUM(L4:M4)</f>
        <v>0</v>
      </c>
      <c r="O4" s="90">
        <f>IF(OR(N4=0,N$91=0),0,(N4/N$91)*100)</f>
        <v>0</v>
      </c>
      <c r="P4" s="89"/>
      <c r="Q4" s="92">
        <f>IF(OR(P4=0,N4=0),0,(P4/N4)*100)</f>
        <v>0</v>
      </c>
      <c r="R4" s="89">
        <f>SUM(T4-P4)</f>
        <v>0</v>
      </c>
      <c r="S4" s="90">
        <f>IF(OR(R4=0,N4=0),0,(R4/N4)*100)</f>
        <v>0</v>
      </c>
      <c r="T4" s="89"/>
      <c r="U4" s="93">
        <f>IF(OR(T4=0,N4=0),0,(T4/N4)*100)</f>
        <v>0</v>
      </c>
      <c r="V4" s="88"/>
      <c r="W4" s="89"/>
      <c r="X4" s="89">
        <f>SUM(V4:W4)</f>
        <v>0</v>
      </c>
      <c r="Y4" s="90">
        <f>IF(OR(X4=0,X$91=0),0,(X4/X$91)*100)</f>
        <v>0</v>
      </c>
      <c r="Z4" s="89"/>
      <c r="AA4" s="92">
        <f>IF(OR(Z4=0,X4=0),0,(Z4/X4)*100)</f>
        <v>0</v>
      </c>
      <c r="AB4" s="89">
        <f>SUM(AD4-Z4)</f>
        <v>0</v>
      </c>
      <c r="AC4" s="90">
        <f>IF(OR(AB4=0,X4=0),0,(AB4/X4)*100)</f>
        <v>0</v>
      </c>
      <c r="AD4" s="89"/>
      <c r="AE4" s="93">
        <f>IF(OR(AD4=0,X4=0),0,(AD4/X4)*100)</f>
        <v>0</v>
      </c>
      <c r="AF4" s="88">
        <f>SUM([3]con!$D$397)</f>
        <v>0</v>
      </c>
      <c r="AG4" s="91">
        <f>SUM([3]con!$E$397)</f>
        <v>0</v>
      </c>
      <c r="AH4" s="89">
        <f>SUM(AF4:AG4)</f>
        <v>0</v>
      </c>
      <c r="AI4" s="90">
        <f t="shared" ref="AI4:AI28" si="0">IF(OR(AH4=0,AH$3951=0),0,(AH4/AH$3951)*100)</f>
        <v>0</v>
      </c>
      <c r="AJ4" s="91">
        <f>SUM([3]con!$J$397)</f>
        <v>0</v>
      </c>
      <c r="AK4" s="92">
        <f>IF(OR(AJ4=0,AH4=0),0,(AJ4/AH4)*100)</f>
        <v>0</v>
      </c>
      <c r="AL4" s="89">
        <f>SUM(AN4-AJ4)</f>
        <v>0</v>
      </c>
      <c r="AM4" s="90">
        <f>IF(OR(AL4=0,AH4=0),0,(AL4/AH4)*100)</f>
        <v>0</v>
      </c>
      <c r="AN4" s="91">
        <f>SUM([3]con!$N$397)</f>
        <v>0</v>
      </c>
      <c r="AO4" s="93">
        <f>IF(OR(AN4=0,AH4=0),0,(AN4/AH4)*100)</f>
        <v>0</v>
      </c>
      <c r="AP4" s="88">
        <f t="shared" ref="AP4:AQ8" si="1">SUM(B4+L4+V4+AF4)</f>
        <v>55158327000</v>
      </c>
      <c r="AQ4" s="98">
        <f t="shared" si="1"/>
        <v>0</v>
      </c>
      <c r="AR4" s="89">
        <f t="shared" ref="AR4:AR8" si="2">SUM(AP4:AQ4)</f>
        <v>55158327000</v>
      </c>
      <c r="AS4" s="90">
        <f t="shared" ref="AS4:AS8" si="3">IF(OR(AR4=0,AR$91=0),0,(AR4/AR$91)*100)</f>
        <v>0</v>
      </c>
      <c r="AT4" s="98">
        <f t="shared" ref="AT4:AT8" si="4">SUM(F4+P4+Z4+AJ4)</f>
        <v>25978642711</v>
      </c>
      <c r="AU4" s="92">
        <f t="shared" ref="AU4:AU8" si="5">IF(OR(AT4=0,AR4=0),0,(AT4/AR4)*100)</f>
        <v>47.09831520270729</v>
      </c>
      <c r="AV4" s="89">
        <f t="shared" ref="AV4:AV8" si="6">SUM(AX4-AT4)</f>
        <v>0</v>
      </c>
      <c r="AW4" s="90">
        <f t="shared" ref="AW4:AW8" si="7">IF(OR(AV4=0,AR4=0),0,(AV4/AR4)*100)</f>
        <v>0</v>
      </c>
      <c r="AX4" s="98">
        <f t="shared" ref="AX4:AX8" si="8">SUM(J4+T4+AD4+AN4)</f>
        <v>25978642711</v>
      </c>
      <c r="AY4" s="93">
        <f t="shared" ref="AY4:AY54" si="9">IF(OR(AX4=0,AR4=0),0,(AX4/AR4)*100)</f>
        <v>47.09831520270729</v>
      </c>
      <c r="AZ4" s="89"/>
      <c r="BA4" s="90"/>
      <c r="BB4" s="89"/>
      <c r="BC4" s="93">
        <f>IF(OR(BB4=0,AV4=0),0,(BB4/AV4)*100)</f>
        <v>0</v>
      </c>
      <c r="BD4" s="88">
        <f t="shared" ref="BD4:BE8" si="10">SUM(AP4+AZ4)</f>
        <v>55158327000</v>
      </c>
      <c r="BE4" s="89">
        <f t="shared" si="10"/>
        <v>0</v>
      </c>
      <c r="BF4" s="89">
        <f t="shared" ref="BF4:BF8" si="11">SUM(BD4:BE4)</f>
        <v>55158327000</v>
      </c>
      <c r="BG4" s="90">
        <f t="shared" ref="BG4:BG54" si="12">IF(OR(BF4=0,BF$91=0),0,(BF4/BF$91)*100)</f>
        <v>0</v>
      </c>
      <c r="BH4" s="89">
        <f t="shared" ref="BH4:BH8" si="13">SUM(AT4)</f>
        <v>25978642711</v>
      </c>
      <c r="BI4" s="92">
        <f t="shared" ref="BI4:BI54" si="14">IF(OR(BH4=0,BF4=0),0,(BH4/BF4)*100)</f>
        <v>47.09831520270729</v>
      </c>
      <c r="BJ4" s="89">
        <f t="shared" ref="BJ4:BJ54" si="15">SUM(BL4-BH4)</f>
        <v>0</v>
      </c>
      <c r="BK4" s="90">
        <f t="shared" ref="BK4:BK54" si="16">IF(OR(BJ4=0,BF4=0),0,(BJ4/BF4)*100)</f>
        <v>0</v>
      </c>
      <c r="BL4" s="89">
        <f t="shared" ref="BL4:BL8" si="17">SUM(AX4)</f>
        <v>25978642711</v>
      </c>
      <c r="BM4" s="93">
        <f t="shared" ref="BM4:BM54" si="18">IF(OR(BL4=0,BF4=0),0,(BL4/BF4)*100)</f>
        <v>47.09831520270729</v>
      </c>
      <c r="BN4" s="94">
        <f t="shared" ref="BN4:BN8" si="19">SUM(BF4-BL4)</f>
        <v>29179684289</v>
      </c>
      <c r="BO4" s="95"/>
    </row>
    <row r="5" spans="1:67" x14ac:dyDescent="0.25">
      <c r="A5" s="96" t="s">
        <v>887</v>
      </c>
      <c r="B5" s="88">
        <f>SUM([3]per!D$9)</f>
        <v>103185371000</v>
      </c>
      <c r="C5" s="89">
        <f>SUM([3]per!E$9)</f>
        <v>0</v>
      </c>
      <c r="D5" s="89">
        <f>SUM(B5:C5)</f>
        <v>103185371000</v>
      </c>
      <c r="E5" s="97">
        <f>IF(OR(D5=0,D$91=0),0,(D5/D$91)*100)</f>
        <v>0</v>
      </c>
      <c r="F5" s="89">
        <f>SUM([3]per!J$9)</f>
        <v>42888226190</v>
      </c>
      <c r="G5" s="99">
        <f t="shared" ref="G5:G54" si="20">IF(OR(F5=0,D5=0),0,(F5/D5)*100)</f>
        <v>41.564250604865293</v>
      </c>
      <c r="H5" s="98">
        <f t="shared" ref="H5:H54" si="21">SUM(J5-F5)</f>
        <v>9794973129</v>
      </c>
      <c r="I5" s="97">
        <f t="shared" ref="I5:I54" si="22">IF(OR(H5=0,D5=0),0,(H5/D5)*100)</f>
        <v>9.4925986446276376</v>
      </c>
      <c r="J5" s="89">
        <f>SUM([3]per!N$9)</f>
        <v>52683199319</v>
      </c>
      <c r="K5" s="100">
        <f t="shared" ref="K5:K54" si="23">IF(OR(J5=0,D5=0),0,(J5/D5)*100)</f>
        <v>51.056849249492927</v>
      </c>
      <c r="L5" s="96"/>
      <c r="M5" s="98"/>
      <c r="N5" s="89">
        <f>SUM(L5:M5)</f>
        <v>0</v>
      </c>
      <c r="O5" s="97">
        <f>IF(OR(N5=0,N$91=0),0,(N5/N$91)*100)</f>
        <v>0</v>
      </c>
      <c r="P5" s="98"/>
      <c r="Q5" s="99">
        <f t="shared" ref="Q5:Q54" si="24">IF(OR(P5=0,N5=0),0,(P5/N5)*100)</f>
        <v>0</v>
      </c>
      <c r="R5" s="98">
        <f t="shared" ref="R5:R54" si="25">SUM(T5-P5)</f>
        <v>0</v>
      </c>
      <c r="S5" s="97">
        <f t="shared" ref="S5:S54" si="26">IF(OR(R5=0,N5=0),0,(R5/N5)*100)</f>
        <v>0</v>
      </c>
      <c r="T5" s="98"/>
      <c r="U5" s="100">
        <f t="shared" ref="U5:U54" si="27">IF(OR(T5=0,N5=0),0,(T5/N5)*100)</f>
        <v>0</v>
      </c>
      <c r="V5" s="96"/>
      <c r="W5" s="98"/>
      <c r="X5" s="89">
        <f>SUM(V5:W5)</f>
        <v>0</v>
      </c>
      <c r="Y5" s="97">
        <f>IF(OR(X5=0,X$91=0),0,(X5/X$91)*100)</f>
        <v>0</v>
      </c>
      <c r="Z5" s="98"/>
      <c r="AA5" s="99">
        <f t="shared" ref="AA5:AA54" si="28">IF(OR(Z5=0,X5=0),0,(Z5/X5)*100)</f>
        <v>0</v>
      </c>
      <c r="AB5" s="98">
        <f t="shared" ref="AB5:AB54" si="29">SUM(AD5-Z5)</f>
        <v>0</v>
      </c>
      <c r="AC5" s="97">
        <f t="shared" ref="AC5:AC54" si="30">IF(OR(AB5=0,X5=0),0,(AB5/X5)*100)</f>
        <v>0</v>
      </c>
      <c r="AD5" s="98"/>
      <c r="AE5" s="100">
        <f t="shared" ref="AE5:AE54" si="31">IF(OR(AD5=0,X5=0),0,(AD5/X5)*100)</f>
        <v>0</v>
      </c>
      <c r="AF5" s="88">
        <f>SUM([3]per!$D$397)</f>
        <v>7000000000</v>
      </c>
      <c r="AG5" s="89">
        <f>SUM([3]per!$E$397)</f>
        <v>0</v>
      </c>
      <c r="AH5" s="89">
        <f>SUM(AF5:AG5)</f>
        <v>7000000000</v>
      </c>
      <c r="AI5" s="97">
        <f t="shared" si="0"/>
        <v>0</v>
      </c>
      <c r="AJ5" s="89">
        <f>SUM([3]per!$J$397)</f>
        <v>1676029289</v>
      </c>
      <c r="AK5" s="99">
        <f t="shared" ref="AK5:AK54" si="32">IF(OR(AJ5=0,AH5=0),0,(AJ5/AH5)*100)</f>
        <v>23.943275557142858</v>
      </c>
      <c r="AL5" s="98">
        <f t="shared" ref="AL5:AL54" si="33">SUM(AN5-AJ5)</f>
        <v>1492375446</v>
      </c>
      <c r="AM5" s="97">
        <f t="shared" ref="AM5:AM54" si="34">IF(OR(AL5=0,AH5=0),0,(AL5/AH5)*100)</f>
        <v>21.319649228571429</v>
      </c>
      <c r="AN5" s="89">
        <f>SUM([3]per!$N$397)</f>
        <v>3168404735</v>
      </c>
      <c r="AO5" s="100">
        <f t="shared" ref="AO5:AO54" si="35">IF(OR(AN5=0,AH5=0),0,(AN5/AH5)*100)</f>
        <v>45.26292478571429</v>
      </c>
      <c r="AP5" s="88">
        <f t="shared" si="1"/>
        <v>110185371000</v>
      </c>
      <c r="AQ5" s="98">
        <f t="shared" si="1"/>
        <v>0</v>
      </c>
      <c r="AR5" s="89">
        <f t="shared" si="2"/>
        <v>110185371000</v>
      </c>
      <c r="AS5" s="97">
        <f t="shared" si="3"/>
        <v>0</v>
      </c>
      <c r="AT5" s="98">
        <f t="shared" si="4"/>
        <v>44564255479</v>
      </c>
      <c r="AU5" s="99">
        <f t="shared" si="5"/>
        <v>40.444802313185477</v>
      </c>
      <c r="AV5" s="98">
        <f t="shared" si="6"/>
        <v>11287348575</v>
      </c>
      <c r="AW5" s="97">
        <f t="shared" si="7"/>
        <v>10.243962944046356</v>
      </c>
      <c r="AX5" s="98">
        <f t="shared" si="8"/>
        <v>55851604054</v>
      </c>
      <c r="AY5" s="100">
        <f t="shared" si="9"/>
        <v>50.688765257231836</v>
      </c>
      <c r="AZ5" s="98"/>
      <c r="BA5" s="97"/>
      <c r="BB5" s="98"/>
      <c r="BC5" s="100">
        <f t="shared" ref="BC5:BC28" si="36">IF(OR(BB5=0,AV5=0),0,(BB5/AV5)*100)</f>
        <v>0</v>
      </c>
      <c r="BD5" s="88">
        <f t="shared" si="10"/>
        <v>110185371000</v>
      </c>
      <c r="BE5" s="89">
        <f t="shared" si="10"/>
        <v>0</v>
      </c>
      <c r="BF5" s="89">
        <f t="shared" si="11"/>
        <v>110185371000</v>
      </c>
      <c r="BG5" s="90">
        <f t="shared" si="12"/>
        <v>0</v>
      </c>
      <c r="BH5" s="89">
        <f t="shared" si="13"/>
        <v>44564255479</v>
      </c>
      <c r="BI5" s="92">
        <f t="shared" si="14"/>
        <v>40.444802313185477</v>
      </c>
      <c r="BJ5" s="89">
        <f t="shared" si="15"/>
        <v>11287348575</v>
      </c>
      <c r="BK5" s="90">
        <f t="shared" si="16"/>
        <v>10.243962944046356</v>
      </c>
      <c r="BL5" s="89">
        <f t="shared" si="17"/>
        <v>55851604054</v>
      </c>
      <c r="BM5" s="93">
        <f t="shared" si="18"/>
        <v>50.688765257231836</v>
      </c>
      <c r="BN5" s="94">
        <f t="shared" si="19"/>
        <v>54333766946</v>
      </c>
      <c r="BO5" s="95"/>
    </row>
    <row r="6" spans="1:67" x14ac:dyDescent="0.25">
      <c r="A6" s="96" t="s">
        <v>888</v>
      </c>
      <c r="B6" s="88">
        <f>SUM([3]alc!D$9)</f>
        <v>75439899000</v>
      </c>
      <c r="C6" s="89">
        <f>SUM([3]alc!E$9)</f>
        <v>0</v>
      </c>
      <c r="D6" s="89">
        <f>SUM(B6:C6)</f>
        <v>75439899000</v>
      </c>
      <c r="E6" s="97">
        <f t="shared" ref="E6:E54" si="37">IF(OR(D6=0,D$91=0),0,(D6/D$91)*100)</f>
        <v>0</v>
      </c>
      <c r="F6" s="89">
        <f>SUM([3]alc!J$9)</f>
        <v>25674791894</v>
      </c>
      <c r="G6" s="99">
        <f t="shared" si="20"/>
        <v>34.033438849116173</v>
      </c>
      <c r="H6" s="98">
        <f t="shared" si="21"/>
        <v>12658103277</v>
      </c>
      <c r="I6" s="97">
        <f t="shared" si="22"/>
        <v>16.779056500327499</v>
      </c>
      <c r="J6" s="89">
        <f>SUM([3]alc!N$9)</f>
        <v>38332895171</v>
      </c>
      <c r="K6" s="100">
        <f t="shared" si="23"/>
        <v>50.812495349443665</v>
      </c>
      <c r="L6" s="96"/>
      <c r="M6" s="98"/>
      <c r="N6" s="89">
        <f>SUM(L6:M6)</f>
        <v>0</v>
      </c>
      <c r="O6" s="97">
        <f t="shared" ref="O6:O54" si="38">IF(OR(N6=0,N$91=0),0,(N6/N$91)*100)</f>
        <v>0</v>
      </c>
      <c r="P6" s="98"/>
      <c r="Q6" s="99">
        <f t="shared" si="24"/>
        <v>0</v>
      </c>
      <c r="R6" s="98">
        <f t="shared" si="25"/>
        <v>0</v>
      </c>
      <c r="S6" s="97">
        <f t="shared" si="26"/>
        <v>0</v>
      </c>
      <c r="T6" s="98"/>
      <c r="U6" s="100">
        <f t="shared" si="27"/>
        <v>0</v>
      </c>
      <c r="V6" s="96"/>
      <c r="W6" s="98"/>
      <c r="X6" s="89">
        <f>SUM(V6:W6)</f>
        <v>0</v>
      </c>
      <c r="Y6" s="97">
        <f t="shared" ref="Y6:Y54" si="39">IF(OR(X6=0,X$91=0),0,(X6/X$91)*100)</f>
        <v>0</v>
      </c>
      <c r="Z6" s="98"/>
      <c r="AA6" s="99">
        <f t="shared" si="28"/>
        <v>0</v>
      </c>
      <c r="AB6" s="98">
        <f t="shared" si="29"/>
        <v>0</v>
      </c>
      <c r="AC6" s="97">
        <f t="shared" si="30"/>
        <v>0</v>
      </c>
      <c r="AD6" s="98"/>
      <c r="AE6" s="100">
        <f t="shared" si="31"/>
        <v>0</v>
      </c>
      <c r="AF6" s="88">
        <f>SUM([3]alc!$D$397)</f>
        <v>104038000000</v>
      </c>
      <c r="AG6" s="89">
        <f>SUM([3]alc!$E$397)</f>
        <v>0</v>
      </c>
      <c r="AH6" s="89">
        <f>SUM(AF6:AG6)</f>
        <v>104038000000</v>
      </c>
      <c r="AI6" s="97">
        <f t="shared" si="0"/>
        <v>0</v>
      </c>
      <c r="AJ6" s="89">
        <f>SUM([3]alc!$J$397)</f>
        <v>16114112444</v>
      </c>
      <c r="AK6" s="99">
        <f t="shared" si="32"/>
        <v>15.488679563236509</v>
      </c>
      <c r="AL6" s="98">
        <f t="shared" si="33"/>
        <v>52242882282</v>
      </c>
      <c r="AM6" s="97">
        <f t="shared" si="34"/>
        <v>50.215192796862681</v>
      </c>
      <c r="AN6" s="89">
        <f>SUM([3]alc!$N$397)</f>
        <v>68356994726</v>
      </c>
      <c r="AO6" s="100">
        <f t="shared" si="35"/>
        <v>65.703872360099197</v>
      </c>
      <c r="AP6" s="88">
        <f t="shared" si="1"/>
        <v>179477899000</v>
      </c>
      <c r="AQ6" s="98">
        <f t="shared" si="1"/>
        <v>0</v>
      </c>
      <c r="AR6" s="89">
        <f t="shared" si="2"/>
        <v>179477899000</v>
      </c>
      <c r="AS6" s="97">
        <f t="shared" si="3"/>
        <v>0</v>
      </c>
      <c r="AT6" s="98">
        <f t="shared" si="4"/>
        <v>41788904338</v>
      </c>
      <c r="AU6" s="99">
        <f t="shared" si="5"/>
        <v>23.283593451247164</v>
      </c>
      <c r="AV6" s="98">
        <f t="shared" si="6"/>
        <v>64900985559</v>
      </c>
      <c r="AW6" s="97">
        <f t="shared" si="7"/>
        <v>36.160990250392892</v>
      </c>
      <c r="AX6" s="98">
        <f t="shared" si="8"/>
        <v>106689889897</v>
      </c>
      <c r="AY6" s="100">
        <f t="shared" si="9"/>
        <v>59.444583701640056</v>
      </c>
      <c r="AZ6" s="98"/>
      <c r="BA6" s="97"/>
      <c r="BB6" s="98"/>
      <c r="BC6" s="100">
        <f t="shared" si="36"/>
        <v>0</v>
      </c>
      <c r="BD6" s="88">
        <f t="shared" si="10"/>
        <v>179477899000</v>
      </c>
      <c r="BE6" s="89">
        <f t="shared" si="10"/>
        <v>0</v>
      </c>
      <c r="BF6" s="89">
        <f t="shared" si="11"/>
        <v>179477899000</v>
      </c>
      <c r="BG6" s="90">
        <f t="shared" si="12"/>
        <v>0</v>
      </c>
      <c r="BH6" s="89">
        <f t="shared" si="13"/>
        <v>41788904338</v>
      </c>
      <c r="BI6" s="92">
        <f t="shared" si="14"/>
        <v>23.283593451247164</v>
      </c>
      <c r="BJ6" s="89">
        <f t="shared" si="15"/>
        <v>64900985559</v>
      </c>
      <c r="BK6" s="90">
        <f t="shared" si="16"/>
        <v>36.160990250392892</v>
      </c>
      <c r="BL6" s="89">
        <f t="shared" si="17"/>
        <v>106689889897</v>
      </c>
      <c r="BM6" s="93">
        <f t="shared" si="18"/>
        <v>59.444583701640056</v>
      </c>
      <c r="BN6" s="94">
        <f t="shared" si="19"/>
        <v>72788009103</v>
      </c>
      <c r="BO6" s="95"/>
    </row>
    <row r="7" spans="1:67" x14ac:dyDescent="0.25">
      <c r="A7" s="96" t="s">
        <v>889</v>
      </c>
      <c r="B7" s="88">
        <f>SUM([3]vee!D$9)</f>
        <v>16377989000</v>
      </c>
      <c r="C7" s="89">
        <f>SUM([3]vee!E$9)</f>
        <v>0</v>
      </c>
      <c r="D7" s="89">
        <f>SUM(B7:C7)</f>
        <v>16377989000</v>
      </c>
      <c r="E7" s="97">
        <f t="shared" si="37"/>
        <v>0</v>
      </c>
      <c r="F7" s="89">
        <f>SUM([3]vee!J$9)</f>
        <v>6178427733</v>
      </c>
      <c r="G7" s="99">
        <f t="shared" si="20"/>
        <v>37.723970464261512</v>
      </c>
      <c r="H7" s="98">
        <f t="shared" si="21"/>
        <v>4764599639</v>
      </c>
      <c r="I7" s="97">
        <f t="shared" si="22"/>
        <v>29.09148149385129</v>
      </c>
      <c r="J7" s="89">
        <f>SUM([3]vee!N$9)</f>
        <v>10943027372</v>
      </c>
      <c r="K7" s="100">
        <f t="shared" si="23"/>
        <v>66.815451958112803</v>
      </c>
      <c r="L7" s="96"/>
      <c r="M7" s="98"/>
      <c r="N7" s="89">
        <f>SUM(L7:M7)</f>
        <v>0</v>
      </c>
      <c r="O7" s="97">
        <f t="shared" si="38"/>
        <v>0</v>
      </c>
      <c r="P7" s="98"/>
      <c r="Q7" s="99">
        <f t="shared" si="24"/>
        <v>0</v>
      </c>
      <c r="R7" s="98">
        <f t="shared" si="25"/>
        <v>0</v>
      </c>
      <c r="S7" s="97">
        <f t="shared" si="26"/>
        <v>0</v>
      </c>
      <c r="T7" s="98"/>
      <c r="U7" s="100">
        <f t="shared" si="27"/>
        <v>0</v>
      </c>
      <c r="V7" s="96"/>
      <c r="W7" s="98"/>
      <c r="X7" s="89">
        <f>SUM(V7:W7)</f>
        <v>0</v>
      </c>
      <c r="Y7" s="97">
        <f t="shared" si="39"/>
        <v>0</v>
      </c>
      <c r="Z7" s="98"/>
      <c r="AA7" s="99">
        <f t="shared" si="28"/>
        <v>0</v>
      </c>
      <c r="AB7" s="98">
        <f t="shared" si="29"/>
        <v>0</v>
      </c>
      <c r="AC7" s="97">
        <f t="shared" si="30"/>
        <v>0</v>
      </c>
      <c r="AD7" s="98"/>
      <c r="AE7" s="100">
        <f t="shared" si="31"/>
        <v>0</v>
      </c>
      <c r="AF7" s="88">
        <f>SUM([3]vee!$D$397)</f>
        <v>1187719000</v>
      </c>
      <c r="AG7" s="89">
        <f>SUM([3]vee!$E$397)</f>
        <v>0</v>
      </c>
      <c r="AH7" s="89">
        <f>SUM(AF7:AG7)</f>
        <v>1187719000</v>
      </c>
      <c r="AI7" s="97">
        <f t="shared" si="0"/>
        <v>0</v>
      </c>
      <c r="AJ7" s="89">
        <f>SUM([3]vee!$J$397)</f>
        <v>351173833</v>
      </c>
      <c r="AK7" s="99">
        <f t="shared" si="32"/>
        <v>29.567080513151677</v>
      </c>
      <c r="AL7" s="98">
        <f t="shared" si="33"/>
        <v>704242296</v>
      </c>
      <c r="AM7" s="97">
        <f t="shared" si="34"/>
        <v>59.293679397231159</v>
      </c>
      <c r="AN7" s="89">
        <f>SUM([3]vee!$N$397)</f>
        <v>1055416129</v>
      </c>
      <c r="AO7" s="100">
        <f t="shared" si="35"/>
        <v>88.860759910382853</v>
      </c>
      <c r="AP7" s="88">
        <f t="shared" si="1"/>
        <v>17565708000</v>
      </c>
      <c r="AQ7" s="98">
        <f t="shared" si="1"/>
        <v>0</v>
      </c>
      <c r="AR7" s="89">
        <f t="shared" si="2"/>
        <v>17565708000</v>
      </c>
      <c r="AS7" s="97">
        <f t="shared" si="3"/>
        <v>0</v>
      </c>
      <c r="AT7" s="98">
        <f t="shared" si="4"/>
        <v>6529601566</v>
      </c>
      <c r="AU7" s="99">
        <f t="shared" si="5"/>
        <v>37.172436009980352</v>
      </c>
      <c r="AV7" s="98">
        <f t="shared" si="6"/>
        <v>5468841935</v>
      </c>
      <c r="AW7" s="97">
        <f t="shared" si="7"/>
        <v>31.133626580835799</v>
      </c>
      <c r="AX7" s="98">
        <f t="shared" si="8"/>
        <v>11998443501</v>
      </c>
      <c r="AY7" s="100">
        <f t="shared" si="9"/>
        <v>68.306062590816154</v>
      </c>
      <c r="AZ7" s="98"/>
      <c r="BA7" s="97"/>
      <c r="BB7" s="98"/>
      <c r="BC7" s="100">
        <f t="shared" si="36"/>
        <v>0</v>
      </c>
      <c r="BD7" s="88">
        <f t="shared" si="10"/>
        <v>17565708000</v>
      </c>
      <c r="BE7" s="89">
        <f t="shared" si="10"/>
        <v>0</v>
      </c>
      <c r="BF7" s="89">
        <f t="shared" si="11"/>
        <v>17565708000</v>
      </c>
      <c r="BG7" s="90">
        <f t="shared" si="12"/>
        <v>0</v>
      </c>
      <c r="BH7" s="89">
        <f t="shared" si="13"/>
        <v>6529601566</v>
      </c>
      <c r="BI7" s="92">
        <f t="shared" si="14"/>
        <v>37.172436009980352</v>
      </c>
      <c r="BJ7" s="89">
        <f t="shared" si="15"/>
        <v>5468841935</v>
      </c>
      <c r="BK7" s="90">
        <f t="shared" si="16"/>
        <v>31.133626580835799</v>
      </c>
      <c r="BL7" s="89">
        <f t="shared" si="17"/>
        <v>11998443501</v>
      </c>
      <c r="BM7" s="93">
        <f t="shared" si="18"/>
        <v>68.306062590816154</v>
      </c>
      <c r="BN7" s="94">
        <f t="shared" si="19"/>
        <v>5567264499</v>
      </c>
      <c r="BO7" s="95"/>
    </row>
    <row r="8" spans="1:67" x14ac:dyDescent="0.25">
      <c r="A8" s="96" t="s">
        <v>890</v>
      </c>
      <c r="B8" s="88">
        <f>SUM([3]gob!D$9)</f>
        <v>94526438000</v>
      </c>
      <c r="C8" s="89">
        <f>SUM([3]gob!E$9)</f>
        <v>0</v>
      </c>
      <c r="D8" s="89">
        <f>SUM(B8:C8)</f>
        <v>94526438000</v>
      </c>
      <c r="E8" s="97">
        <f t="shared" si="37"/>
        <v>0</v>
      </c>
      <c r="F8" s="89">
        <f>SUM([3]gob!J$9)</f>
        <v>39218750541</v>
      </c>
      <c r="G8" s="99">
        <f t="shared" si="20"/>
        <v>41.489715862349534</v>
      </c>
      <c r="H8" s="98">
        <f t="shared" si="21"/>
        <v>5536600604</v>
      </c>
      <c r="I8" s="97">
        <f t="shared" si="22"/>
        <v>5.8571979661393776</v>
      </c>
      <c r="J8" s="89">
        <f>SUM([3]gob!N$9)</f>
        <v>44755351145</v>
      </c>
      <c r="K8" s="100">
        <f t="shared" si="23"/>
        <v>47.346913828488915</v>
      </c>
      <c r="L8" s="96"/>
      <c r="M8" s="98"/>
      <c r="N8" s="89">
        <f>SUM(L8:M8)</f>
        <v>0</v>
      </c>
      <c r="O8" s="97">
        <f t="shared" si="38"/>
        <v>0</v>
      </c>
      <c r="P8" s="98"/>
      <c r="Q8" s="99">
        <f t="shared" si="24"/>
        <v>0</v>
      </c>
      <c r="R8" s="98">
        <f t="shared" si="25"/>
        <v>0</v>
      </c>
      <c r="S8" s="97">
        <f t="shared" si="26"/>
        <v>0</v>
      </c>
      <c r="T8" s="98"/>
      <c r="U8" s="100">
        <f t="shared" si="27"/>
        <v>0</v>
      </c>
      <c r="V8" s="96"/>
      <c r="W8" s="98"/>
      <c r="X8" s="89">
        <f>SUM(V8:W8)</f>
        <v>0</v>
      </c>
      <c r="Y8" s="97">
        <f t="shared" si="39"/>
        <v>0</v>
      </c>
      <c r="Z8" s="98"/>
      <c r="AA8" s="99">
        <f t="shared" si="28"/>
        <v>0</v>
      </c>
      <c r="AB8" s="98">
        <f t="shared" si="29"/>
        <v>0</v>
      </c>
      <c r="AC8" s="97">
        <f t="shared" si="30"/>
        <v>0</v>
      </c>
      <c r="AD8" s="98"/>
      <c r="AE8" s="100">
        <f t="shared" si="31"/>
        <v>0</v>
      </c>
      <c r="AF8" s="88">
        <f>SUM([3]gob!$D$397)</f>
        <v>86038925000</v>
      </c>
      <c r="AG8" s="89">
        <f>SUM([3]gob!$E$397)</f>
        <v>200000000</v>
      </c>
      <c r="AH8" s="89">
        <f>SUM(AF8:AG8)</f>
        <v>86238925000</v>
      </c>
      <c r="AI8" s="97">
        <f t="shared" si="0"/>
        <v>0</v>
      </c>
      <c r="AJ8" s="89">
        <f>SUM([3]gob!$J$397)</f>
        <v>11943305565</v>
      </c>
      <c r="AK8" s="99">
        <f t="shared" si="32"/>
        <v>13.84908910332544</v>
      </c>
      <c r="AL8" s="98">
        <f t="shared" si="33"/>
        <v>50615777286</v>
      </c>
      <c r="AM8" s="97">
        <f t="shared" si="34"/>
        <v>58.692495628859007</v>
      </c>
      <c r="AN8" s="89">
        <f>SUM([3]gob!$N$397)</f>
        <v>62559082851</v>
      </c>
      <c r="AO8" s="100">
        <f t="shared" si="35"/>
        <v>72.541584732184447</v>
      </c>
      <c r="AP8" s="88">
        <f t="shared" si="1"/>
        <v>180565363000</v>
      </c>
      <c r="AQ8" s="98">
        <f t="shared" si="1"/>
        <v>200000000</v>
      </c>
      <c r="AR8" s="89">
        <f t="shared" si="2"/>
        <v>180765363000</v>
      </c>
      <c r="AS8" s="97">
        <f t="shared" si="3"/>
        <v>0</v>
      </c>
      <c r="AT8" s="98">
        <f t="shared" si="4"/>
        <v>51162056106</v>
      </c>
      <c r="AU8" s="99">
        <f t="shared" si="5"/>
        <v>28.303019592309838</v>
      </c>
      <c r="AV8" s="98">
        <f t="shared" si="6"/>
        <v>56152377890</v>
      </c>
      <c r="AW8" s="97">
        <f t="shared" si="7"/>
        <v>31.063682200002003</v>
      </c>
      <c r="AX8" s="98">
        <f t="shared" si="8"/>
        <v>107314433996</v>
      </c>
      <c r="AY8" s="100">
        <f t="shared" si="9"/>
        <v>59.366701792311837</v>
      </c>
      <c r="AZ8" s="98"/>
      <c r="BA8" s="97"/>
      <c r="BB8" s="98"/>
      <c r="BC8" s="100">
        <f t="shared" si="36"/>
        <v>0</v>
      </c>
      <c r="BD8" s="88">
        <f t="shared" si="10"/>
        <v>180565363000</v>
      </c>
      <c r="BE8" s="89">
        <f t="shared" si="10"/>
        <v>200000000</v>
      </c>
      <c r="BF8" s="89">
        <f t="shared" si="11"/>
        <v>180765363000</v>
      </c>
      <c r="BG8" s="90">
        <f t="shared" si="12"/>
        <v>0</v>
      </c>
      <c r="BH8" s="89">
        <f t="shared" si="13"/>
        <v>51162056106</v>
      </c>
      <c r="BI8" s="92">
        <f t="shared" si="14"/>
        <v>28.303019592309838</v>
      </c>
      <c r="BJ8" s="89">
        <f t="shared" si="15"/>
        <v>56152377890</v>
      </c>
      <c r="BK8" s="90">
        <f t="shared" si="16"/>
        <v>31.063682200002003</v>
      </c>
      <c r="BL8" s="89">
        <f t="shared" si="17"/>
        <v>107314433996</v>
      </c>
      <c r="BM8" s="93">
        <f t="shared" si="18"/>
        <v>59.366701792311837</v>
      </c>
      <c r="BN8" s="94">
        <f t="shared" si="19"/>
        <v>73450929004</v>
      </c>
      <c r="BO8" s="95"/>
    </row>
    <row r="9" spans="1:67" x14ac:dyDescent="0.25">
      <c r="A9" s="96" t="s">
        <v>891</v>
      </c>
      <c r="B9" s="96">
        <f>SUM(B10:B13)</f>
        <v>245916182000</v>
      </c>
      <c r="C9" s="98">
        <f>SUM(C10:C13)</f>
        <v>0</v>
      </c>
      <c r="D9" s="98">
        <f>SUM(D10:D13)</f>
        <v>245916182000</v>
      </c>
      <c r="E9" s="97">
        <f t="shared" si="37"/>
        <v>0</v>
      </c>
      <c r="F9" s="98">
        <f>SUM(F10:F13)</f>
        <v>57184028932</v>
      </c>
      <c r="G9" s="99">
        <f t="shared" si="20"/>
        <v>23.25346321943141</v>
      </c>
      <c r="H9" s="98">
        <f t="shared" si="21"/>
        <v>17617815504</v>
      </c>
      <c r="I9" s="97">
        <f t="shared" si="22"/>
        <v>7.1641546159007943</v>
      </c>
      <c r="J9" s="98">
        <f>SUM(J10:J13)</f>
        <v>74801844436</v>
      </c>
      <c r="K9" s="100">
        <f t="shared" si="23"/>
        <v>30.417617835332202</v>
      </c>
      <c r="L9" s="96">
        <f>SUM(L10:L13)</f>
        <v>0</v>
      </c>
      <c r="M9" s="98">
        <f>SUM(M10:M13)</f>
        <v>0</v>
      </c>
      <c r="N9" s="98">
        <f>SUM(N10:N13)</f>
        <v>0</v>
      </c>
      <c r="O9" s="97">
        <f t="shared" si="38"/>
        <v>0</v>
      </c>
      <c r="P9" s="98">
        <f>SUM(P10:P13)</f>
        <v>0</v>
      </c>
      <c r="Q9" s="99">
        <f t="shared" si="24"/>
        <v>0</v>
      </c>
      <c r="R9" s="98">
        <f t="shared" si="25"/>
        <v>0</v>
      </c>
      <c r="S9" s="97">
        <f t="shared" si="26"/>
        <v>0</v>
      </c>
      <c r="T9" s="98">
        <f>SUM(T10:T13)</f>
        <v>0</v>
      </c>
      <c r="U9" s="100">
        <f t="shared" si="27"/>
        <v>0</v>
      </c>
      <c r="V9" s="96">
        <f>SUM(V10:V13)</f>
        <v>577908099000</v>
      </c>
      <c r="W9" s="98">
        <f>SUM(W10:W13)</f>
        <v>0</v>
      </c>
      <c r="X9" s="98">
        <f>SUM(X10:X13)</f>
        <v>577908099000</v>
      </c>
      <c r="Y9" s="97">
        <f t="shared" si="39"/>
        <v>0</v>
      </c>
      <c r="Z9" s="98">
        <f>SUM(Z10:Z13)</f>
        <v>68492121878</v>
      </c>
      <c r="AA9" s="99">
        <f t="shared" si="28"/>
        <v>11.851732480738256</v>
      </c>
      <c r="AB9" s="98">
        <f t="shared" si="29"/>
        <v>6381500</v>
      </c>
      <c r="AC9" s="97">
        <f t="shared" si="30"/>
        <v>1.1042413164034928E-3</v>
      </c>
      <c r="AD9" s="98">
        <f>SUM(AD10:AD13)</f>
        <v>68498503378</v>
      </c>
      <c r="AE9" s="100">
        <f t="shared" si="31"/>
        <v>11.852836722054661</v>
      </c>
      <c r="AF9" s="96">
        <f>SUM(AF10:AF13)</f>
        <v>4795723512000</v>
      </c>
      <c r="AG9" s="98">
        <f>SUM(AG10:AG13)</f>
        <v>0</v>
      </c>
      <c r="AH9" s="98">
        <f>SUM(AH10:AH13)</f>
        <v>4795723512000</v>
      </c>
      <c r="AI9" s="97">
        <f t="shared" si="0"/>
        <v>0</v>
      </c>
      <c r="AJ9" s="98">
        <f>SUM(AJ10:AJ13)</f>
        <v>610123665955</v>
      </c>
      <c r="AK9" s="99">
        <f t="shared" si="32"/>
        <v>12.722244400210537</v>
      </c>
      <c r="AL9" s="98">
        <f t="shared" si="33"/>
        <v>15259166985</v>
      </c>
      <c r="AM9" s="97">
        <f t="shared" si="34"/>
        <v>0.3181827923736234</v>
      </c>
      <c r="AN9" s="98">
        <f>SUM(AN10:AN13)</f>
        <v>625382832940</v>
      </c>
      <c r="AO9" s="100">
        <f t="shared" si="35"/>
        <v>13.040427192584158</v>
      </c>
      <c r="AP9" s="98">
        <f t="shared" ref="AP9:AP15" si="40">SUM(AR9-AN9)</f>
        <v>4994164960060</v>
      </c>
      <c r="AQ9" s="97">
        <f t="shared" ref="AQ9:AQ15" si="41">IF(OR(AP9=0,AL9=0),0,(AP9/AL9)*100)</f>
        <v>32728.94886706032</v>
      </c>
      <c r="AR9" s="98">
        <f>SUM(AR10:AR13)</f>
        <v>5619547793000</v>
      </c>
      <c r="AS9" s="100">
        <f t="shared" ref="AS9:AS15" si="42">IF(OR(AR9=0,AL9=0),0,(AR9/AL9)*100)</f>
        <v>36827.356293591278</v>
      </c>
      <c r="AT9" s="96">
        <f>SUM(AT10:AT13)</f>
        <v>735799816765</v>
      </c>
      <c r="AU9" s="98">
        <f>SUM(AU10:AU13)</f>
        <v>81.459406152829132</v>
      </c>
      <c r="AV9" s="98">
        <f>SUM(AV10:AV13)</f>
        <v>32883363989</v>
      </c>
      <c r="AW9" s="97">
        <f t="shared" ref="AW9:AW15" si="43">IF(OR(AV9=0,AV$91=0),0,(AV9/AV$91)*100)</f>
        <v>0</v>
      </c>
      <c r="AX9" s="98">
        <f>SUM(AX10:AX13)</f>
        <v>768683180754</v>
      </c>
      <c r="AY9" s="100">
        <f t="shared" si="9"/>
        <v>13.678737312484673</v>
      </c>
      <c r="AZ9" s="98"/>
      <c r="BA9" s="97"/>
      <c r="BB9" s="98">
        <f>SUM(BB10:BB13)</f>
        <v>0</v>
      </c>
      <c r="BC9" s="100">
        <f t="shared" si="36"/>
        <v>0</v>
      </c>
      <c r="BD9" s="96">
        <f>SUM(BD10:BD13)</f>
        <v>5619547793000</v>
      </c>
      <c r="BE9" s="98">
        <f>SUM(BE10:BE13)</f>
        <v>0</v>
      </c>
      <c r="BF9" s="98">
        <f>SUM(BF10:BF13)</f>
        <v>5619547793000</v>
      </c>
      <c r="BG9" s="97">
        <f t="shared" si="12"/>
        <v>0</v>
      </c>
      <c r="BH9" s="98">
        <f>SUM(BH10:BH13)</f>
        <v>735799816765</v>
      </c>
      <c r="BI9" s="99">
        <f t="shared" si="14"/>
        <v>13.093576989976851</v>
      </c>
      <c r="BJ9" s="98">
        <f t="shared" si="15"/>
        <v>32883363989</v>
      </c>
      <c r="BK9" s="97">
        <f t="shared" si="16"/>
        <v>0.58516032250782213</v>
      </c>
      <c r="BL9" s="98">
        <f>SUM(BL10:BL13)</f>
        <v>768683180754</v>
      </c>
      <c r="BM9" s="100">
        <f t="shared" si="18"/>
        <v>13.678737312484673</v>
      </c>
      <c r="BN9" s="96">
        <f>SUM(BN10:BN13)</f>
        <v>4850864612246</v>
      </c>
      <c r="BO9" s="95"/>
    </row>
    <row r="10" spans="1:67" x14ac:dyDescent="0.25">
      <c r="A10" s="96" t="s">
        <v>892</v>
      </c>
      <c r="B10" s="88">
        <f>SUM([3]hco!D$9)</f>
        <v>138857064000</v>
      </c>
      <c r="C10" s="89">
        <f>SUM([3]hco!E$9)</f>
        <v>-525500000</v>
      </c>
      <c r="D10" s="89">
        <f>SUM(B10:C10)</f>
        <v>138331564000</v>
      </c>
      <c r="E10" s="97">
        <f t="shared" si="37"/>
        <v>0</v>
      </c>
      <c r="F10" s="89">
        <f>SUM([3]hco!J$9)</f>
        <v>48767944904</v>
      </c>
      <c r="G10" s="99">
        <f t="shared" si="20"/>
        <v>35.254386991532897</v>
      </c>
      <c r="H10" s="98">
        <f t="shared" si="21"/>
        <v>13089153595</v>
      </c>
      <c r="I10" s="97">
        <f t="shared" si="22"/>
        <v>9.4621597678169831</v>
      </c>
      <c r="J10" s="89">
        <f>SUM([3]hco!N$9)</f>
        <v>61857098499</v>
      </c>
      <c r="K10" s="100">
        <f t="shared" si="23"/>
        <v>44.716546759349882</v>
      </c>
      <c r="L10" s="96"/>
      <c r="M10" s="98"/>
      <c r="N10" s="89">
        <f>SUM(L10:M10)</f>
        <v>0</v>
      </c>
      <c r="O10" s="97">
        <f t="shared" si="38"/>
        <v>0</v>
      </c>
      <c r="P10" s="98"/>
      <c r="Q10" s="99">
        <f t="shared" si="24"/>
        <v>0</v>
      </c>
      <c r="R10" s="98">
        <f t="shared" si="25"/>
        <v>0</v>
      </c>
      <c r="S10" s="97">
        <f t="shared" si="26"/>
        <v>0</v>
      </c>
      <c r="T10" s="98"/>
      <c r="U10" s="100">
        <f t="shared" si="27"/>
        <v>0</v>
      </c>
      <c r="V10" s="96"/>
      <c r="W10" s="98"/>
      <c r="X10" s="89">
        <f>SUM(V10:W10)</f>
        <v>0</v>
      </c>
      <c r="Y10" s="97">
        <f t="shared" si="39"/>
        <v>0</v>
      </c>
      <c r="Z10" s="98"/>
      <c r="AA10" s="99">
        <f t="shared" si="28"/>
        <v>0</v>
      </c>
      <c r="AB10" s="98">
        <f t="shared" si="29"/>
        <v>0</v>
      </c>
      <c r="AC10" s="97">
        <f t="shared" si="30"/>
        <v>0</v>
      </c>
      <c r="AD10" s="98"/>
      <c r="AE10" s="100">
        <f t="shared" si="31"/>
        <v>0</v>
      </c>
      <c r="AF10" s="88">
        <f>SUM([3]hco!$D$397)</f>
        <v>20749127000</v>
      </c>
      <c r="AG10" s="89">
        <f>SUM([3]hco!$E$397)</f>
        <v>0</v>
      </c>
      <c r="AH10" s="89">
        <f>SUM(AF10:AG10)</f>
        <v>20749127000</v>
      </c>
      <c r="AI10" s="97">
        <f t="shared" si="0"/>
        <v>0</v>
      </c>
      <c r="AJ10" s="89">
        <f>SUM([3]hco!$J$397)</f>
        <v>2414214254</v>
      </c>
      <c r="AK10" s="99">
        <f t="shared" si="32"/>
        <v>11.635257011054007</v>
      </c>
      <c r="AL10" s="98">
        <f t="shared" si="33"/>
        <v>10378756294</v>
      </c>
      <c r="AM10" s="97">
        <f t="shared" si="34"/>
        <v>50.02020708630296</v>
      </c>
      <c r="AN10" s="89">
        <f>SUM([3]hco!$N$397)</f>
        <v>12792970548</v>
      </c>
      <c r="AO10" s="100">
        <f t="shared" si="35"/>
        <v>61.655464097356962</v>
      </c>
      <c r="AP10" s="88">
        <f t="shared" ref="AP10:AQ14" si="44">SUM(B10+L10+V10+AF10)</f>
        <v>159606191000</v>
      </c>
      <c r="AQ10" s="98">
        <f t="shared" si="44"/>
        <v>-525500000</v>
      </c>
      <c r="AR10" s="89">
        <f t="shared" ref="AR10:AR14" si="45">SUM(AP10:AQ10)</f>
        <v>159080691000</v>
      </c>
      <c r="AS10" s="97">
        <f t="shared" ref="AS10:AS14" si="46">IF(OR(AR10=0,AR$91=0),0,(AR10/AR$91)*100)</f>
        <v>0</v>
      </c>
      <c r="AT10" s="98">
        <f t="shared" ref="AT10:AT14" si="47">SUM(F10+P10+Z10+AJ10)</f>
        <v>51182159158</v>
      </c>
      <c r="AU10" s="99">
        <f t="shared" ref="AU10:AU14" si="48">IF(OR(AT10=0,AR10=0),0,(AT10/AR10)*100)</f>
        <v>32.173709352318568</v>
      </c>
      <c r="AV10" s="98">
        <f t="shared" ref="AV10:AV14" si="49">SUM(AX10-AT10)</f>
        <v>23467909889</v>
      </c>
      <c r="AW10" s="97">
        <f t="shared" ref="AW10:AW14" si="50">IF(OR(AV10=0,AR10=0),0,(AV10/AR10)*100)</f>
        <v>14.752205149146604</v>
      </c>
      <c r="AX10" s="98">
        <f t="shared" ref="AX10:AX14" si="51">SUM(J10+T10+AD10+AN10)</f>
        <v>74650069047</v>
      </c>
      <c r="AY10" s="100">
        <f t="shared" si="9"/>
        <v>46.925914501465172</v>
      </c>
      <c r="AZ10" s="98"/>
      <c r="BA10" s="97"/>
      <c r="BB10" s="98"/>
      <c r="BC10" s="100">
        <f t="shared" si="36"/>
        <v>0</v>
      </c>
      <c r="BD10" s="88">
        <f t="shared" ref="BD10:BE14" si="52">SUM(AP10+AZ10)</f>
        <v>159606191000</v>
      </c>
      <c r="BE10" s="89">
        <f t="shared" si="52"/>
        <v>-525500000</v>
      </c>
      <c r="BF10" s="89">
        <f t="shared" ref="BF10:BF14" si="53">SUM(BD10:BE10)</f>
        <v>159080691000</v>
      </c>
      <c r="BG10" s="90">
        <f t="shared" si="12"/>
        <v>0</v>
      </c>
      <c r="BH10" s="89">
        <f t="shared" ref="BH10:BH14" si="54">SUM(AT10)</f>
        <v>51182159158</v>
      </c>
      <c r="BI10" s="92">
        <f t="shared" si="14"/>
        <v>32.173709352318568</v>
      </c>
      <c r="BJ10" s="89">
        <f t="shared" si="15"/>
        <v>23467909889</v>
      </c>
      <c r="BK10" s="90">
        <f t="shared" si="16"/>
        <v>14.752205149146604</v>
      </c>
      <c r="BL10" s="89">
        <f t="shared" ref="BL10:BL14" si="55">SUM(AX10)</f>
        <v>74650069047</v>
      </c>
      <c r="BM10" s="93">
        <f t="shared" si="18"/>
        <v>46.925914501465172</v>
      </c>
      <c r="BN10" s="94">
        <f t="shared" ref="BN10:BN14" si="56">SUM(BF10-BL10)</f>
        <v>84430621953</v>
      </c>
      <c r="BO10" s="95"/>
    </row>
    <row r="11" spans="1:67" x14ac:dyDescent="0.25">
      <c r="A11" s="96" t="s">
        <v>893</v>
      </c>
      <c r="B11" s="88">
        <f>SUM([3]hpt!D$9)</f>
        <v>84791618000</v>
      </c>
      <c r="C11" s="89">
        <f>SUM([3]hpt!E$9)</f>
        <v>0</v>
      </c>
      <c r="D11" s="89">
        <f>SUM(B11:C11)</f>
        <v>84791618000</v>
      </c>
      <c r="E11" s="97">
        <f t="shared" si="37"/>
        <v>0</v>
      </c>
      <c r="F11" s="89">
        <f>SUM([3]hpt!J$9)</f>
        <v>1044270000</v>
      </c>
      <c r="G11" s="99">
        <f t="shared" si="20"/>
        <v>1.2315722056394771</v>
      </c>
      <c r="H11" s="98">
        <f t="shared" si="21"/>
        <v>0</v>
      </c>
      <c r="I11" s="97">
        <f t="shared" si="22"/>
        <v>0</v>
      </c>
      <c r="J11" s="89">
        <f>SUM([3]hpt!N$9)</f>
        <v>1044270000</v>
      </c>
      <c r="K11" s="100">
        <f t="shared" si="23"/>
        <v>1.2315722056394771</v>
      </c>
      <c r="L11" s="96"/>
      <c r="M11" s="98"/>
      <c r="N11" s="89">
        <f>SUM(L11:M11)</f>
        <v>0</v>
      </c>
      <c r="O11" s="97">
        <f t="shared" si="38"/>
        <v>0</v>
      </c>
      <c r="P11" s="98"/>
      <c r="Q11" s="99">
        <f t="shared" si="24"/>
        <v>0</v>
      </c>
      <c r="R11" s="98">
        <f t="shared" si="25"/>
        <v>0</v>
      </c>
      <c r="S11" s="97">
        <f t="shared" si="26"/>
        <v>0</v>
      </c>
      <c r="T11" s="98"/>
      <c r="U11" s="100">
        <f t="shared" si="27"/>
        <v>0</v>
      </c>
      <c r="V11" s="96"/>
      <c r="W11" s="98"/>
      <c r="X11" s="89">
        <f>SUM(V11:W11)</f>
        <v>0</v>
      </c>
      <c r="Y11" s="97">
        <f t="shared" si="39"/>
        <v>0</v>
      </c>
      <c r="Z11" s="98"/>
      <c r="AA11" s="99">
        <f t="shared" si="28"/>
        <v>0</v>
      </c>
      <c r="AB11" s="98">
        <f t="shared" si="29"/>
        <v>0</v>
      </c>
      <c r="AC11" s="97">
        <f t="shared" si="30"/>
        <v>0</v>
      </c>
      <c r="AD11" s="98"/>
      <c r="AE11" s="100">
        <f t="shared" si="31"/>
        <v>0</v>
      </c>
      <c r="AF11" s="88">
        <f>SUM([3]hpt!$D$397)</f>
        <v>4767431908000</v>
      </c>
      <c r="AG11" s="89">
        <f>SUM([3]hpt!$E$397)</f>
        <v>0</v>
      </c>
      <c r="AH11" s="89">
        <f>SUM(AF11:AG11)</f>
        <v>4767431908000</v>
      </c>
      <c r="AI11" s="97">
        <f t="shared" si="0"/>
        <v>0</v>
      </c>
      <c r="AJ11" s="89">
        <f>SUM([3]hpt!$J$397)</f>
        <v>607530223502</v>
      </c>
      <c r="AK11" s="99">
        <f t="shared" si="32"/>
        <v>12.743343486092218</v>
      </c>
      <c r="AL11" s="98">
        <f t="shared" si="33"/>
        <v>0</v>
      </c>
      <c r="AM11" s="97">
        <f t="shared" si="34"/>
        <v>0</v>
      </c>
      <c r="AN11" s="89">
        <f>SUM([3]hpt!$N$397)</f>
        <v>607530223502</v>
      </c>
      <c r="AO11" s="100">
        <f t="shared" si="35"/>
        <v>12.743343486092218</v>
      </c>
      <c r="AP11" s="88">
        <f t="shared" si="44"/>
        <v>4852223526000</v>
      </c>
      <c r="AQ11" s="98">
        <f t="shared" si="44"/>
        <v>0</v>
      </c>
      <c r="AR11" s="89">
        <f t="shared" si="45"/>
        <v>4852223526000</v>
      </c>
      <c r="AS11" s="97">
        <f t="shared" si="46"/>
        <v>0</v>
      </c>
      <c r="AT11" s="98">
        <f t="shared" si="47"/>
        <v>608574493502</v>
      </c>
      <c r="AU11" s="99">
        <f t="shared" si="48"/>
        <v>12.542177627247259</v>
      </c>
      <c r="AV11" s="98">
        <f t="shared" si="49"/>
        <v>0</v>
      </c>
      <c r="AW11" s="97">
        <f t="shared" si="50"/>
        <v>0</v>
      </c>
      <c r="AX11" s="98">
        <f t="shared" si="51"/>
        <v>608574493502</v>
      </c>
      <c r="AY11" s="100">
        <f t="shared" si="9"/>
        <v>12.542177627247259</v>
      </c>
      <c r="AZ11" s="98"/>
      <c r="BA11" s="97"/>
      <c r="BB11" s="98"/>
      <c r="BC11" s="100">
        <f t="shared" si="36"/>
        <v>0</v>
      </c>
      <c r="BD11" s="88">
        <f t="shared" si="52"/>
        <v>4852223526000</v>
      </c>
      <c r="BE11" s="89">
        <f t="shared" si="52"/>
        <v>0</v>
      </c>
      <c r="BF11" s="89">
        <f t="shared" si="53"/>
        <v>4852223526000</v>
      </c>
      <c r="BG11" s="90">
        <f t="shared" si="12"/>
        <v>0</v>
      </c>
      <c r="BH11" s="89">
        <f t="shared" si="54"/>
        <v>608574493502</v>
      </c>
      <c r="BI11" s="92">
        <f t="shared" si="14"/>
        <v>12.542177627247259</v>
      </c>
      <c r="BJ11" s="89">
        <f t="shared" si="15"/>
        <v>0</v>
      </c>
      <c r="BK11" s="90">
        <f t="shared" si="16"/>
        <v>0</v>
      </c>
      <c r="BL11" s="89">
        <f t="shared" si="55"/>
        <v>608574493502</v>
      </c>
      <c r="BM11" s="93">
        <f t="shared" si="18"/>
        <v>12.542177627247259</v>
      </c>
      <c r="BN11" s="94">
        <f t="shared" si="56"/>
        <v>4243649032498</v>
      </c>
      <c r="BO11" s="95"/>
    </row>
    <row r="12" spans="1:67" x14ac:dyDescent="0.25">
      <c r="A12" s="96" t="s">
        <v>894</v>
      </c>
      <c r="B12" s="88">
        <f>SUM([3]hcr!D$9)</f>
        <v>0</v>
      </c>
      <c r="C12" s="89">
        <f>SUM([3]hcr!E$9)</f>
        <v>0</v>
      </c>
      <c r="D12" s="89">
        <f>SUM(B12:C12)</f>
        <v>0</v>
      </c>
      <c r="E12" s="97">
        <f t="shared" si="37"/>
        <v>0</v>
      </c>
      <c r="F12" s="89">
        <f>SUM([3]hcr!J$9)</f>
        <v>0</v>
      </c>
      <c r="G12" s="99">
        <f t="shared" si="20"/>
        <v>0</v>
      </c>
      <c r="H12" s="98">
        <f t="shared" si="21"/>
        <v>0</v>
      </c>
      <c r="I12" s="97">
        <f t="shared" si="22"/>
        <v>0</v>
      </c>
      <c r="J12" s="89">
        <f>SUM([3]hcr!N$9)</f>
        <v>0</v>
      </c>
      <c r="K12" s="100">
        <f t="shared" si="23"/>
        <v>0</v>
      </c>
      <c r="L12" s="96"/>
      <c r="M12" s="98"/>
      <c r="N12" s="89">
        <f>SUM(L12:M12)</f>
        <v>0</v>
      </c>
      <c r="O12" s="97">
        <f t="shared" si="38"/>
        <v>0</v>
      </c>
      <c r="P12" s="98"/>
      <c r="Q12" s="99">
        <f t="shared" si="24"/>
        <v>0</v>
      </c>
      <c r="R12" s="98">
        <f t="shared" si="25"/>
        <v>0</v>
      </c>
      <c r="S12" s="97">
        <f t="shared" si="26"/>
        <v>0</v>
      </c>
      <c r="T12" s="98"/>
      <c r="U12" s="100">
        <f t="shared" si="27"/>
        <v>0</v>
      </c>
      <c r="V12" s="88">
        <f>SUM([3]hcr!D$377)</f>
        <v>577908099000</v>
      </c>
      <c r="W12" s="89">
        <f>SUM([3]hcr!E$377)</f>
        <v>0</v>
      </c>
      <c r="X12" s="89">
        <f>SUM(V12:W12)</f>
        <v>577908099000</v>
      </c>
      <c r="Y12" s="97">
        <f t="shared" si="39"/>
        <v>0</v>
      </c>
      <c r="Z12" s="89">
        <f>SUM([3]hcr!J$377)</f>
        <v>68492121878</v>
      </c>
      <c r="AA12" s="99">
        <f t="shared" si="28"/>
        <v>11.851732480738256</v>
      </c>
      <c r="AB12" s="98">
        <f t="shared" si="29"/>
        <v>6381500</v>
      </c>
      <c r="AC12" s="97">
        <f t="shared" si="30"/>
        <v>1.1042413164034928E-3</v>
      </c>
      <c r="AD12" s="89">
        <f>SUM([3]hcr!N$377)</f>
        <v>68498503378</v>
      </c>
      <c r="AE12" s="100">
        <f t="shared" si="31"/>
        <v>11.852836722054661</v>
      </c>
      <c r="AF12" s="88">
        <f>SUM([3]hcr!$D$397)</f>
        <v>0</v>
      </c>
      <c r="AG12" s="89">
        <f>SUM([3]hcr!$E$397)</f>
        <v>0</v>
      </c>
      <c r="AH12" s="89">
        <f>SUM(AF12:AG12)</f>
        <v>0</v>
      </c>
      <c r="AI12" s="97">
        <f t="shared" si="0"/>
        <v>0</v>
      </c>
      <c r="AJ12" s="89">
        <f>SUM([3]hcr!$J$397)</f>
        <v>0</v>
      </c>
      <c r="AK12" s="99">
        <f t="shared" si="32"/>
        <v>0</v>
      </c>
      <c r="AL12" s="98">
        <f t="shared" si="33"/>
        <v>0</v>
      </c>
      <c r="AM12" s="97">
        <f t="shared" si="34"/>
        <v>0</v>
      </c>
      <c r="AN12" s="89">
        <f>SUM([3]hcr!$N$397)</f>
        <v>0</v>
      </c>
      <c r="AO12" s="100">
        <f t="shared" si="35"/>
        <v>0</v>
      </c>
      <c r="AP12" s="88">
        <f t="shared" si="44"/>
        <v>577908099000</v>
      </c>
      <c r="AQ12" s="98">
        <f t="shared" si="44"/>
        <v>0</v>
      </c>
      <c r="AR12" s="89">
        <f t="shared" si="45"/>
        <v>577908099000</v>
      </c>
      <c r="AS12" s="97">
        <f t="shared" si="46"/>
        <v>0</v>
      </c>
      <c r="AT12" s="98">
        <f t="shared" si="47"/>
        <v>68492121878</v>
      </c>
      <c r="AU12" s="99">
        <f t="shared" si="48"/>
        <v>11.851732480738256</v>
      </c>
      <c r="AV12" s="98">
        <f t="shared" si="49"/>
        <v>6381500</v>
      </c>
      <c r="AW12" s="97">
        <f t="shared" si="50"/>
        <v>1.1042413164034928E-3</v>
      </c>
      <c r="AX12" s="98">
        <f t="shared" si="51"/>
        <v>68498503378</v>
      </c>
      <c r="AY12" s="100">
        <f t="shared" si="9"/>
        <v>11.852836722054661</v>
      </c>
      <c r="AZ12" s="98"/>
      <c r="BA12" s="97"/>
      <c r="BB12" s="98"/>
      <c r="BC12" s="100">
        <f t="shared" si="36"/>
        <v>0</v>
      </c>
      <c r="BD12" s="88">
        <f t="shared" si="52"/>
        <v>577908099000</v>
      </c>
      <c r="BE12" s="89">
        <f t="shared" si="52"/>
        <v>0</v>
      </c>
      <c r="BF12" s="89">
        <f t="shared" si="53"/>
        <v>577908099000</v>
      </c>
      <c r="BG12" s="90">
        <f t="shared" si="12"/>
        <v>0</v>
      </c>
      <c r="BH12" s="89">
        <f t="shared" si="54"/>
        <v>68492121878</v>
      </c>
      <c r="BI12" s="92">
        <f t="shared" si="14"/>
        <v>11.851732480738256</v>
      </c>
      <c r="BJ12" s="89">
        <f t="shared" si="15"/>
        <v>6381500</v>
      </c>
      <c r="BK12" s="90">
        <f t="shared" si="16"/>
        <v>1.1042413164034928E-3</v>
      </c>
      <c r="BL12" s="89">
        <f t="shared" si="55"/>
        <v>68498503378</v>
      </c>
      <c r="BM12" s="93">
        <f t="shared" si="18"/>
        <v>11.852836722054661</v>
      </c>
      <c r="BN12" s="94">
        <f t="shared" si="56"/>
        <v>509409595622</v>
      </c>
      <c r="BO12" s="95"/>
    </row>
    <row r="13" spans="1:67" x14ac:dyDescent="0.25">
      <c r="A13" s="96" t="s">
        <v>895</v>
      </c>
      <c r="B13" s="88">
        <f>SUM([3]hct!D$9)</f>
        <v>22267500000</v>
      </c>
      <c r="C13" s="89">
        <f>SUM([3]hct!E$9)</f>
        <v>525500000</v>
      </c>
      <c r="D13" s="89">
        <f>SUM(B13:C13)</f>
        <v>22793000000</v>
      </c>
      <c r="E13" s="97">
        <f t="shared" si="37"/>
        <v>0</v>
      </c>
      <c r="F13" s="89">
        <f>SUM([3]hct!J$9)</f>
        <v>7371814028</v>
      </c>
      <c r="G13" s="99">
        <f t="shared" si="20"/>
        <v>32.342447365419211</v>
      </c>
      <c r="H13" s="98">
        <f t="shared" si="21"/>
        <v>4528661909</v>
      </c>
      <c r="I13" s="97">
        <f t="shared" si="22"/>
        <v>19.868652257271968</v>
      </c>
      <c r="J13" s="89">
        <f>SUM([3]hct!N$9)</f>
        <v>11900475937</v>
      </c>
      <c r="K13" s="100">
        <f t="shared" si="23"/>
        <v>52.211099622691179</v>
      </c>
      <c r="L13" s="96"/>
      <c r="M13" s="98"/>
      <c r="N13" s="89">
        <f>SUM(L13:M13)</f>
        <v>0</v>
      </c>
      <c r="O13" s="97">
        <f t="shared" si="38"/>
        <v>0</v>
      </c>
      <c r="P13" s="98"/>
      <c r="Q13" s="99">
        <f t="shared" si="24"/>
        <v>0</v>
      </c>
      <c r="R13" s="98">
        <f t="shared" si="25"/>
        <v>0</v>
      </c>
      <c r="S13" s="97">
        <f t="shared" si="26"/>
        <v>0</v>
      </c>
      <c r="T13" s="98"/>
      <c r="U13" s="100">
        <f t="shared" si="27"/>
        <v>0</v>
      </c>
      <c r="V13" s="96"/>
      <c r="W13" s="98"/>
      <c r="X13" s="89">
        <f>SUM(V13:W13)</f>
        <v>0</v>
      </c>
      <c r="Y13" s="97">
        <f t="shared" si="39"/>
        <v>0</v>
      </c>
      <c r="Z13" s="98"/>
      <c r="AA13" s="99">
        <f t="shared" si="28"/>
        <v>0</v>
      </c>
      <c r="AB13" s="98">
        <f t="shared" si="29"/>
        <v>0</v>
      </c>
      <c r="AC13" s="97">
        <f t="shared" si="30"/>
        <v>0</v>
      </c>
      <c r="AD13" s="98"/>
      <c r="AE13" s="100">
        <f t="shared" si="31"/>
        <v>0</v>
      </c>
      <c r="AF13" s="88">
        <f>SUM([3]hct!$D$397)</f>
        <v>7542477000</v>
      </c>
      <c r="AG13" s="89">
        <f>SUM([3]hct!$E$397)</f>
        <v>0</v>
      </c>
      <c r="AH13" s="89">
        <f>SUM(AF13:AG13)</f>
        <v>7542477000</v>
      </c>
      <c r="AI13" s="97">
        <f t="shared" si="0"/>
        <v>0</v>
      </c>
      <c r="AJ13" s="89">
        <f>SUM([3]hct!$J$397)</f>
        <v>179228199</v>
      </c>
      <c r="AK13" s="99">
        <f t="shared" si="32"/>
        <v>2.3762511837954561</v>
      </c>
      <c r="AL13" s="98">
        <f t="shared" si="33"/>
        <v>4880410691</v>
      </c>
      <c r="AM13" s="97">
        <f t="shared" si="34"/>
        <v>64.705675483001144</v>
      </c>
      <c r="AN13" s="89">
        <f>SUM([3]hct!$N$397)</f>
        <v>5059638890</v>
      </c>
      <c r="AO13" s="100">
        <f t="shared" si="35"/>
        <v>67.081926666796605</v>
      </c>
      <c r="AP13" s="88">
        <f t="shared" si="44"/>
        <v>29809977000</v>
      </c>
      <c r="AQ13" s="98">
        <f t="shared" si="44"/>
        <v>525500000</v>
      </c>
      <c r="AR13" s="89">
        <f t="shared" si="45"/>
        <v>30335477000</v>
      </c>
      <c r="AS13" s="97">
        <f t="shared" si="46"/>
        <v>0</v>
      </c>
      <c r="AT13" s="98">
        <f t="shared" si="47"/>
        <v>7551042227</v>
      </c>
      <c r="AU13" s="99">
        <f t="shared" si="48"/>
        <v>24.891786692525059</v>
      </c>
      <c r="AV13" s="98">
        <f t="shared" si="49"/>
        <v>9409072600</v>
      </c>
      <c r="AW13" s="97">
        <f t="shared" si="50"/>
        <v>31.016728696898355</v>
      </c>
      <c r="AX13" s="98">
        <f t="shared" si="51"/>
        <v>16960114827</v>
      </c>
      <c r="AY13" s="100">
        <f t="shared" si="9"/>
        <v>55.908515389423421</v>
      </c>
      <c r="AZ13" s="98"/>
      <c r="BA13" s="97"/>
      <c r="BB13" s="98"/>
      <c r="BC13" s="100">
        <f t="shared" si="36"/>
        <v>0</v>
      </c>
      <c r="BD13" s="88">
        <f t="shared" si="52"/>
        <v>29809977000</v>
      </c>
      <c r="BE13" s="89">
        <f t="shared" si="52"/>
        <v>525500000</v>
      </c>
      <c r="BF13" s="89">
        <f t="shared" si="53"/>
        <v>30335477000</v>
      </c>
      <c r="BG13" s="90">
        <f t="shared" si="12"/>
        <v>0</v>
      </c>
      <c r="BH13" s="89">
        <f t="shared" si="54"/>
        <v>7551042227</v>
      </c>
      <c r="BI13" s="92">
        <f t="shared" si="14"/>
        <v>24.891786692525059</v>
      </c>
      <c r="BJ13" s="89">
        <f t="shared" si="15"/>
        <v>9409072600</v>
      </c>
      <c r="BK13" s="90">
        <f t="shared" si="16"/>
        <v>31.016728696898355</v>
      </c>
      <c r="BL13" s="89">
        <f t="shared" si="55"/>
        <v>16960114827</v>
      </c>
      <c r="BM13" s="93">
        <f t="shared" si="18"/>
        <v>55.908515389423421</v>
      </c>
      <c r="BN13" s="94">
        <f t="shared" si="56"/>
        <v>13375362173</v>
      </c>
      <c r="BO13" s="95"/>
    </row>
    <row r="14" spans="1:67" x14ac:dyDescent="0.25">
      <c r="A14" s="96" t="s">
        <v>896</v>
      </c>
      <c r="B14" s="88">
        <f>SUM([3]edu!D$9)</f>
        <v>87399717000</v>
      </c>
      <c r="C14" s="89">
        <f>SUM([3]edu!E$9)</f>
        <v>0</v>
      </c>
      <c r="D14" s="89">
        <f>SUM(B14:C14)</f>
        <v>87399717000</v>
      </c>
      <c r="E14" s="97">
        <f t="shared" si="37"/>
        <v>0</v>
      </c>
      <c r="F14" s="89">
        <f>SUM([3]edu!J$9)</f>
        <v>30073072004</v>
      </c>
      <c r="G14" s="99">
        <f t="shared" si="20"/>
        <v>34.408660618431981</v>
      </c>
      <c r="H14" s="98">
        <f t="shared" si="21"/>
        <v>19250820595</v>
      </c>
      <c r="I14" s="97">
        <f t="shared" si="22"/>
        <v>22.026181841069349</v>
      </c>
      <c r="J14" s="89">
        <f>SUM([3]edu!N$9)</f>
        <v>49323892599</v>
      </c>
      <c r="K14" s="100">
        <f t="shared" si="23"/>
        <v>56.434842459501333</v>
      </c>
      <c r="L14" s="96"/>
      <c r="M14" s="98"/>
      <c r="N14" s="89">
        <f>SUM(L14:M14)</f>
        <v>0</v>
      </c>
      <c r="O14" s="97">
        <f t="shared" si="38"/>
        <v>0</v>
      </c>
      <c r="P14" s="98"/>
      <c r="Q14" s="99">
        <f t="shared" si="24"/>
        <v>0</v>
      </c>
      <c r="R14" s="98">
        <f t="shared" si="25"/>
        <v>0</v>
      </c>
      <c r="S14" s="97">
        <f t="shared" si="26"/>
        <v>0</v>
      </c>
      <c r="T14" s="98"/>
      <c r="U14" s="100">
        <f t="shared" si="27"/>
        <v>0</v>
      </c>
      <c r="V14" s="96"/>
      <c r="W14" s="98"/>
      <c r="X14" s="89">
        <f>SUM(V14:W14)</f>
        <v>0</v>
      </c>
      <c r="Y14" s="97">
        <f t="shared" si="39"/>
        <v>0</v>
      </c>
      <c r="Z14" s="98"/>
      <c r="AA14" s="99">
        <f t="shared" si="28"/>
        <v>0</v>
      </c>
      <c r="AB14" s="98">
        <f t="shared" si="29"/>
        <v>0</v>
      </c>
      <c r="AC14" s="97">
        <f t="shared" si="30"/>
        <v>0</v>
      </c>
      <c r="AD14" s="98"/>
      <c r="AE14" s="100">
        <f t="shared" si="31"/>
        <v>0</v>
      </c>
      <c r="AF14" s="88">
        <f>SUM([3]edu!$D$397)</f>
        <v>3175850071000</v>
      </c>
      <c r="AG14" s="89">
        <f>SUM([3]edu!$E$397)</f>
        <v>0</v>
      </c>
      <c r="AH14" s="89">
        <f>SUM(AF14:AG14)</f>
        <v>3175850071000</v>
      </c>
      <c r="AI14" s="97">
        <f t="shared" si="0"/>
        <v>0</v>
      </c>
      <c r="AJ14" s="89">
        <f>SUM([3]edu!$J$397)</f>
        <v>1017960446036</v>
      </c>
      <c r="AK14" s="99">
        <f t="shared" si="32"/>
        <v>32.05316445292609</v>
      </c>
      <c r="AL14" s="98">
        <f t="shared" si="33"/>
        <v>677804476150</v>
      </c>
      <c r="AM14" s="97">
        <f t="shared" si="34"/>
        <v>21.342458270915017</v>
      </c>
      <c r="AN14" s="89">
        <f>SUM([3]edu!$N$397)</f>
        <v>1695764922186</v>
      </c>
      <c r="AO14" s="100">
        <f t="shared" si="35"/>
        <v>53.395622723841107</v>
      </c>
      <c r="AP14" s="88">
        <f t="shared" si="44"/>
        <v>3263249788000</v>
      </c>
      <c r="AQ14" s="98">
        <f t="shared" si="44"/>
        <v>0</v>
      </c>
      <c r="AR14" s="89">
        <f t="shared" si="45"/>
        <v>3263249788000</v>
      </c>
      <c r="AS14" s="97">
        <f t="shared" si="46"/>
        <v>0</v>
      </c>
      <c r="AT14" s="98">
        <f t="shared" si="47"/>
        <v>1048033518040</v>
      </c>
      <c r="AU14" s="99">
        <f t="shared" si="48"/>
        <v>32.116251777413737</v>
      </c>
      <c r="AV14" s="98">
        <f t="shared" si="49"/>
        <v>697055296745</v>
      </c>
      <c r="AW14" s="97">
        <f t="shared" si="50"/>
        <v>21.36077045981256</v>
      </c>
      <c r="AX14" s="98">
        <f t="shared" si="51"/>
        <v>1745088814785</v>
      </c>
      <c r="AY14" s="100">
        <f t="shared" si="9"/>
        <v>53.477022237226301</v>
      </c>
      <c r="AZ14" s="98"/>
      <c r="BA14" s="97"/>
      <c r="BB14" s="98"/>
      <c r="BC14" s="100">
        <f t="shared" si="36"/>
        <v>0</v>
      </c>
      <c r="BD14" s="88">
        <f t="shared" si="52"/>
        <v>3263249788000</v>
      </c>
      <c r="BE14" s="89">
        <f t="shared" si="52"/>
        <v>0</v>
      </c>
      <c r="BF14" s="89">
        <f t="shared" si="53"/>
        <v>3263249788000</v>
      </c>
      <c r="BG14" s="90">
        <f t="shared" si="12"/>
        <v>0</v>
      </c>
      <c r="BH14" s="89">
        <f t="shared" si="54"/>
        <v>1048033518040</v>
      </c>
      <c r="BI14" s="92">
        <f t="shared" si="14"/>
        <v>32.116251777413737</v>
      </c>
      <c r="BJ14" s="89">
        <f t="shared" si="15"/>
        <v>697055296745</v>
      </c>
      <c r="BK14" s="90">
        <f t="shared" si="16"/>
        <v>21.36077045981256</v>
      </c>
      <c r="BL14" s="89">
        <f t="shared" si="55"/>
        <v>1745088814785</v>
      </c>
      <c r="BM14" s="93">
        <f t="shared" si="18"/>
        <v>53.477022237226301</v>
      </c>
      <c r="BN14" s="94">
        <f t="shared" si="56"/>
        <v>1518160973215</v>
      </c>
      <c r="BO14" s="95"/>
    </row>
    <row r="15" spans="1:67" x14ac:dyDescent="0.25">
      <c r="A15" s="96" t="s">
        <v>897</v>
      </c>
      <c r="B15" s="96">
        <f>SUM(B16:B17)</f>
        <v>33029687000</v>
      </c>
      <c r="C15" s="98">
        <f>SUM(C16:C17)</f>
        <v>0</v>
      </c>
      <c r="D15" s="98">
        <f>SUM(D16:D17)</f>
        <v>33029687000</v>
      </c>
      <c r="E15" s="97">
        <f t="shared" si="37"/>
        <v>0</v>
      </c>
      <c r="F15" s="98">
        <f>SUM(F16:F17)</f>
        <v>12918797929</v>
      </c>
      <c r="G15" s="99">
        <f t="shared" si="20"/>
        <v>39.112686502297159</v>
      </c>
      <c r="H15" s="98">
        <f t="shared" si="21"/>
        <v>4388839737</v>
      </c>
      <c r="I15" s="97">
        <f t="shared" si="22"/>
        <v>13.287560784333197</v>
      </c>
      <c r="J15" s="98">
        <f>SUM(J16:J17)</f>
        <v>17307637666</v>
      </c>
      <c r="K15" s="100">
        <f t="shared" si="23"/>
        <v>52.400247286630353</v>
      </c>
      <c r="L15" s="96">
        <f>SUM(L16:L17)</f>
        <v>0</v>
      </c>
      <c r="M15" s="98">
        <f>SUM(M16:M17)</f>
        <v>0</v>
      </c>
      <c r="N15" s="98">
        <f>SUM(N16:N17)</f>
        <v>0</v>
      </c>
      <c r="O15" s="97">
        <f t="shared" si="38"/>
        <v>0</v>
      </c>
      <c r="P15" s="98">
        <f>SUM(P16:P17)</f>
        <v>0</v>
      </c>
      <c r="Q15" s="99">
        <f t="shared" si="24"/>
        <v>0</v>
      </c>
      <c r="R15" s="98">
        <f t="shared" si="25"/>
        <v>0</v>
      </c>
      <c r="S15" s="97">
        <f t="shared" si="26"/>
        <v>0</v>
      </c>
      <c r="T15" s="98">
        <f>SUM(T16:T17)</f>
        <v>0</v>
      </c>
      <c r="U15" s="100">
        <f t="shared" si="27"/>
        <v>0</v>
      </c>
      <c r="V15" s="96">
        <f>SUM(V16:V17)</f>
        <v>0</v>
      </c>
      <c r="W15" s="98">
        <f>SUM(W16:W17)</f>
        <v>0</v>
      </c>
      <c r="X15" s="98">
        <f>SUM(X16:X17)</f>
        <v>0</v>
      </c>
      <c r="Y15" s="97">
        <f t="shared" si="39"/>
        <v>0</v>
      </c>
      <c r="Z15" s="98">
        <f>SUM(Z16:Z17)</f>
        <v>0</v>
      </c>
      <c r="AA15" s="99">
        <f t="shared" si="28"/>
        <v>0</v>
      </c>
      <c r="AB15" s="98">
        <f t="shared" si="29"/>
        <v>0</v>
      </c>
      <c r="AC15" s="97">
        <f t="shared" si="30"/>
        <v>0</v>
      </c>
      <c r="AD15" s="98">
        <f>SUM(AD16:AD17)</f>
        <v>0</v>
      </c>
      <c r="AE15" s="100">
        <f t="shared" si="31"/>
        <v>0</v>
      </c>
      <c r="AF15" s="96">
        <f>SUM(AF16:AF17)</f>
        <v>264825634000</v>
      </c>
      <c r="AG15" s="98">
        <f>SUM(AG16:AG17)</f>
        <v>0</v>
      </c>
      <c r="AH15" s="98">
        <f>SUM(AH16:AH17)</f>
        <v>264825634000</v>
      </c>
      <c r="AI15" s="97">
        <f t="shared" si="0"/>
        <v>0</v>
      </c>
      <c r="AJ15" s="98">
        <f>SUM(AJ16:AJ17)</f>
        <v>27961253010</v>
      </c>
      <c r="AK15" s="99">
        <f t="shared" si="32"/>
        <v>10.558363473983036</v>
      </c>
      <c r="AL15" s="98">
        <f t="shared" si="33"/>
        <v>66949608972</v>
      </c>
      <c r="AM15" s="97">
        <f t="shared" si="34"/>
        <v>25.280637663648527</v>
      </c>
      <c r="AN15" s="98">
        <f>SUM(AN16:AN17)</f>
        <v>94910861982</v>
      </c>
      <c r="AO15" s="100">
        <f t="shared" si="35"/>
        <v>35.839001137631563</v>
      </c>
      <c r="AP15" s="98">
        <f t="shared" si="40"/>
        <v>202944459018</v>
      </c>
      <c r="AQ15" s="97">
        <f t="shared" si="41"/>
        <v>303.13016331861837</v>
      </c>
      <c r="AR15" s="98">
        <f>SUM(AR16:AR17)</f>
        <v>297855321000</v>
      </c>
      <c r="AS15" s="100">
        <f t="shared" si="42"/>
        <v>444.89478814517128</v>
      </c>
      <c r="AT15" s="96">
        <f>SUM(AT16:AT17)</f>
        <v>40880050939</v>
      </c>
      <c r="AU15" s="98">
        <f>SUM(AU16:AU17)</f>
        <v>29.183645329561479</v>
      </c>
      <c r="AV15" s="98">
        <f>SUM(AV16:AV17)</f>
        <v>71338448709</v>
      </c>
      <c r="AW15" s="97">
        <f t="shared" si="43"/>
        <v>0</v>
      </c>
      <c r="AX15" s="98">
        <f>SUM(AX16:AX17)</f>
        <v>112218499648</v>
      </c>
      <c r="AY15" s="100">
        <f t="shared" si="9"/>
        <v>37.675506105193939</v>
      </c>
      <c r="AZ15" s="98"/>
      <c r="BA15" s="97"/>
      <c r="BB15" s="98">
        <f>SUM(BB16:BB17)</f>
        <v>0</v>
      </c>
      <c r="BC15" s="100">
        <f t="shared" si="36"/>
        <v>0</v>
      </c>
      <c r="BD15" s="96">
        <f>SUM(BD16:BD17)</f>
        <v>297855321000</v>
      </c>
      <c r="BE15" s="98">
        <f>SUM(BE16:BE17)</f>
        <v>0</v>
      </c>
      <c r="BF15" s="98">
        <f>SUM(BF16:BF17)</f>
        <v>297855321000</v>
      </c>
      <c r="BG15" s="97">
        <f t="shared" si="12"/>
        <v>0</v>
      </c>
      <c r="BH15" s="98">
        <f>SUM(BH16:BH17)</f>
        <v>40880050939</v>
      </c>
      <c r="BI15" s="99">
        <f t="shared" si="14"/>
        <v>13.724801290019592</v>
      </c>
      <c r="BJ15" s="98">
        <f t="shared" si="15"/>
        <v>71338448709</v>
      </c>
      <c r="BK15" s="97">
        <f t="shared" si="16"/>
        <v>23.950704815174344</v>
      </c>
      <c r="BL15" s="98">
        <f>SUM(BL16:BL17)</f>
        <v>112218499648</v>
      </c>
      <c r="BM15" s="100">
        <f t="shared" si="18"/>
        <v>37.675506105193939</v>
      </c>
      <c r="BN15" s="96">
        <f>SUM(BN16:BN17)</f>
        <v>185636821352</v>
      </c>
      <c r="BO15" s="95"/>
    </row>
    <row r="16" spans="1:67" x14ac:dyDescent="0.25">
      <c r="A16" s="96" t="s">
        <v>898</v>
      </c>
      <c r="B16" s="88">
        <f>SUM([3]moa!D$9)</f>
        <v>33029687000</v>
      </c>
      <c r="C16" s="89">
        <f>SUM([3]moa!E$9)</f>
        <v>0</v>
      </c>
      <c r="D16" s="89">
        <f t="shared" ref="D16:D28" si="57">SUM(B16:C16)</f>
        <v>33029687000</v>
      </c>
      <c r="E16" s="97">
        <f t="shared" si="37"/>
        <v>0</v>
      </c>
      <c r="F16" s="89">
        <f>SUM([3]moa!J$9)</f>
        <v>12918797929</v>
      </c>
      <c r="G16" s="99">
        <f t="shared" si="20"/>
        <v>39.112686502297159</v>
      </c>
      <c r="H16" s="98">
        <f t="shared" si="21"/>
        <v>4388839737</v>
      </c>
      <c r="I16" s="97">
        <f t="shared" si="22"/>
        <v>13.287560784333197</v>
      </c>
      <c r="J16" s="89">
        <f>SUM([3]moa!N$9)</f>
        <v>17307637666</v>
      </c>
      <c r="K16" s="100">
        <f t="shared" si="23"/>
        <v>52.400247286630353</v>
      </c>
      <c r="L16" s="96"/>
      <c r="M16" s="98"/>
      <c r="N16" s="89">
        <f t="shared" ref="N16:N28" si="58">SUM(L16:M16)</f>
        <v>0</v>
      </c>
      <c r="O16" s="97">
        <f t="shared" si="38"/>
        <v>0</v>
      </c>
      <c r="P16" s="98"/>
      <c r="Q16" s="99">
        <f t="shared" si="24"/>
        <v>0</v>
      </c>
      <c r="R16" s="98">
        <f t="shared" si="25"/>
        <v>0</v>
      </c>
      <c r="S16" s="97">
        <f t="shared" si="26"/>
        <v>0</v>
      </c>
      <c r="T16" s="98"/>
      <c r="U16" s="100">
        <f t="shared" si="27"/>
        <v>0</v>
      </c>
      <c r="V16" s="96"/>
      <c r="W16" s="98"/>
      <c r="X16" s="89">
        <f t="shared" ref="X16:X28" si="59">SUM(V16:W16)</f>
        <v>0</v>
      </c>
      <c r="Y16" s="97">
        <f t="shared" si="39"/>
        <v>0</v>
      </c>
      <c r="Z16" s="98"/>
      <c r="AA16" s="99">
        <f t="shared" si="28"/>
        <v>0</v>
      </c>
      <c r="AB16" s="98">
        <f t="shared" si="29"/>
        <v>0</v>
      </c>
      <c r="AC16" s="97">
        <f t="shared" si="30"/>
        <v>0</v>
      </c>
      <c r="AD16" s="98"/>
      <c r="AE16" s="100">
        <f t="shared" si="31"/>
        <v>0</v>
      </c>
      <c r="AF16" s="88">
        <f>SUM([3]moa!$D$397)</f>
        <v>91431345000</v>
      </c>
      <c r="AG16" s="89">
        <f>SUM([3]moa!$E$397)</f>
        <v>-26052279693</v>
      </c>
      <c r="AH16" s="89">
        <f t="shared" ref="AH16:AH28" si="60">SUM(AF16:AG16)</f>
        <v>65379065307</v>
      </c>
      <c r="AI16" s="97">
        <f t="shared" si="0"/>
        <v>0</v>
      </c>
      <c r="AJ16" s="89">
        <f>SUM([3]moa!$J$397)</f>
        <v>3956104606</v>
      </c>
      <c r="AK16" s="99">
        <f t="shared" si="32"/>
        <v>6.0510265593785233</v>
      </c>
      <c r="AL16" s="98">
        <f t="shared" si="33"/>
        <v>21843938871</v>
      </c>
      <c r="AM16" s="97">
        <f t="shared" si="34"/>
        <v>33.411213158872151</v>
      </c>
      <c r="AN16" s="89">
        <f>SUM([3]moa!$N$397)</f>
        <v>25800043477</v>
      </c>
      <c r="AO16" s="100">
        <f t="shared" si="35"/>
        <v>39.462239718250672</v>
      </c>
      <c r="AP16" s="88">
        <f t="shared" ref="AP16:AQ28" si="61">SUM(B16+L16+V16+AF16)</f>
        <v>124461032000</v>
      </c>
      <c r="AQ16" s="98">
        <f t="shared" si="61"/>
        <v>-26052279693</v>
      </c>
      <c r="AR16" s="89">
        <f t="shared" ref="AR16:AR28" si="62">SUM(AP16:AQ16)</f>
        <v>98408752307</v>
      </c>
      <c r="AS16" s="97">
        <f t="shared" ref="AS16:AS54" si="63">IF(OR(AR16=0,AR$91=0),0,(AR16/AR$91)*100)</f>
        <v>0</v>
      </c>
      <c r="AT16" s="98">
        <f t="shared" ref="AT16:AT28" si="64">SUM(F16+P16+Z16+AJ16)</f>
        <v>16874902535</v>
      </c>
      <c r="AU16" s="99">
        <f t="shared" ref="AU16:AU54" si="65">IF(OR(AT16=0,AR16=0),0,(AT16/AR16)*100)</f>
        <v>17.147765965324261</v>
      </c>
      <c r="AV16" s="98">
        <f t="shared" ref="AV16:AV54" si="66">SUM(AX16-AT16)</f>
        <v>26232778608</v>
      </c>
      <c r="AW16" s="97">
        <f t="shared" ref="AW16:AW54" si="67">IF(OR(AV16=0,AR16=0),0,(AV16/AR16)*100)</f>
        <v>26.656956818396743</v>
      </c>
      <c r="AX16" s="98">
        <f t="shared" ref="AX16:AX28" si="68">SUM(J16+T16+AD16+AN16)</f>
        <v>43107681143</v>
      </c>
      <c r="AY16" s="100">
        <f t="shared" si="9"/>
        <v>43.804722783721004</v>
      </c>
      <c r="AZ16" s="98"/>
      <c r="BA16" s="97"/>
      <c r="BB16" s="98"/>
      <c r="BC16" s="100">
        <f t="shared" si="36"/>
        <v>0</v>
      </c>
      <c r="BD16" s="88">
        <f t="shared" ref="BD16:BE28" si="69">SUM(AP16+AZ16)</f>
        <v>124461032000</v>
      </c>
      <c r="BE16" s="89">
        <f t="shared" si="69"/>
        <v>-26052279693</v>
      </c>
      <c r="BF16" s="89">
        <f t="shared" ref="BF16:BF28" si="70">SUM(BD16:BE16)</f>
        <v>98408752307</v>
      </c>
      <c r="BG16" s="90">
        <f t="shared" si="12"/>
        <v>0</v>
      </c>
      <c r="BH16" s="89">
        <f t="shared" ref="BH16:BH28" si="71">SUM(AT16)</f>
        <v>16874902535</v>
      </c>
      <c r="BI16" s="92">
        <f t="shared" si="14"/>
        <v>17.147765965324261</v>
      </c>
      <c r="BJ16" s="89">
        <f t="shared" si="15"/>
        <v>26232778608</v>
      </c>
      <c r="BK16" s="90">
        <f t="shared" si="16"/>
        <v>26.656956818396743</v>
      </c>
      <c r="BL16" s="89">
        <f t="shared" ref="BL16:BL28" si="72">SUM(AX16)</f>
        <v>43107681143</v>
      </c>
      <c r="BM16" s="93">
        <f t="shared" si="18"/>
        <v>43.804722783721004</v>
      </c>
      <c r="BN16" s="94">
        <f t="shared" ref="BN16:BN54" si="73">SUM(BF16-BL16)</f>
        <v>55301071164</v>
      </c>
      <c r="BO16" s="95"/>
    </row>
    <row r="17" spans="1:67" x14ac:dyDescent="0.25">
      <c r="A17" s="96" t="s">
        <v>899</v>
      </c>
      <c r="B17" s="88">
        <f>SUM([3]mot!D$9)</f>
        <v>0</v>
      </c>
      <c r="C17" s="89">
        <f>SUM([3]mot!E$9)</f>
        <v>0</v>
      </c>
      <c r="D17" s="89">
        <f t="shared" si="57"/>
        <v>0</v>
      </c>
      <c r="E17" s="97">
        <f t="shared" si="37"/>
        <v>0</v>
      </c>
      <c r="F17" s="89">
        <f>SUM([3]mot!J$9)</f>
        <v>0</v>
      </c>
      <c r="G17" s="99">
        <f t="shared" si="20"/>
        <v>0</v>
      </c>
      <c r="H17" s="98">
        <f t="shared" si="21"/>
        <v>0</v>
      </c>
      <c r="I17" s="97">
        <f t="shared" si="22"/>
        <v>0</v>
      </c>
      <c r="J17" s="89">
        <f>SUM([3]mot!N$9)</f>
        <v>0</v>
      </c>
      <c r="K17" s="100">
        <f t="shared" si="23"/>
        <v>0</v>
      </c>
      <c r="L17" s="96"/>
      <c r="M17" s="98"/>
      <c r="N17" s="89">
        <f t="shared" si="58"/>
        <v>0</v>
      </c>
      <c r="O17" s="97">
        <f t="shared" si="38"/>
        <v>0</v>
      </c>
      <c r="P17" s="98"/>
      <c r="Q17" s="99">
        <f t="shared" si="24"/>
        <v>0</v>
      </c>
      <c r="R17" s="98">
        <f t="shared" si="25"/>
        <v>0</v>
      </c>
      <c r="S17" s="97">
        <f t="shared" si="26"/>
        <v>0</v>
      </c>
      <c r="T17" s="98"/>
      <c r="U17" s="100">
        <f t="shared" si="27"/>
        <v>0</v>
      </c>
      <c r="V17" s="96"/>
      <c r="W17" s="98"/>
      <c r="X17" s="89">
        <f t="shared" si="59"/>
        <v>0</v>
      </c>
      <c r="Y17" s="97">
        <f t="shared" si="39"/>
        <v>0</v>
      </c>
      <c r="Z17" s="98"/>
      <c r="AA17" s="99">
        <f t="shared" si="28"/>
        <v>0</v>
      </c>
      <c r="AB17" s="98">
        <f t="shared" si="29"/>
        <v>0</v>
      </c>
      <c r="AC17" s="97">
        <f t="shared" si="30"/>
        <v>0</v>
      </c>
      <c r="AD17" s="98"/>
      <c r="AE17" s="100">
        <f t="shared" si="31"/>
        <v>0</v>
      </c>
      <c r="AF17" s="88">
        <f>SUM([3]mot!$D$397)</f>
        <v>173394289000</v>
      </c>
      <c r="AG17" s="89">
        <f>SUM([3]mot!$E$397)</f>
        <v>26052279693</v>
      </c>
      <c r="AH17" s="89">
        <f t="shared" si="60"/>
        <v>199446568693</v>
      </c>
      <c r="AI17" s="97">
        <f t="shared" si="0"/>
        <v>0</v>
      </c>
      <c r="AJ17" s="89">
        <f>SUM([3]mot!$J$397)</f>
        <v>24005148404</v>
      </c>
      <c r="AK17" s="99">
        <f t="shared" si="32"/>
        <v>12.035879364237219</v>
      </c>
      <c r="AL17" s="98">
        <f t="shared" si="33"/>
        <v>45105670101</v>
      </c>
      <c r="AM17" s="97">
        <f t="shared" si="34"/>
        <v>22.615415445140759</v>
      </c>
      <c r="AN17" s="89">
        <f>SUM([3]mot!$N$397)</f>
        <v>69110818505</v>
      </c>
      <c r="AO17" s="100">
        <f t="shared" si="35"/>
        <v>34.65129480937798</v>
      </c>
      <c r="AP17" s="88">
        <f t="shared" si="61"/>
        <v>173394289000</v>
      </c>
      <c r="AQ17" s="98">
        <f t="shared" si="61"/>
        <v>26052279693</v>
      </c>
      <c r="AR17" s="89">
        <f t="shared" si="62"/>
        <v>199446568693</v>
      </c>
      <c r="AS17" s="97">
        <f t="shared" si="63"/>
        <v>0</v>
      </c>
      <c r="AT17" s="98">
        <f t="shared" si="64"/>
        <v>24005148404</v>
      </c>
      <c r="AU17" s="99">
        <f t="shared" si="65"/>
        <v>12.035879364237219</v>
      </c>
      <c r="AV17" s="98">
        <f t="shared" si="66"/>
        <v>45105670101</v>
      </c>
      <c r="AW17" s="97">
        <f t="shared" si="67"/>
        <v>22.615415445140759</v>
      </c>
      <c r="AX17" s="98">
        <f t="shared" si="68"/>
        <v>69110818505</v>
      </c>
      <c r="AY17" s="100">
        <f t="shared" si="9"/>
        <v>34.65129480937798</v>
      </c>
      <c r="AZ17" s="98"/>
      <c r="BA17" s="97"/>
      <c r="BB17" s="98"/>
      <c r="BC17" s="100">
        <f t="shared" si="36"/>
        <v>0</v>
      </c>
      <c r="BD17" s="88">
        <f t="shared" si="69"/>
        <v>173394289000</v>
      </c>
      <c r="BE17" s="89">
        <f t="shared" si="69"/>
        <v>26052279693</v>
      </c>
      <c r="BF17" s="89">
        <f t="shared" si="70"/>
        <v>199446568693</v>
      </c>
      <c r="BG17" s="90">
        <f t="shared" si="12"/>
        <v>0</v>
      </c>
      <c r="BH17" s="89">
        <f t="shared" si="71"/>
        <v>24005148404</v>
      </c>
      <c r="BI17" s="92">
        <f t="shared" si="14"/>
        <v>12.035879364237219</v>
      </c>
      <c r="BJ17" s="89">
        <f t="shared" si="15"/>
        <v>45105670101</v>
      </c>
      <c r="BK17" s="90">
        <f t="shared" si="16"/>
        <v>22.615415445140759</v>
      </c>
      <c r="BL17" s="89">
        <f t="shared" si="72"/>
        <v>69110818505</v>
      </c>
      <c r="BM17" s="93">
        <f t="shared" si="18"/>
        <v>34.65129480937798</v>
      </c>
      <c r="BN17" s="94">
        <f t="shared" si="73"/>
        <v>130335750188</v>
      </c>
      <c r="BO17" s="95"/>
    </row>
    <row r="18" spans="1:67" x14ac:dyDescent="0.25">
      <c r="A18" s="96" t="s">
        <v>900</v>
      </c>
      <c r="B18" s="88">
        <f>SUM([3]sal!D$9)</f>
        <v>53549205000</v>
      </c>
      <c r="C18" s="89">
        <f>SUM([3]sal!E$9)</f>
        <v>0</v>
      </c>
      <c r="D18" s="89">
        <f t="shared" si="57"/>
        <v>53549205000</v>
      </c>
      <c r="E18" s="97">
        <f t="shared" si="37"/>
        <v>0</v>
      </c>
      <c r="F18" s="89">
        <f>SUM([3]sal!J$9)</f>
        <v>14564709469</v>
      </c>
      <c r="G18" s="99">
        <f t="shared" si="20"/>
        <v>27.198740801100595</v>
      </c>
      <c r="H18" s="98">
        <f t="shared" si="21"/>
        <v>992534510</v>
      </c>
      <c r="I18" s="97">
        <f t="shared" si="22"/>
        <v>1.8534999912697117</v>
      </c>
      <c r="J18" s="89">
        <f>SUM([3]sal!N$9)</f>
        <v>15557243979</v>
      </c>
      <c r="K18" s="100">
        <f t="shared" si="23"/>
        <v>29.052240792370309</v>
      </c>
      <c r="L18" s="96"/>
      <c r="M18" s="98"/>
      <c r="N18" s="89">
        <f t="shared" si="58"/>
        <v>0</v>
      </c>
      <c r="O18" s="97">
        <f t="shared" si="38"/>
        <v>0</v>
      </c>
      <c r="P18" s="98"/>
      <c r="Q18" s="99">
        <f t="shared" si="24"/>
        <v>0</v>
      </c>
      <c r="R18" s="98">
        <f t="shared" si="25"/>
        <v>0</v>
      </c>
      <c r="S18" s="97">
        <f t="shared" si="26"/>
        <v>0</v>
      </c>
      <c r="T18" s="98"/>
      <c r="U18" s="100">
        <f t="shared" si="27"/>
        <v>0</v>
      </c>
      <c r="V18" s="96"/>
      <c r="W18" s="98"/>
      <c r="X18" s="89">
        <f t="shared" si="59"/>
        <v>0</v>
      </c>
      <c r="Y18" s="97">
        <f t="shared" si="39"/>
        <v>0</v>
      </c>
      <c r="Z18" s="98"/>
      <c r="AA18" s="99">
        <f t="shared" si="28"/>
        <v>0</v>
      </c>
      <c r="AB18" s="98">
        <f t="shared" si="29"/>
        <v>0</v>
      </c>
      <c r="AC18" s="97">
        <f t="shared" si="30"/>
        <v>0</v>
      </c>
      <c r="AD18" s="98"/>
      <c r="AE18" s="100">
        <f t="shared" si="31"/>
        <v>0</v>
      </c>
      <c r="AF18" s="88">
        <f>SUM([3]sal!$D$397)</f>
        <v>0</v>
      </c>
      <c r="AG18" s="89">
        <f>SUM([3]sal!$E$397)</f>
        <v>0</v>
      </c>
      <c r="AH18" s="89">
        <f t="shared" si="60"/>
        <v>0</v>
      </c>
      <c r="AI18" s="97">
        <f t="shared" si="0"/>
        <v>0</v>
      </c>
      <c r="AJ18" s="89">
        <f>SUM([3]sal!$J$397)</f>
        <v>0</v>
      </c>
      <c r="AK18" s="99">
        <f t="shared" si="32"/>
        <v>0</v>
      </c>
      <c r="AL18" s="98">
        <f t="shared" si="33"/>
        <v>0</v>
      </c>
      <c r="AM18" s="97">
        <f t="shared" si="34"/>
        <v>0</v>
      </c>
      <c r="AN18" s="89">
        <f>SUM([3]sal!$N$397)</f>
        <v>0</v>
      </c>
      <c r="AO18" s="100">
        <f t="shared" si="35"/>
        <v>0</v>
      </c>
      <c r="AP18" s="88">
        <f t="shared" si="61"/>
        <v>53549205000</v>
      </c>
      <c r="AQ18" s="98">
        <f t="shared" si="61"/>
        <v>0</v>
      </c>
      <c r="AR18" s="89">
        <f t="shared" si="62"/>
        <v>53549205000</v>
      </c>
      <c r="AS18" s="97">
        <f t="shared" si="63"/>
        <v>0</v>
      </c>
      <c r="AT18" s="98">
        <f t="shared" si="64"/>
        <v>14564709469</v>
      </c>
      <c r="AU18" s="99">
        <f t="shared" si="65"/>
        <v>27.198740801100595</v>
      </c>
      <c r="AV18" s="98">
        <f t="shared" si="66"/>
        <v>992534510</v>
      </c>
      <c r="AW18" s="97">
        <f t="shared" si="67"/>
        <v>1.8534999912697117</v>
      </c>
      <c r="AX18" s="98">
        <f t="shared" si="68"/>
        <v>15557243979</v>
      </c>
      <c r="AY18" s="100">
        <f t="shared" si="9"/>
        <v>29.052240792370309</v>
      </c>
      <c r="AZ18" s="98"/>
      <c r="BA18" s="97"/>
      <c r="BB18" s="98"/>
      <c r="BC18" s="100">
        <f t="shared" si="36"/>
        <v>0</v>
      </c>
      <c r="BD18" s="88">
        <f t="shared" si="69"/>
        <v>53549205000</v>
      </c>
      <c r="BE18" s="89">
        <f t="shared" si="69"/>
        <v>0</v>
      </c>
      <c r="BF18" s="89">
        <f t="shared" si="70"/>
        <v>53549205000</v>
      </c>
      <c r="BG18" s="90">
        <f t="shared" si="12"/>
        <v>0</v>
      </c>
      <c r="BH18" s="89">
        <f t="shared" si="71"/>
        <v>14564709469</v>
      </c>
      <c r="BI18" s="92">
        <f t="shared" si="14"/>
        <v>27.198740801100595</v>
      </c>
      <c r="BJ18" s="89">
        <f t="shared" si="15"/>
        <v>992534510</v>
      </c>
      <c r="BK18" s="90">
        <f t="shared" si="16"/>
        <v>1.8534999912697117</v>
      </c>
      <c r="BL18" s="89">
        <f t="shared" si="72"/>
        <v>15557243979</v>
      </c>
      <c r="BM18" s="93">
        <f t="shared" si="18"/>
        <v>29.052240792370309</v>
      </c>
      <c r="BN18" s="94">
        <f t="shared" si="73"/>
        <v>37991961021</v>
      </c>
      <c r="BO18" s="95"/>
    </row>
    <row r="19" spans="1:67" x14ac:dyDescent="0.25">
      <c r="A19" s="96" t="s">
        <v>901</v>
      </c>
      <c r="B19" s="88">
        <f>SUM([3]dllo!D$9)</f>
        <v>10846298000</v>
      </c>
      <c r="C19" s="89">
        <f>SUM([3]dllo!E$9)</f>
        <v>0</v>
      </c>
      <c r="D19" s="89">
        <f t="shared" si="57"/>
        <v>10846298000</v>
      </c>
      <c r="E19" s="97">
        <f t="shared" si="37"/>
        <v>0</v>
      </c>
      <c r="F19" s="89">
        <f>SUM([3]dllo!J$9)</f>
        <v>4075692000</v>
      </c>
      <c r="G19" s="99">
        <f t="shared" si="20"/>
        <v>37.576802702636421</v>
      </c>
      <c r="H19" s="98">
        <f t="shared" si="21"/>
        <v>1120808016</v>
      </c>
      <c r="I19" s="97">
        <f t="shared" si="22"/>
        <v>10.333553586670769</v>
      </c>
      <c r="J19" s="89">
        <f>SUM([3]dllo!N$9)</f>
        <v>5196500016</v>
      </c>
      <c r="K19" s="100">
        <f t="shared" si="23"/>
        <v>47.910356289307188</v>
      </c>
      <c r="L19" s="96"/>
      <c r="M19" s="98"/>
      <c r="N19" s="89">
        <f t="shared" si="58"/>
        <v>0</v>
      </c>
      <c r="O19" s="97">
        <f t="shared" si="38"/>
        <v>0</v>
      </c>
      <c r="P19" s="98"/>
      <c r="Q19" s="99">
        <f t="shared" si="24"/>
        <v>0</v>
      </c>
      <c r="R19" s="98">
        <f t="shared" si="25"/>
        <v>0</v>
      </c>
      <c r="S19" s="97">
        <f t="shared" si="26"/>
        <v>0</v>
      </c>
      <c r="T19" s="98"/>
      <c r="U19" s="100">
        <f t="shared" si="27"/>
        <v>0</v>
      </c>
      <c r="V19" s="96"/>
      <c r="W19" s="98"/>
      <c r="X19" s="89">
        <f t="shared" si="59"/>
        <v>0</v>
      </c>
      <c r="Y19" s="97">
        <f t="shared" si="39"/>
        <v>0</v>
      </c>
      <c r="Z19" s="98"/>
      <c r="AA19" s="99">
        <f t="shared" si="28"/>
        <v>0</v>
      </c>
      <c r="AB19" s="98">
        <f t="shared" si="29"/>
        <v>0</v>
      </c>
      <c r="AC19" s="97">
        <f t="shared" si="30"/>
        <v>0</v>
      </c>
      <c r="AD19" s="98"/>
      <c r="AE19" s="100">
        <f t="shared" si="31"/>
        <v>0</v>
      </c>
      <c r="AF19" s="88">
        <f>SUM([3]dllo!$D$397)</f>
        <v>38941000000</v>
      </c>
      <c r="AG19" s="89">
        <f>SUM([3]dllo!$E$397)</f>
        <v>0</v>
      </c>
      <c r="AH19" s="89">
        <f t="shared" si="60"/>
        <v>38941000000</v>
      </c>
      <c r="AI19" s="97">
        <f t="shared" si="0"/>
        <v>0</v>
      </c>
      <c r="AJ19" s="89">
        <f>SUM([3]dllo!$J$397)</f>
        <v>7322794373</v>
      </c>
      <c r="AK19" s="99">
        <f t="shared" si="32"/>
        <v>18.804844182224389</v>
      </c>
      <c r="AL19" s="98">
        <f t="shared" si="33"/>
        <v>23522490557</v>
      </c>
      <c r="AM19" s="97">
        <f t="shared" si="34"/>
        <v>60.405460971726455</v>
      </c>
      <c r="AN19" s="89">
        <f>SUM([3]dllo!$N$397)</f>
        <v>30845284930</v>
      </c>
      <c r="AO19" s="100">
        <f t="shared" si="35"/>
        <v>79.210305153950841</v>
      </c>
      <c r="AP19" s="88">
        <f t="shared" si="61"/>
        <v>49787298000</v>
      </c>
      <c r="AQ19" s="98">
        <f t="shared" si="61"/>
        <v>0</v>
      </c>
      <c r="AR19" s="89">
        <f t="shared" si="62"/>
        <v>49787298000</v>
      </c>
      <c r="AS19" s="97">
        <f t="shared" si="63"/>
        <v>0</v>
      </c>
      <c r="AT19" s="98">
        <f t="shared" si="64"/>
        <v>11398486373</v>
      </c>
      <c r="AU19" s="99">
        <f t="shared" si="65"/>
        <v>22.894366295997827</v>
      </c>
      <c r="AV19" s="98">
        <f t="shared" si="66"/>
        <v>24643298573</v>
      </c>
      <c r="AW19" s="97">
        <f t="shared" si="67"/>
        <v>49.497160044716622</v>
      </c>
      <c r="AX19" s="98">
        <f t="shared" si="68"/>
        <v>36041784946</v>
      </c>
      <c r="AY19" s="100">
        <f t="shared" si="9"/>
        <v>72.391526340714449</v>
      </c>
      <c r="AZ19" s="98"/>
      <c r="BA19" s="97"/>
      <c r="BB19" s="98"/>
      <c r="BC19" s="100">
        <f t="shared" si="36"/>
        <v>0</v>
      </c>
      <c r="BD19" s="88">
        <f t="shared" si="69"/>
        <v>49787298000</v>
      </c>
      <c r="BE19" s="89">
        <f t="shared" si="69"/>
        <v>0</v>
      </c>
      <c r="BF19" s="89">
        <f t="shared" si="70"/>
        <v>49787298000</v>
      </c>
      <c r="BG19" s="90">
        <f t="shared" si="12"/>
        <v>0</v>
      </c>
      <c r="BH19" s="89">
        <f t="shared" si="71"/>
        <v>11398486373</v>
      </c>
      <c r="BI19" s="92">
        <f t="shared" si="14"/>
        <v>22.894366295997827</v>
      </c>
      <c r="BJ19" s="89">
        <f t="shared" si="15"/>
        <v>24643298573</v>
      </c>
      <c r="BK19" s="90">
        <f t="shared" si="16"/>
        <v>49.497160044716622</v>
      </c>
      <c r="BL19" s="89">
        <f t="shared" si="72"/>
        <v>36041784946</v>
      </c>
      <c r="BM19" s="93">
        <f t="shared" si="18"/>
        <v>72.391526340714449</v>
      </c>
      <c r="BN19" s="94">
        <f t="shared" si="73"/>
        <v>13745513054</v>
      </c>
      <c r="BO19" s="95"/>
    </row>
    <row r="20" spans="1:67" x14ac:dyDescent="0.25">
      <c r="A20" s="96" t="s">
        <v>902</v>
      </c>
      <c r="B20" s="88">
        <f>SUM([3]hab!D$9)</f>
        <v>13908918000</v>
      </c>
      <c r="C20" s="89">
        <f>SUM([3]hab!E$9)</f>
        <v>0</v>
      </c>
      <c r="D20" s="89">
        <f t="shared" si="57"/>
        <v>13908918000</v>
      </c>
      <c r="E20" s="97">
        <f t="shared" si="37"/>
        <v>0</v>
      </c>
      <c r="F20" s="89">
        <f>SUM([3]hab!J$9)</f>
        <v>5505489778</v>
      </c>
      <c r="G20" s="99">
        <f t="shared" si="20"/>
        <v>39.582444716404254</v>
      </c>
      <c r="H20" s="98">
        <f t="shared" si="21"/>
        <v>1949359450</v>
      </c>
      <c r="I20" s="97">
        <f t="shared" si="22"/>
        <v>14.015176809583608</v>
      </c>
      <c r="J20" s="89">
        <f>SUM([3]hab!N$9)</f>
        <v>7454849228</v>
      </c>
      <c r="K20" s="100">
        <f t="shared" si="23"/>
        <v>53.597621525987861</v>
      </c>
      <c r="L20" s="96"/>
      <c r="M20" s="98"/>
      <c r="N20" s="89">
        <f t="shared" si="58"/>
        <v>0</v>
      </c>
      <c r="O20" s="97">
        <f t="shared" si="38"/>
        <v>0</v>
      </c>
      <c r="P20" s="98"/>
      <c r="Q20" s="99">
        <f t="shared" si="24"/>
        <v>0</v>
      </c>
      <c r="R20" s="98">
        <f t="shared" si="25"/>
        <v>0</v>
      </c>
      <c r="S20" s="97">
        <f t="shared" si="26"/>
        <v>0</v>
      </c>
      <c r="T20" s="98"/>
      <c r="U20" s="100">
        <f t="shared" si="27"/>
        <v>0</v>
      </c>
      <c r="V20" s="96"/>
      <c r="W20" s="98"/>
      <c r="X20" s="89">
        <f t="shared" si="59"/>
        <v>0</v>
      </c>
      <c r="Y20" s="97">
        <f t="shared" si="39"/>
        <v>0</v>
      </c>
      <c r="Z20" s="98"/>
      <c r="AA20" s="99">
        <f t="shared" si="28"/>
        <v>0</v>
      </c>
      <c r="AB20" s="98">
        <f t="shared" si="29"/>
        <v>0</v>
      </c>
      <c r="AC20" s="97">
        <f t="shared" si="30"/>
        <v>0</v>
      </c>
      <c r="AD20" s="98"/>
      <c r="AE20" s="100">
        <f t="shared" si="31"/>
        <v>0</v>
      </c>
      <c r="AF20" s="88">
        <f>SUM([3]hab!$D$397)</f>
        <v>186716692000</v>
      </c>
      <c r="AG20" s="89">
        <f>SUM([3]hab!$E$397)</f>
        <v>0</v>
      </c>
      <c r="AH20" s="89">
        <f t="shared" si="60"/>
        <v>186716692000</v>
      </c>
      <c r="AI20" s="97">
        <f t="shared" si="0"/>
        <v>0</v>
      </c>
      <c r="AJ20" s="89">
        <f>SUM([3]hab!$J$397)</f>
        <v>20378150648</v>
      </c>
      <c r="AK20" s="99">
        <f t="shared" si="32"/>
        <v>10.913941560190024</v>
      </c>
      <c r="AL20" s="98">
        <f t="shared" si="33"/>
        <v>24905905261</v>
      </c>
      <c r="AM20" s="97">
        <f t="shared" si="34"/>
        <v>13.338874523869565</v>
      </c>
      <c r="AN20" s="89">
        <f>SUM([3]hab!$N$397)</f>
        <v>45284055909</v>
      </c>
      <c r="AO20" s="100">
        <f t="shared" si="35"/>
        <v>24.252816084059585</v>
      </c>
      <c r="AP20" s="88">
        <f t="shared" si="61"/>
        <v>200625610000</v>
      </c>
      <c r="AQ20" s="98">
        <f t="shared" si="61"/>
        <v>0</v>
      </c>
      <c r="AR20" s="89">
        <f t="shared" si="62"/>
        <v>200625610000</v>
      </c>
      <c r="AS20" s="97">
        <f t="shared" si="63"/>
        <v>0</v>
      </c>
      <c r="AT20" s="98">
        <f t="shared" si="64"/>
        <v>25883640426</v>
      </c>
      <c r="AU20" s="99">
        <f t="shared" si="65"/>
        <v>12.901463789194212</v>
      </c>
      <c r="AV20" s="98">
        <f t="shared" si="66"/>
        <v>26855264711</v>
      </c>
      <c r="AW20" s="97">
        <f t="shared" si="67"/>
        <v>13.385761025723486</v>
      </c>
      <c r="AX20" s="98">
        <f t="shared" si="68"/>
        <v>52738905137</v>
      </c>
      <c r="AY20" s="100">
        <f t="shared" si="9"/>
        <v>26.2872248149177</v>
      </c>
      <c r="AZ20" s="98"/>
      <c r="BA20" s="97"/>
      <c r="BB20" s="98"/>
      <c r="BC20" s="100">
        <f t="shared" si="36"/>
        <v>0</v>
      </c>
      <c r="BD20" s="88">
        <f t="shared" si="69"/>
        <v>200625610000</v>
      </c>
      <c r="BE20" s="89">
        <f t="shared" si="69"/>
        <v>0</v>
      </c>
      <c r="BF20" s="89">
        <f t="shared" si="70"/>
        <v>200625610000</v>
      </c>
      <c r="BG20" s="90">
        <f t="shared" si="12"/>
        <v>0</v>
      </c>
      <c r="BH20" s="89">
        <f t="shared" si="71"/>
        <v>25883640426</v>
      </c>
      <c r="BI20" s="92">
        <f t="shared" si="14"/>
        <v>12.901463789194212</v>
      </c>
      <c r="BJ20" s="89">
        <f t="shared" si="15"/>
        <v>26855264711</v>
      </c>
      <c r="BK20" s="90">
        <f t="shared" si="16"/>
        <v>13.385761025723486</v>
      </c>
      <c r="BL20" s="89">
        <f t="shared" si="72"/>
        <v>52738905137</v>
      </c>
      <c r="BM20" s="93">
        <f t="shared" si="18"/>
        <v>26.2872248149177</v>
      </c>
      <c r="BN20" s="94">
        <f t="shared" si="73"/>
        <v>147886704863</v>
      </c>
      <c r="BO20" s="95"/>
    </row>
    <row r="21" spans="1:67" x14ac:dyDescent="0.25">
      <c r="A21" s="96" t="s">
        <v>903</v>
      </c>
      <c r="B21" s="88">
        <f>SUM([3]cul!D$9)</f>
        <v>13117031000</v>
      </c>
      <c r="C21" s="89">
        <f>SUM([3]cul!E$9)</f>
        <v>0</v>
      </c>
      <c r="D21" s="89">
        <f t="shared" si="57"/>
        <v>13117031000</v>
      </c>
      <c r="E21" s="97">
        <f t="shared" si="37"/>
        <v>0</v>
      </c>
      <c r="F21" s="89">
        <f>SUM([3]cul!J$9)</f>
        <v>5087263850</v>
      </c>
      <c r="G21" s="99">
        <f t="shared" si="20"/>
        <v>38.783653480730514</v>
      </c>
      <c r="H21" s="98">
        <f t="shared" si="21"/>
        <v>1727154112</v>
      </c>
      <c r="I21" s="97">
        <f t="shared" si="22"/>
        <v>13.167264085904806</v>
      </c>
      <c r="J21" s="89">
        <f>SUM([3]cul!N$9)</f>
        <v>6814417962</v>
      </c>
      <c r="K21" s="100">
        <f t="shared" si="23"/>
        <v>51.950917566635312</v>
      </c>
      <c r="L21" s="96"/>
      <c r="M21" s="98"/>
      <c r="N21" s="89">
        <f t="shared" si="58"/>
        <v>0</v>
      </c>
      <c r="O21" s="97">
        <f t="shared" si="38"/>
        <v>0</v>
      </c>
      <c r="P21" s="98"/>
      <c r="Q21" s="99">
        <f t="shared" si="24"/>
        <v>0</v>
      </c>
      <c r="R21" s="98">
        <f t="shared" si="25"/>
        <v>0</v>
      </c>
      <c r="S21" s="97">
        <f t="shared" si="26"/>
        <v>0</v>
      </c>
      <c r="T21" s="98"/>
      <c r="U21" s="100">
        <f t="shared" si="27"/>
        <v>0</v>
      </c>
      <c r="V21" s="96"/>
      <c r="W21" s="98"/>
      <c r="X21" s="89">
        <f t="shared" si="59"/>
        <v>0</v>
      </c>
      <c r="Y21" s="97">
        <f t="shared" si="39"/>
        <v>0</v>
      </c>
      <c r="Z21" s="98"/>
      <c r="AA21" s="99">
        <f t="shared" si="28"/>
        <v>0</v>
      </c>
      <c r="AB21" s="98">
        <f t="shared" si="29"/>
        <v>0</v>
      </c>
      <c r="AC21" s="97">
        <f t="shared" si="30"/>
        <v>0</v>
      </c>
      <c r="AD21" s="98"/>
      <c r="AE21" s="100">
        <f t="shared" si="31"/>
        <v>0</v>
      </c>
      <c r="AF21" s="88">
        <f>SUM([3]cul!$D$397)</f>
        <v>54505861000</v>
      </c>
      <c r="AG21" s="89">
        <f>SUM([3]cul!$E$397)</f>
        <v>0</v>
      </c>
      <c r="AH21" s="89">
        <f t="shared" si="60"/>
        <v>54505861000</v>
      </c>
      <c r="AI21" s="97">
        <f t="shared" si="0"/>
        <v>0</v>
      </c>
      <c r="AJ21" s="89">
        <f>SUM([3]cul!$J$397)</f>
        <v>18025657817</v>
      </c>
      <c r="AK21" s="99">
        <f t="shared" si="32"/>
        <v>33.071044996427077</v>
      </c>
      <c r="AL21" s="98">
        <f t="shared" si="33"/>
        <v>25762912592</v>
      </c>
      <c r="AM21" s="97">
        <f t="shared" si="34"/>
        <v>47.266316171026084</v>
      </c>
      <c r="AN21" s="89">
        <f>SUM([3]cul!$N$397)</f>
        <v>43788570409</v>
      </c>
      <c r="AO21" s="100">
        <f t="shared" si="35"/>
        <v>80.337361167453167</v>
      </c>
      <c r="AP21" s="88">
        <f t="shared" si="61"/>
        <v>67622892000</v>
      </c>
      <c r="AQ21" s="98">
        <f t="shared" si="61"/>
        <v>0</v>
      </c>
      <c r="AR21" s="89">
        <f t="shared" si="62"/>
        <v>67622892000</v>
      </c>
      <c r="AS21" s="97">
        <f t="shared" si="63"/>
        <v>0</v>
      </c>
      <c r="AT21" s="98">
        <f t="shared" si="64"/>
        <v>23112921667</v>
      </c>
      <c r="AU21" s="99">
        <f t="shared" si="65"/>
        <v>34.179138134169122</v>
      </c>
      <c r="AV21" s="98">
        <f t="shared" si="66"/>
        <v>27490066704</v>
      </c>
      <c r="AW21" s="97">
        <f t="shared" si="67"/>
        <v>40.652012788805308</v>
      </c>
      <c r="AX21" s="98">
        <f t="shared" si="68"/>
        <v>50602988371</v>
      </c>
      <c r="AY21" s="100">
        <f t="shared" si="9"/>
        <v>74.83115092297443</v>
      </c>
      <c r="AZ21" s="98"/>
      <c r="BA21" s="97"/>
      <c r="BB21" s="98"/>
      <c r="BC21" s="100">
        <f t="shared" si="36"/>
        <v>0</v>
      </c>
      <c r="BD21" s="88">
        <f t="shared" si="69"/>
        <v>67622892000</v>
      </c>
      <c r="BE21" s="89">
        <f t="shared" si="69"/>
        <v>0</v>
      </c>
      <c r="BF21" s="89">
        <f t="shared" si="70"/>
        <v>67622892000</v>
      </c>
      <c r="BG21" s="90">
        <f t="shared" si="12"/>
        <v>0</v>
      </c>
      <c r="BH21" s="89">
        <f t="shared" si="71"/>
        <v>23112921667</v>
      </c>
      <c r="BI21" s="92">
        <f t="shared" si="14"/>
        <v>34.179138134169122</v>
      </c>
      <c r="BJ21" s="89">
        <f t="shared" si="15"/>
        <v>27490066704</v>
      </c>
      <c r="BK21" s="90">
        <f t="shared" si="16"/>
        <v>40.652012788805308</v>
      </c>
      <c r="BL21" s="89">
        <f t="shared" si="72"/>
        <v>50602988371</v>
      </c>
      <c r="BM21" s="93">
        <f t="shared" si="18"/>
        <v>74.83115092297443</v>
      </c>
      <c r="BN21" s="94">
        <f t="shared" si="73"/>
        <v>17019903629</v>
      </c>
      <c r="BO21" s="95"/>
    </row>
    <row r="22" spans="1:67" x14ac:dyDescent="0.25">
      <c r="A22" s="96" t="s">
        <v>904</v>
      </c>
      <c r="B22" s="88">
        <f>SUM([3]pla!D$9)</f>
        <v>56232669000</v>
      </c>
      <c r="C22" s="89">
        <f>SUM([3]pla!E$9)</f>
        <v>0</v>
      </c>
      <c r="D22" s="89">
        <f t="shared" si="57"/>
        <v>56232669000</v>
      </c>
      <c r="E22" s="97">
        <f t="shared" si="37"/>
        <v>0</v>
      </c>
      <c r="F22" s="89">
        <f>SUM([3]pla!J$9)</f>
        <v>24501899256</v>
      </c>
      <c r="G22" s="99">
        <f t="shared" si="20"/>
        <v>43.572356944323595</v>
      </c>
      <c r="H22" s="98">
        <f t="shared" si="21"/>
        <v>3963734053</v>
      </c>
      <c r="I22" s="97">
        <f t="shared" si="22"/>
        <v>7.0488101018288853</v>
      </c>
      <c r="J22" s="89">
        <f>SUM([3]pla!N$9)</f>
        <v>28465633309</v>
      </c>
      <c r="K22" s="100">
        <f t="shared" si="23"/>
        <v>50.621167046152479</v>
      </c>
      <c r="L22" s="96"/>
      <c r="M22" s="98"/>
      <c r="N22" s="89">
        <f t="shared" si="58"/>
        <v>0</v>
      </c>
      <c r="O22" s="97">
        <f t="shared" si="38"/>
        <v>0</v>
      </c>
      <c r="P22" s="98"/>
      <c r="Q22" s="99">
        <f t="shared" si="24"/>
        <v>0</v>
      </c>
      <c r="R22" s="98">
        <f t="shared" si="25"/>
        <v>0</v>
      </c>
      <c r="S22" s="97">
        <f t="shared" si="26"/>
        <v>0</v>
      </c>
      <c r="T22" s="98"/>
      <c r="U22" s="100">
        <f t="shared" si="27"/>
        <v>0</v>
      </c>
      <c r="V22" s="96"/>
      <c r="W22" s="98"/>
      <c r="X22" s="89">
        <f t="shared" si="59"/>
        <v>0</v>
      </c>
      <c r="Y22" s="97">
        <f t="shared" si="39"/>
        <v>0</v>
      </c>
      <c r="Z22" s="98"/>
      <c r="AA22" s="99">
        <f t="shared" si="28"/>
        <v>0</v>
      </c>
      <c r="AB22" s="98">
        <f t="shared" si="29"/>
        <v>0</v>
      </c>
      <c r="AC22" s="97">
        <f t="shared" si="30"/>
        <v>0</v>
      </c>
      <c r="AD22" s="98"/>
      <c r="AE22" s="100">
        <f t="shared" si="31"/>
        <v>0</v>
      </c>
      <c r="AF22" s="88">
        <f>SUM([3]pla!$D$397)</f>
        <v>15343797000</v>
      </c>
      <c r="AG22" s="89">
        <f>SUM([3]pla!$E$397)</f>
        <v>0</v>
      </c>
      <c r="AH22" s="89">
        <f t="shared" si="60"/>
        <v>15343797000</v>
      </c>
      <c r="AI22" s="97">
        <f t="shared" si="0"/>
        <v>0</v>
      </c>
      <c r="AJ22" s="89">
        <f>SUM([3]pla!$J$397)</f>
        <v>3008282404</v>
      </c>
      <c r="AK22" s="99">
        <f t="shared" si="32"/>
        <v>19.605853779217753</v>
      </c>
      <c r="AL22" s="98">
        <f t="shared" si="33"/>
        <v>7682323929</v>
      </c>
      <c r="AM22" s="97">
        <f t="shared" si="34"/>
        <v>50.067945561323576</v>
      </c>
      <c r="AN22" s="89">
        <f>SUM([3]pla!$N$397)</f>
        <v>10690606333</v>
      </c>
      <c r="AO22" s="100">
        <f t="shared" si="35"/>
        <v>69.673799340541336</v>
      </c>
      <c r="AP22" s="88">
        <f t="shared" si="61"/>
        <v>71576466000</v>
      </c>
      <c r="AQ22" s="98">
        <f t="shared" si="61"/>
        <v>0</v>
      </c>
      <c r="AR22" s="89">
        <f t="shared" si="62"/>
        <v>71576466000</v>
      </c>
      <c r="AS22" s="97">
        <f t="shared" si="63"/>
        <v>0</v>
      </c>
      <c r="AT22" s="98">
        <f t="shared" si="64"/>
        <v>27510181660</v>
      </c>
      <c r="AU22" s="99">
        <f t="shared" si="65"/>
        <v>38.434674408205623</v>
      </c>
      <c r="AV22" s="98">
        <f t="shared" si="66"/>
        <v>11646057982</v>
      </c>
      <c r="AW22" s="97">
        <f t="shared" si="67"/>
        <v>16.270792109238812</v>
      </c>
      <c r="AX22" s="98">
        <f t="shared" si="68"/>
        <v>39156239642</v>
      </c>
      <c r="AY22" s="100">
        <f t="shared" si="9"/>
        <v>54.705466517444435</v>
      </c>
      <c r="AZ22" s="98"/>
      <c r="BA22" s="97"/>
      <c r="BB22" s="98"/>
      <c r="BC22" s="100">
        <f t="shared" si="36"/>
        <v>0</v>
      </c>
      <c r="BD22" s="88">
        <f t="shared" si="69"/>
        <v>71576466000</v>
      </c>
      <c r="BE22" s="89">
        <f t="shared" si="69"/>
        <v>0</v>
      </c>
      <c r="BF22" s="89">
        <f t="shared" si="70"/>
        <v>71576466000</v>
      </c>
      <c r="BG22" s="90">
        <f t="shared" si="12"/>
        <v>0</v>
      </c>
      <c r="BH22" s="89">
        <f t="shared" si="71"/>
        <v>27510181660</v>
      </c>
      <c r="BI22" s="92">
        <f t="shared" si="14"/>
        <v>38.434674408205623</v>
      </c>
      <c r="BJ22" s="89">
        <f t="shared" si="15"/>
        <v>11646057982</v>
      </c>
      <c r="BK22" s="90">
        <f t="shared" si="16"/>
        <v>16.270792109238812</v>
      </c>
      <c r="BL22" s="89">
        <f t="shared" si="72"/>
        <v>39156239642</v>
      </c>
      <c r="BM22" s="93">
        <f t="shared" si="18"/>
        <v>54.705466517444435</v>
      </c>
      <c r="BN22" s="94">
        <f t="shared" si="73"/>
        <v>32420226358</v>
      </c>
      <c r="BO22" s="95"/>
    </row>
    <row r="23" spans="1:67" x14ac:dyDescent="0.25">
      <c r="A23" s="96" t="s">
        <v>905</v>
      </c>
      <c r="B23" s="88">
        <f>SUM([3]muj!D$9)</f>
        <v>11397644000</v>
      </c>
      <c r="C23" s="89">
        <f>SUM([3]muj!E$9)</f>
        <v>0</v>
      </c>
      <c r="D23" s="89">
        <f t="shared" si="57"/>
        <v>11397644000</v>
      </c>
      <c r="E23" s="97">
        <f t="shared" si="37"/>
        <v>0</v>
      </c>
      <c r="F23" s="89">
        <f>SUM([3]muj!J$9)</f>
        <v>4028530117</v>
      </c>
      <c r="G23" s="99">
        <f t="shared" si="20"/>
        <v>35.345288175345715</v>
      </c>
      <c r="H23" s="98">
        <f t="shared" si="21"/>
        <v>1224056751</v>
      </c>
      <c r="I23" s="97">
        <f t="shared" si="22"/>
        <v>10.739559430001497</v>
      </c>
      <c r="J23" s="89">
        <f>SUM([3]muj!N$9)</f>
        <v>5252586868</v>
      </c>
      <c r="K23" s="100">
        <f t="shared" si="23"/>
        <v>46.084847605347214</v>
      </c>
      <c r="L23" s="96"/>
      <c r="M23" s="98"/>
      <c r="N23" s="89">
        <f t="shared" si="58"/>
        <v>0</v>
      </c>
      <c r="O23" s="97">
        <f t="shared" si="38"/>
        <v>0</v>
      </c>
      <c r="P23" s="98"/>
      <c r="Q23" s="99">
        <f t="shared" si="24"/>
        <v>0</v>
      </c>
      <c r="R23" s="98">
        <f t="shared" si="25"/>
        <v>0</v>
      </c>
      <c r="S23" s="97">
        <f t="shared" si="26"/>
        <v>0</v>
      </c>
      <c r="T23" s="98"/>
      <c r="U23" s="100">
        <f t="shared" si="27"/>
        <v>0</v>
      </c>
      <c r="V23" s="96"/>
      <c r="W23" s="98"/>
      <c r="X23" s="89">
        <f t="shared" si="59"/>
        <v>0</v>
      </c>
      <c r="Y23" s="97">
        <f t="shared" si="39"/>
        <v>0</v>
      </c>
      <c r="Z23" s="98"/>
      <c r="AA23" s="99">
        <f t="shared" si="28"/>
        <v>0</v>
      </c>
      <c r="AB23" s="98">
        <f t="shared" si="29"/>
        <v>0</v>
      </c>
      <c r="AC23" s="97">
        <f t="shared" si="30"/>
        <v>0</v>
      </c>
      <c r="AD23" s="98"/>
      <c r="AE23" s="100">
        <f t="shared" si="31"/>
        <v>0</v>
      </c>
      <c r="AF23" s="88">
        <f>SUM([3]muj!$D$397)</f>
        <v>25769200000</v>
      </c>
      <c r="AG23" s="89">
        <f>SUM([3]muj!$E$397)</f>
        <v>0</v>
      </c>
      <c r="AH23" s="89">
        <f t="shared" si="60"/>
        <v>25769200000</v>
      </c>
      <c r="AI23" s="97">
        <f t="shared" si="0"/>
        <v>0</v>
      </c>
      <c r="AJ23" s="89">
        <f>SUM([3]muj!$J$397)</f>
        <v>3405521066</v>
      </c>
      <c r="AK23" s="99">
        <f t="shared" si="32"/>
        <v>13.215470662651537</v>
      </c>
      <c r="AL23" s="98">
        <f t="shared" si="33"/>
        <v>16159555229</v>
      </c>
      <c r="AM23" s="97">
        <f t="shared" si="34"/>
        <v>62.708796660354224</v>
      </c>
      <c r="AN23" s="89">
        <f>SUM([3]muj!$N$397)</f>
        <v>19565076295</v>
      </c>
      <c r="AO23" s="100">
        <f t="shared" si="35"/>
        <v>75.924267323005751</v>
      </c>
      <c r="AP23" s="88">
        <f t="shared" si="61"/>
        <v>37166844000</v>
      </c>
      <c r="AQ23" s="98">
        <f t="shared" si="61"/>
        <v>0</v>
      </c>
      <c r="AR23" s="89">
        <f t="shared" si="62"/>
        <v>37166844000</v>
      </c>
      <c r="AS23" s="97">
        <f t="shared" si="63"/>
        <v>0</v>
      </c>
      <c r="AT23" s="98">
        <f t="shared" si="64"/>
        <v>7434051183</v>
      </c>
      <c r="AU23" s="99">
        <f t="shared" si="65"/>
        <v>20.001835999311645</v>
      </c>
      <c r="AV23" s="98">
        <f t="shared" si="66"/>
        <v>17383611980</v>
      </c>
      <c r="AW23" s="97">
        <f t="shared" si="67"/>
        <v>46.771827007964411</v>
      </c>
      <c r="AX23" s="98">
        <f t="shared" si="68"/>
        <v>24817663163</v>
      </c>
      <c r="AY23" s="100">
        <f t="shared" si="9"/>
        <v>66.773663007276056</v>
      </c>
      <c r="AZ23" s="98"/>
      <c r="BA23" s="97"/>
      <c r="BB23" s="98"/>
      <c r="BC23" s="100">
        <f t="shared" si="36"/>
        <v>0</v>
      </c>
      <c r="BD23" s="88">
        <f t="shared" si="69"/>
        <v>37166844000</v>
      </c>
      <c r="BE23" s="89">
        <f t="shared" si="69"/>
        <v>0</v>
      </c>
      <c r="BF23" s="89">
        <f t="shared" si="70"/>
        <v>37166844000</v>
      </c>
      <c r="BG23" s="90">
        <f t="shared" si="12"/>
        <v>0</v>
      </c>
      <c r="BH23" s="89">
        <f t="shared" si="71"/>
        <v>7434051183</v>
      </c>
      <c r="BI23" s="92">
        <f t="shared" si="14"/>
        <v>20.001835999311645</v>
      </c>
      <c r="BJ23" s="89">
        <f t="shared" si="15"/>
        <v>17383611980</v>
      </c>
      <c r="BK23" s="90">
        <f t="shared" si="16"/>
        <v>46.771827007964411</v>
      </c>
      <c r="BL23" s="89">
        <f t="shared" si="72"/>
        <v>24817663163</v>
      </c>
      <c r="BM23" s="93">
        <f t="shared" si="18"/>
        <v>66.773663007276056</v>
      </c>
      <c r="BN23" s="94">
        <f t="shared" si="73"/>
        <v>12349180837</v>
      </c>
      <c r="BO23" s="95"/>
    </row>
    <row r="24" spans="1:67" x14ac:dyDescent="0.25">
      <c r="A24" s="96" t="s">
        <v>906</v>
      </c>
      <c r="B24" s="88">
        <f>SUM([3]int!D$9)</f>
        <v>20919762000</v>
      </c>
      <c r="C24" s="89">
        <f>SUM([3]int!E$9)</f>
        <v>0</v>
      </c>
      <c r="D24" s="89">
        <f t="shared" si="57"/>
        <v>20919762000</v>
      </c>
      <c r="E24" s="97">
        <f t="shared" si="37"/>
        <v>0</v>
      </c>
      <c r="F24" s="89">
        <f>SUM([3]int!J$9)</f>
        <v>5639015535</v>
      </c>
      <c r="G24" s="99">
        <f t="shared" si="20"/>
        <v>26.955447844005111</v>
      </c>
      <c r="H24" s="98">
        <f t="shared" si="21"/>
        <v>1812795262</v>
      </c>
      <c r="I24" s="97">
        <f t="shared" si="22"/>
        <v>8.6654679054188097</v>
      </c>
      <c r="J24" s="89">
        <f>SUM([3]int!N$9)</f>
        <v>7451810797</v>
      </c>
      <c r="K24" s="100">
        <f t="shared" si="23"/>
        <v>35.620915749423922</v>
      </c>
      <c r="L24" s="96"/>
      <c r="M24" s="98"/>
      <c r="N24" s="89">
        <f t="shared" si="58"/>
        <v>0</v>
      </c>
      <c r="O24" s="97">
        <f t="shared" si="38"/>
        <v>0</v>
      </c>
      <c r="P24" s="98"/>
      <c r="Q24" s="99">
        <f t="shared" si="24"/>
        <v>0</v>
      </c>
      <c r="R24" s="98">
        <f t="shared" si="25"/>
        <v>0</v>
      </c>
      <c r="S24" s="97">
        <f t="shared" si="26"/>
        <v>0</v>
      </c>
      <c r="T24" s="98"/>
      <c r="U24" s="100">
        <f t="shared" si="27"/>
        <v>0</v>
      </c>
      <c r="V24" s="96"/>
      <c r="W24" s="98"/>
      <c r="X24" s="89">
        <f t="shared" si="59"/>
        <v>0</v>
      </c>
      <c r="Y24" s="97">
        <f t="shared" si="39"/>
        <v>0</v>
      </c>
      <c r="Z24" s="98"/>
      <c r="AA24" s="99">
        <f t="shared" si="28"/>
        <v>0</v>
      </c>
      <c r="AB24" s="98">
        <f t="shared" si="29"/>
        <v>0</v>
      </c>
      <c r="AC24" s="97">
        <f t="shared" si="30"/>
        <v>0</v>
      </c>
      <c r="AD24" s="98"/>
      <c r="AE24" s="100">
        <f t="shared" si="31"/>
        <v>0</v>
      </c>
      <c r="AF24" s="88">
        <f>SUM([3]int!$D$397)</f>
        <v>1087266308000</v>
      </c>
      <c r="AG24" s="89">
        <f>SUM([3]int!$E$397)</f>
        <v>0</v>
      </c>
      <c r="AH24" s="89">
        <f t="shared" si="60"/>
        <v>1087266308000</v>
      </c>
      <c r="AI24" s="97">
        <f t="shared" si="0"/>
        <v>0</v>
      </c>
      <c r="AJ24" s="89">
        <f>SUM([3]int!$J$397)</f>
        <v>246620924423</v>
      </c>
      <c r="AK24" s="99">
        <f t="shared" si="32"/>
        <v>22.682660412484704</v>
      </c>
      <c r="AL24" s="98">
        <f t="shared" si="33"/>
        <v>564728338873</v>
      </c>
      <c r="AM24" s="97">
        <f t="shared" si="34"/>
        <v>51.940204043644478</v>
      </c>
      <c r="AN24" s="89">
        <f>SUM([3]int!$N$397)</f>
        <v>811349263296</v>
      </c>
      <c r="AO24" s="100">
        <f t="shared" si="35"/>
        <v>74.622864456129179</v>
      </c>
      <c r="AP24" s="88">
        <f t="shared" si="61"/>
        <v>1108186070000</v>
      </c>
      <c r="AQ24" s="98">
        <f t="shared" si="61"/>
        <v>0</v>
      </c>
      <c r="AR24" s="89">
        <f t="shared" si="62"/>
        <v>1108186070000</v>
      </c>
      <c r="AS24" s="97">
        <f t="shared" si="63"/>
        <v>0</v>
      </c>
      <c r="AT24" s="98">
        <f t="shared" si="64"/>
        <v>252259939958</v>
      </c>
      <c r="AU24" s="99">
        <f t="shared" si="65"/>
        <v>22.763319878041781</v>
      </c>
      <c r="AV24" s="98">
        <f t="shared" si="66"/>
        <v>566541134135</v>
      </c>
      <c r="AW24" s="97">
        <f t="shared" si="67"/>
        <v>51.123286014143822</v>
      </c>
      <c r="AX24" s="98">
        <f t="shared" si="68"/>
        <v>818801074093</v>
      </c>
      <c r="AY24" s="100">
        <f t="shared" si="9"/>
        <v>73.886605892185599</v>
      </c>
      <c r="AZ24" s="98"/>
      <c r="BA24" s="97"/>
      <c r="BB24" s="98"/>
      <c r="BC24" s="100">
        <f t="shared" si="36"/>
        <v>0</v>
      </c>
      <c r="BD24" s="88">
        <f t="shared" si="69"/>
        <v>1108186070000</v>
      </c>
      <c r="BE24" s="89">
        <f t="shared" si="69"/>
        <v>0</v>
      </c>
      <c r="BF24" s="89">
        <f t="shared" si="70"/>
        <v>1108186070000</v>
      </c>
      <c r="BG24" s="90">
        <f t="shared" si="12"/>
        <v>0</v>
      </c>
      <c r="BH24" s="89">
        <f t="shared" si="71"/>
        <v>252259939958</v>
      </c>
      <c r="BI24" s="92">
        <f t="shared" si="14"/>
        <v>22.763319878041781</v>
      </c>
      <c r="BJ24" s="89">
        <f t="shared" si="15"/>
        <v>566541134135</v>
      </c>
      <c r="BK24" s="90">
        <f t="shared" si="16"/>
        <v>51.123286014143822</v>
      </c>
      <c r="BL24" s="89">
        <f t="shared" si="72"/>
        <v>818801074093</v>
      </c>
      <c r="BM24" s="93">
        <f t="shared" si="18"/>
        <v>73.886605892185599</v>
      </c>
      <c r="BN24" s="94">
        <f t="shared" si="73"/>
        <v>289384995907</v>
      </c>
      <c r="BO24" s="95"/>
    </row>
    <row r="25" spans="1:67" x14ac:dyDescent="0.25">
      <c r="A25" s="96" t="s">
        <v>907</v>
      </c>
      <c r="B25" s="88">
        <f>SUM([3]das!D$9)</f>
        <v>6715665000</v>
      </c>
      <c r="C25" s="89">
        <f>SUM([3]das!E$9)</f>
        <v>0</v>
      </c>
      <c r="D25" s="89">
        <f t="shared" si="57"/>
        <v>6715665000</v>
      </c>
      <c r="E25" s="97">
        <f t="shared" si="37"/>
        <v>0</v>
      </c>
      <c r="F25" s="89">
        <f>SUM([3]das!J$9)</f>
        <v>2601418401</v>
      </c>
      <c r="G25" s="99">
        <f t="shared" si="20"/>
        <v>38.73657189570951</v>
      </c>
      <c r="H25" s="98">
        <f t="shared" si="21"/>
        <v>430237504</v>
      </c>
      <c r="I25" s="97">
        <f t="shared" si="22"/>
        <v>6.4064765589111419</v>
      </c>
      <c r="J25" s="89">
        <f>SUM([3]das!N$9)</f>
        <v>3031655905</v>
      </c>
      <c r="K25" s="100">
        <f t="shared" si="23"/>
        <v>45.143048454620654</v>
      </c>
      <c r="L25" s="96"/>
      <c r="M25" s="98"/>
      <c r="N25" s="89">
        <f t="shared" si="58"/>
        <v>0</v>
      </c>
      <c r="O25" s="97">
        <f t="shared" si="38"/>
        <v>0</v>
      </c>
      <c r="P25" s="98"/>
      <c r="Q25" s="99">
        <f t="shared" si="24"/>
        <v>0</v>
      </c>
      <c r="R25" s="98">
        <f t="shared" si="25"/>
        <v>0</v>
      </c>
      <c r="S25" s="97">
        <f t="shared" si="26"/>
        <v>0</v>
      </c>
      <c r="T25" s="98"/>
      <c r="U25" s="100">
        <f t="shared" si="27"/>
        <v>0</v>
      </c>
      <c r="V25" s="96"/>
      <c r="W25" s="98"/>
      <c r="X25" s="89">
        <f t="shared" si="59"/>
        <v>0</v>
      </c>
      <c r="Y25" s="97">
        <f t="shared" si="39"/>
        <v>0</v>
      </c>
      <c r="Z25" s="98"/>
      <c r="AA25" s="99">
        <f t="shared" si="28"/>
        <v>0</v>
      </c>
      <c r="AB25" s="98">
        <f t="shared" si="29"/>
        <v>0</v>
      </c>
      <c r="AC25" s="97">
        <f t="shared" si="30"/>
        <v>0</v>
      </c>
      <c r="AD25" s="98"/>
      <c r="AE25" s="100">
        <f t="shared" si="31"/>
        <v>0</v>
      </c>
      <c r="AF25" s="88">
        <f>SUM([3]das!$D$397)</f>
        <v>4815000000</v>
      </c>
      <c r="AG25" s="89">
        <f>SUM([3]das!$E$397)</f>
        <v>0</v>
      </c>
      <c r="AH25" s="89">
        <f t="shared" si="60"/>
        <v>4815000000</v>
      </c>
      <c r="AI25" s="97">
        <f t="shared" si="0"/>
        <v>0</v>
      </c>
      <c r="AJ25" s="89">
        <f>SUM([3]das!$J$397)</f>
        <v>536596632</v>
      </c>
      <c r="AK25" s="99">
        <f t="shared" si="32"/>
        <v>11.144270654205608</v>
      </c>
      <c r="AL25" s="98">
        <f t="shared" si="33"/>
        <v>449228558</v>
      </c>
      <c r="AM25" s="97">
        <f t="shared" si="34"/>
        <v>9.329772751817238</v>
      </c>
      <c r="AN25" s="89">
        <f>SUM([3]das!$N$397)</f>
        <v>985825190</v>
      </c>
      <c r="AO25" s="100">
        <f t="shared" si="35"/>
        <v>20.474043406022847</v>
      </c>
      <c r="AP25" s="88">
        <f t="shared" si="61"/>
        <v>11530665000</v>
      </c>
      <c r="AQ25" s="98">
        <f t="shared" si="61"/>
        <v>0</v>
      </c>
      <c r="AR25" s="89">
        <f t="shared" si="62"/>
        <v>11530665000</v>
      </c>
      <c r="AS25" s="97">
        <f t="shared" si="63"/>
        <v>0</v>
      </c>
      <c r="AT25" s="98">
        <f t="shared" si="64"/>
        <v>3138015033</v>
      </c>
      <c r="AU25" s="99">
        <f t="shared" si="65"/>
        <v>27.214519136580588</v>
      </c>
      <c r="AV25" s="98">
        <f t="shared" si="66"/>
        <v>879466062</v>
      </c>
      <c r="AW25" s="97">
        <f t="shared" si="67"/>
        <v>7.6271928982413417</v>
      </c>
      <c r="AX25" s="98">
        <f t="shared" si="68"/>
        <v>4017481095</v>
      </c>
      <c r="AY25" s="100">
        <f t="shared" si="9"/>
        <v>34.841712034821931</v>
      </c>
      <c r="AZ25" s="98"/>
      <c r="BA25" s="97"/>
      <c r="BB25" s="98"/>
      <c r="BC25" s="100">
        <f t="shared" si="36"/>
        <v>0</v>
      </c>
      <c r="BD25" s="88">
        <f t="shared" si="69"/>
        <v>11530665000</v>
      </c>
      <c r="BE25" s="89">
        <f t="shared" si="69"/>
        <v>0</v>
      </c>
      <c r="BF25" s="89">
        <f t="shared" si="70"/>
        <v>11530665000</v>
      </c>
      <c r="BG25" s="90">
        <f t="shared" si="12"/>
        <v>0</v>
      </c>
      <c r="BH25" s="89">
        <f t="shared" si="71"/>
        <v>3138015033</v>
      </c>
      <c r="BI25" s="92">
        <f t="shared" si="14"/>
        <v>27.214519136580588</v>
      </c>
      <c r="BJ25" s="89">
        <f t="shared" si="15"/>
        <v>879466062</v>
      </c>
      <c r="BK25" s="90">
        <f t="shared" si="16"/>
        <v>7.6271928982413417</v>
      </c>
      <c r="BL25" s="89">
        <f t="shared" si="72"/>
        <v>4017481095</v>
      </c>
      <c r="BM25" s="93">
        <f t="shared" si="18"/>
        <v>34.841712034821931</v>
      </c>
      <c r="BN25" s="94">
        <f t="shared" si="73"/>
        <v>7513183905</v>
      </c>
      <c r="BO25" s="95"/>
    </row>
    <row r="26" spans="1:67" x14ac:dyDescent="0.25">
      <c r="A26" s="96" t="s">
        <v>908</v>
      </c>
      <c r="B26" s="88">
        <f>SUM([3]amb!D$9)</f>
        <v>23006817000</v>
      </c>
      <c r="C26" s="89">
        <f>SUM([3]amb!E$9)</f>
        <v>0</v>
      </c>
      <c r="D26" s="89">
        <f t="shared" si="57"/>
        <v>23006817000</v>
      </c>
      <c r="E26" s="97">
        <f t="shared" si="37"/>
        <v>0</v>
      </c>
      <c r="F26" s="89">
        <f>SUM([3]amb!J$9)</f>
        <v>7365715974</v>
      </c>
      <c r="G26" s="99">
        <f t="shared" si="20"/>
        <v>32.015362985675075</v>
      </c>
      <c r="H26" s="98">
        <f t="shared" si="21"/>
        <v>5014707706</v>
      </c>
      <c r="I26" s="97">
        <f t="shared" si="22"/>
        <v>21.796616654967959</v>
      </c>
      <c r="J26" s="89">
        <f>SUM([3]amb!N$9)</f>
        <v>12380423680</v>
      </c>
      <c r="K26" s="100">
        <f t="shared" si="23"/>
        <v>53.811979640643038</v>
      </c>
      <c r="L26" s="96"/>
      <c r="M26" s="98"/>
      <c r="N26" s="89">
        <f t="shared" si="58"/>
        <v>0</v>
      </c>
      <c r="O26" s="97">
        <f t="shared" si="38"/>
        <v>0</v>
      </c>
      <c r="P26" s="98"/>
      <c r="Q26" s="99">
        <f t="shared" si="24"/>
        <v>0</v>
      </c>
      <c r="R26" s="98">
        <f t="shared" si="25"/>
        <v>0</v>
      </c>
      <c r="S26" s="97">
        <f t="shared" si="26"/>
        <v>0</v>
      </c>
      <c r="T26" s="98"/>
      <c r="U26" s="100">
        <f t="shared" si="27"/>
        <v>0</v>
      </c>
      <c r="V26" s="96"/>
      <c r="W26" s="98"/>
      <c r="X26" s="89">
        <f t="shared" si="59"/>
        <v>0</v>
      </c>
      <c r="Y26" s="97">
        <f t="shared" si="39"/>
        <v>0</v>
      </c>
      <c r="Z26" s="98"/>
      <c r="AA26" s="99">
        <f t="shared" si="28"/>
        <v>0</v>
      </c>
      <c r="AB26" s="98">
        <f t="shared" si="29"/>
        <v>0</v>
      </c>
      <c r="AC26" s="97">
        <f t="shared" si="30"/>
        <v>0</v>
      </c>
      <c r="AD26" s="98"/>
      <c r="AE26" s="100">
        <f t="shared" si="31"/>
        <v>0</v>
      </c>
      <c r="AF26" s="88">
        <f>SUM([3]amb!$D$397)</f>
        <v>79239710000</v>
      </c>
      <c r="AG26" s="89">
        <f>SUM([3]amb!$E$397)</f>
        <v>0</v>
      </c>
      <c r="AH26" s="89">
        <f t="shared" si="60"/>
        <v>79239710000</v>
      </c>
      <c r="AI26" s="97">
        <f t="shared" si="0"/>
        <v>0</v>
      </c>
      <c r="AJ26" s="89">
        <f>SUM([3]amb!$J$397)</f>
        <v>12010826838</v>
      </c>
      <c r="AK26" s="99">
        <f t="shared" si="32"/>
        <v>15.157585556534722</v>
      </c>
      <c r="AL26" s="98">
        <f t="shared" si="33"/>
        <v>36870649522</v>
      </c>
      <c r="AM26" s="97">
        <f t="shared" si="34"/>
        <v>46.530520520582421</v>
      </c>
      <c r="AN26" s="89">
        <f>SUM([3]amb!$N$397)</f>
        <v>48881476360</v>
      </c>
      <c r="AO26" s="100">
        <f t="shared" si="35"/>
        <v>61.688106077117141</v>
      </c>
      <c r="AP26" s="88">
        <f t="shared" si="61"/>
        <v>102246527000</v>
      </c>
      <c r="AQ26" s="98">
        <f t="shared" si="61"/>
        <v>0</v>
      </c>
      <c r="AR26" s="89">
        <f t="shared" si="62"/>
        <v>102246527000</v>
      </c>
      <c r="AS26" s="97">
        <f t="shared" si="63"/>
        <v>0</v>
      </c>
      <c r="AT26" s="98">
        <f t="shared" si="64"/>
        <v>19376542812</v>
      </c>
      <c r="AU26" s="99">
        <f t="shared" si="65"/>
        <v>18.950807798097632</v>
      </c>
      <c r="AV26" s="98">
        <f t="shared" si="66"/>
        <v>41885357228</v>
      </c>
      <c r="AW26" s="97">
        <f t="shared" si="67"/>
        <v>40.96506596062671</v>
      </c>
      <c r="AX26" s="98">
        <f t="shared" si="68"/>
        <v>61261900040</v>
      </c>
      <c r="AY26" s="100">
        <f t="shared" si="9"/>
        <v>59.915873758724345</v>
      </c>
      <c r="AZ26" s="98"/>
      <c r="BA26" s="97"/>
      <c r="BB26" s="98"/>
      <c r="BC26" s="100">
        <f t="shared" si="36"/>
        <v>0</v>
      </c>
      <c r="BD26" s="88">
        <f t="shared" si="69"/>
        <v>102246527000</v>
      </c>
      <c r="BE26" s="89">
        <f t="shared" si="69"/>
        <v>0</v>
      </c>
      <c r="BF26" s="89">
        <f t="shared" si="70"/>
        <v>102246527000</v>
      </c>
      <c r="BG26" s="90">
        <f t="shared" si="12"/>
        <v>0</v>
      </c>
      <c r="BH26" s="89">
        <f t="shared" si="71"/>
        <v>19376542812</v>
      </c>
      <c r="BI26" s="92">
        <f t="shared" si="14"/>
        <v>18.950807798097632</v>
      </c>
      <c r="BJ26" s="89">
        <f t="shared" si="15"/>
        <v>41885357228</v>
      </c>
      <c r="BK26" s="90">
        <f t="shared" si="16"/>
        <v>40.96506596062671</v>
      </c>
      <c r="BL26" s="89">
        <f t="shared" si="72"/>
        <v>61261900040</v>
      </c>
      <c r="BM26" s="93">
        <f t="shared" si="18"/>
        <v>59.915873758724345</v>
      </c>
      <c r="BN26" s="94">
        <f t="shared" si="73"/>
        <v>40984626960</v>
      </c>
      <c r="BO26" s="95"/>
    </row>
    <row r="27" spans="1:67" x14ac:dyDescent="0.25">
      <c r="A27" s="96" t="s">
        <v>909</v>
      </c>
      <c r="B27" s="88">
        <f>SUM([3]dad!D$9)</f>
        <v>9382522000</v>
      </c>
      <c r="C27" s="89">
        <f>SUM([3]dad!E$9)</f>
        <v>0</v>
      </c>
      <c r="D27" s="89">
        <f t="shared" si="57"/>
        <v>9382522000</v>
      </c>
      <c r="E27" s="97">
        <f t="shared" si="37"/>
        <v>0</v>
      </c>
      <c r="F27" s="89">
        <f>SUM([3]dad!J$9)</f>
        <v>3445027295</v>
      </c>
      <c r="G27" s="99">
        <f t="shared" si="20"/>
        <v>36.717497651484322</v>
      </c>
      <c r="H27" s="98">
        <f t="shared" si="21"/>
        <v>161063199</v>
      </c>
      <c r="I27" s="97">
        <f t="shared" si="22"/>
        <v>1.7166301235424761</v>
      </c>
      <c r="J27" s="89">
        <f>SUM([3]dad!N$9)</f>
        <v>3606090494</v>
      </c>
      <c r="K27" s="100">
        <f t="shared" si="23"/>
        <v>38.434127775026802</v>
      </c>
      <c r="L27" s="96"/>
      <c r="M27" s="98"/>
      <c r="N27" s="89">
        <f t="shared" si="58"/>
        <v>0</v>
      </c>
      <c r="O27" s="97">
        <f t="shared" si="38"/>
        <v>0</v>
      </c>
      <c r="P27" s="98"/>
      <c r="Q27" s="99">
        <f t="shared" si="24"/>
        <v>0</v>
      </c>
      <c r="R27" s="98">
        <f t="shared" si="25"/>
        <v>0</v>
      </c>
      <c r="S27" s="97">
        <f t="shared" si="26"/>
        <v>0</v>
      </c>
      <c r="T27" s="98"/>
      <c r="U27" s="100">
        <f t="shared" si="27"/>
        <v>0</v>
      </c>
      <c r="V27" s="96"/>
      <c r="W27" s="98"/>
      <c r="X27" s="89">
        <f t="shared" si="59"/>
        <v>0</v>
      </c>
      <c r="Y27" s="97">
        <f t="shared" si="39"/>
        <v>0</v>
      </c>
      <c r="Z27" s="98"/>
      <c r="AA27" s="99">
        <f t="shared" si="28"/>
        <v>0</v>
      </c>
      <c r="AB27" s="98">
        <f t="shared" si="29"/>
        <v>0</v>
      </c>
      <c r="AC27" s="97">
        <f t="shared" si="30"/>
        <v>0</v>
      </c>
      <c r="AD27" s="98"/>
      <c r="AE27" s="100">
        <f t="shared" si="31"/>
        <v>0</v>
      </c>
      <c r="AF27" s="88">
        <f>SUM([3]dad!$D$397)</f>
        <v>26296000000</v>
      </c>
      <c r="AG27" s="89">
        <f>SUM([3]dad!$E$397)</f>
        <v>0</v>
      </c>
      <c r="AH27" s="89">
        <f t="shared" si="60"/>
        <v>26296000000</v>
      </c>
      <c r="AI27" s="97">
        <f t="shared" si="0"/>
        <v>0</v>
      </c>
      <c r="AJ27" s="89">
        <f>SUM([3]dad!$J$397)</f>
        <v>3116719952</v>
      </c>
      <c r="AK27" s="99">
        <f t="shared" si="32"/>
        <v>11.852448859142074</v>
      </c>
      <c r="AL27" s="98">
        <f t="shared" si="33"/>
        <v>14149303156</v>
      </c>
      <c r="AM27" s="97">
        <f t="shared" si="34"/>
        <v>53.807815470033461</v>
      </c>
      <c r="AN27" s="89">
        <f>SUM([3]dad!$N$397)</f>
        <v>17266023108</v>
      </c>
      <c r="AO27" s="100">
        <f t="shared" si="35"/>
        <v>65.660264329175547</v>
      </c>
      <c r="AP27" s="88">
        <f t="shared" si="61"/>
        <v>35678522000</v>
      </c>
      <c r="AQ27" s="98">
        <f t="shared" si="61"/>
        <v>0</v>
      </c>
      <c r="AR27" s="89">
        <f t="shared" si="62"/>
        <v>35678522000</v>
      </c>
      <c r="AS27" s="97">
        <f t="shared" si="63"/>
        <v>0</v>
      </c>
      <c r="AT27" s="98">
        <f t="shared" si="64"/>
        <v>6561747247</v>
      </c>
      <c r="AU27" s="99">
        <f t="shared" si="65"/>
        <v>18.391309054225957</v>
      </c>
      <c r="AV27" s="98">
        <f t="shared" si="66"/>
        <v>14310366355</v>
      </c>
      <c r="AW27" s="97">
        <f t="shared" si="67"/>
        <v>40.109190495615259</v>
      </c>
      <c r="AX27" s="98">
        <f t="shared" si="68"/>
        <v>20872113602</v>
      </c>
      <c r="AY27" s="100">
        <f t="shared" si="9"/>
        <v>58.500499549841223</v>
      </c>
      <c r="AZ27" s="98"/>
      <c r="BA27" s="97"/>
      <c r="BB27" s="98"/>
      <c r="BC27" s="100">
        <f t="shared" si="36"/>
        <v>0</v>
      </c>
      <c r="BD27" s="88">
        <f t="shared" si="69"/>
        <v>35678522000</v>
      </c>
      <c r="BE27" s="89">
        <f t="shared" si="69"/>
        <v>0</v>
      </c>
      <c r="BF27" s="89">
        <f t="shared" si="70"/>
        <v>35678522000</v>
      </c>
      <c r="BG27" s="90">
        <f t="shared" si="12"/>
        <v>0</v>
      </c>
      <c r="BH27" s="89">
        <f t="shared" si="71"/>
        <v>6561747247</v>
      </c>
      <c r="BI27" s="92">
        <f t="shared" si="14"/>
        <v>18.391309054225957</v>
      </c>
      <c r="BJ27" s="89">
        <f t="shared" si="15"/>
        <v>14310366355</v>
      </c>
      <c r="BK27" s="90">
        <f t="shared" si="16"/>
        <v>40.109190495615259</v>
      </c>
      <c r="BL27" s="89">
        <f t="shared" si="72"/>
        <v>20872113602</v>
      </c>
      <c r="BM27" s="93">
        <f t="shared" si="18"/>
        <v>58.500499549841223</v>
      </c>
      <c r="BN27" s="94">
        <f t="shared" si="73"/>
        <v>14806408398</v>
      </c>
      <c r="BO27" s="95"/>
    </row>
    <row r="28" spans="1:67" ht="16.5" thickBot="1" x14ac:dyDescent="0.3">
      <c r="A28" s="102" t="s">
        <v>910</v>
      </c>
      <c r="B28" s="88">
        <f>SUM([3]bom!D$9)</f>
        <v>49851235000</v>
      </c>
      <c r="C28" s="89">
        <f>SUM([3]bom!E$9)</f>
        <v>0</v>
      </c>
      <c r="D28" s="89">
        <f t="shared" si="57"/>
        <v>49851235000</v>
      </c>
      <c r="E28" s="103">
        <f t="shared" si="37"/>
        <v>0</v>
      </c>
      <c r="F28" s="89">
        <f>SUM([3]bom!J$9)</f>
        <v>17735261235</v>
      </c>
      <c r="G28" s="105">
        <f t="shared" si="20"/>
        <v>35.576372852146996</v>
      </c>
      <c r="H28" s="106">
        <f t="shared" si="21"/>
        <v>3232470063</v>
      </c>
      <c r="I28" s="103">
        <f t="shared" si="22"/>
        <v>6.4842326634435441</v>
      </c>
      <c r="J28" s="89">
        <f>SUM([3]bom!N$9)</f>
        <v>20967731298</v>
      </c>
      <c r="K28" s="107">
        <f t="shared" si="23"/>
        <v>42.060605515590538</v>
      </c>
      <c r="L28" s="102"/>
      <c r="M28" s="106"/>
      <c r="N28" s="89">
        <f t="shared" si="58"/>
        <v>0</v>
      </c>
      <c r="O28" s="103">
        <f t="shared" si="38"/>
        <v>0</v>
      </c>
      <c r="P28" s="106"/>
      <c r="Q28" s="105">
        <f t="shared" si="24"/>
        <v>0</v>
      </c>
      <c r="R28" s="106">
        <f t="shared" si="25"/>
        <v>0</v>
      </c>
      <c r="S28" s="103">
        <f t="shared" si="26"/>
        <v>0</v>
      </c>
      <c r="T28" s="106"/>
      <c r="U28" s="107">
        <f t="shared" si="27"/>
        <v>0</v>
      </c>
      <c r="V28" s="102"/>
      <c r="W28" s="106"/>
      <c r="X28" s="89">
        <f t="shared" si="59"/>
        <v>0</v>
      </c>
      <c r="Y28" s="103">
        <f t="shared" si="39"/>
        <v>0</v>
      </c>
      <c r="Z28" s="106"/>
      <c r="AA28" s="105">
        <f t="shared" si="28"/>
        <v>0</v>
      </c>
      <c r="AB28" s="106">
        <f t="shared" si="29"/>
        <v>0</v>
      </c>
      <c r="AC28" s="103">
        <f t="shared" si="30"/>
        <v>0</v>
      </c>
      <c r="AD28" s="106"/>
      <c r="AE28" s="107">
        <f t="shared" si="31"/>
        <v>0</v>
      </c>
      <c r="AF28" s="88">
        <f>SUM([3]bom!$D$397)</f>
        <v>30098587000</v>
      </c>
      <c r="AG28" s="122">
        <f>SUM([3]bom!$E$397)</f>
        <v>0</v>
      </c>
      <c r="AH28" s="89">
        <f t="shared" si="60"/>
        <v>30098587000</v>
      </c>
      <c r="AI28" s="103">
        <f t="shared" si="0"/>
        <v>0</v>
      </c>
      <c r="AJ28" s="122">
        <f>SUM([3]bom!$J$397)</f>
        <v>3953893775</v>
      </c>
      <c r="AK28" s="105">
        <f t="shared" si="32"/>
        <v>13.136476390071069</v>
      </c>
      <c r="AL28" s="106">
        <f t="shared" si="33"/>
        <v>13349813631</v>
      </c>
      <c r="AM28" s="103">
        <f t="shared" si="34"/>
        <v>44.353622417557339</v>
      </c>
      <c r="AN28" s="122">
        <f>SUM([3]bom!$N$397)</f>
        <v>17303707406</v>
      </c>
      <c r="AO28" s="107">
        <f t="shared" si="35"/>
        <v>57.490098807628407</v>
      </c>
      <c r="AP28" s="88">
        <f t="shared" si="61"/>
        <v>79949822000</v>
      </c>
      <c r="AQ28" s="98">
        <f t="shared" si="61"/>
        <v>0</v>
      </c>
      <c r="AR28" s="89">
        <f t="shared" si="62"/>
        <v>79949822000</v>
      </c>
      <c r="AS28" s="97">
        <f t="shared" si="63"/>
        <v>0</v>
      </c>
      <c r="AT28" s="98">
        <f t="shared" si="64"/>
        <v>21689155010</v>
      </c>
      <c r="AU28" s="99">
        <f t="shared" si="65"/>
        <v>27.128459410453722</v>
      </c>
      <c r="AV28" s="98">
        <f t="shared" si="66"/>
        <v>16582283694</v>
      </c>
      <c r="AW28" s="97">
        <f t="shared" si="67"/>
        <v>20.740863805800593</v>
      </c>
      <c r="AX28" s="98">
        <f t="shared" si="68"/>
        <v>38271438704</v>
      </c>
      <c r="AY28" s="100">
        <f t="shared" si="9"/>
        <v>47.869323216254315</v>
      </c>
      <c r="AZ28" s="106"/>
      <c r="BA28" s="103"/>
      <c r="BB28" s="106"/>
      <c r="BC28" s="107">
        <f t="shared" si="36"/>
        <v>0</v>
      </c>
      <c r="BD28" s="88">
        <f t="shared" si="69"/>
        <v>79949822000</v>
      </c>
      <c r="BE28" s="89">
        <f t="shared" si="69"/>
        <v>0</v>
      </c>
      <c r="BF28" s="89">
        <f t="shared" si="70"/>
        <v>79949822000</v>
      </c>
      <c r="BG28" s="90">
        <f t="shared" si="12"/>
        <v>0</v>
      </c>
      <c r="BH28" s="89">
        <f t="shared" si="71"/>
        <v>21689155010</v>
      </c>
      <c r="BI28" s="92">
        <f t="shared" si="14"/>
        <v>27.128459410453722</v>
      </c>
      <c r="BJ28" s="89">
        <f t="shared" si="15"/>
        <v>16582283694</v>
      </c>
      <c r="BK28" s="90">
        <f t="shared" si="16"/>
        <v>20.740863805800593</v>
      </c>
      <c r="BL28" s="89">
        <f t="shared" si="72"/>
        <v>38271438704</v>
      </c>
      <c r="BM28" s="93">
        <f t="shared" si="18"/>
        <v>47.869323216254315</v>
      </c>
      <c r="BN28" s="94">
        <f t="shared" si="73"/>
        <v>41678383296</v>
      </c>
      <c r="BO28" s="95"/>
    </row>
    <row r="29" spans="1:67" ht="16.5" thickBot="1" x14ac:dyDescent="0.3">
      <c r="A29" s="109" t="s">
        <v>911</v>
      </c>
      <c r="B29" s="109">
        <f>SUM(B4:B28)-B9-B15</f>
        <v>979961376000</v>
      </c>
      <c r="C29" s="110">
        <f>SUM(C4:C28)-C9-C15</f>
        <v>0</v>
      </c>
      <c r="D29" s="110">
        <f>SUM(D4:D28)-D9-D15</f>
        <v>979961376000</v>
      </c>
      <c r="E29" s="111">
        <f t="shared" si="37"/>
        <v>0</v>
      </c>
      <c r="F29" s="110">
        <f>SUM(F4:F28)-F9-F15</f>
        <v>334664760844</v>
      </c>
      <c r="G29" s="112">
        <f t="shared" si="20"/>
        <v>34.150811352385382</v>
      </c>
      <c r="H29" s="110">
        <f t="shared" si="21"/>
        <v>95640673111</v>
      </c>
      <c r="I29" s="111">
        <f t="shared" si="22"/>
        <v>9.759637007469161</v>
      </c>
      <c r="J29" s="110">
        <f>SUM(J4:J28)-J9-J15</f>
        <v>430305433955</v>
      </c>
      <c r="K29" s="113">
        <f t="shared" si="23"/>
        <v>43.910448359854541</v>
      </c>
      <c r="L29" s="109">
        <f>SUM(L4:L28)-L9-L15</f>
        <v>0</v>
      </c>
      <c r="M29" s="110">
        <f>SUM(M4:M28)-M9-M15</f>
        <v>0</v>
      </c>
      <c r="N29" s="110">
        <f>SUM(N4:N28)-N9-N15</f>
        <v>0</v>
      </c>
      <c r="O29" s="111">
        <f t="shared" si="38"/>
        <v>0</v>
      </c>
      <c r="P29" s="110">
        <f>SUM(P4:P28)-P9-P15</f>
        <v>0</v>
      </c>
      <c r="Q29" s="112">
        <f t="shared" si="24"/>
        <v>0</v>
      </c>
      <c r="R29" s="110">
        <f t="shared" si="25"/>
        <v>0</v>
      </c>
      <c r="S29" s="111">
        <f t="shared" si="26"/>
        <v>0</v>
      </c>
      <c r="T29" s="110">
        <f>SUM(T4:T28)-T9-T15</f>
        <v>0</v>
      </c>
      <c r="U29" s="113">
        <f t="shared" si="27"/>
        <v>0</v>
      </c>
      <c r="V29" s="109">
        <f>SUM(V4:V28)-V9-V15</f>
        <v>577908099000</v>
      </c>
      <c r="W29" s="110">
        <f>SUM(W4:W28)-W9-W15</f>
        <v>0</v>
      </c>
      <c r="X29" s="110">
        <f>SUM(X4:X28)-X9-X15</f>
        <v>577908099000</v>
      </c>
      <c r="Y29" s="111">
        <f t="shared" si="39"/>
        <v>0</v>
      </c>
      <c r="Z29" s="110">
        <f>SUM(Z4:Z28)-Z9-Z15</f>
        <v>68492121878</v>
      </c>
      <c r="AA29" s="112">
        <f t="shared" si="28"/>
        <v>11.851732480738256</v>
      </c>
      <c r="AB29" s="110">
        <f t="shared" si="29"/>
        <v>6381500</v>
      </c>
      <c r="AC29" s="111">
        <f t="shared" si="30"/>
        <v>1.1042413164034928E-3</v>
      </c>
      <c r="AD29" s="110">
        <f>SUM(AD4:AD28)-AD9-AD15</f>
        <v>68498503378</v>
      </c>
      <c r="AE29" s="113">
        <f t="shared" si="31"/>
        <v>11.852836722054661</v>
      </c>
      <c r="AF29" s="109">
        <f>SUM(AF4:AF28)-AF9-AF15</f>
        <v>9983656016000</v>
      </c>
      <c r="AG29" s="110">
        <f>SUM(AG4:AG28)-AG9-AG15</f>
        <v>200000000</v>
      </c>
      <c r="AH29" s="110">
        <f>SUM(AH4:AH28)-AH9-AH15</f>
        <v>9983856016000</v>
      </c>
      <c r="AI29" s="111">
        <f t="shared" ref="AI29:AI54" si="74">IF(OR(AH29=0,AH$91=0),0,(AH29/AH$91)*100)</f>
        <v>0</v>
      </c>
      <c r="AJ29" s="110">
        <f>SUM(AJ4:AJ28)-AJ9-AJ15</f>
        <v>2004509354060</v>
      </c>
      <c r="AK29" s="112">
        <f t="shared" si="32"/>
        <v>20.077506635187838</v>
      </c>
      <c r="AL29" s="110">
        <f t="shared" si="33"/>
        <v>1592649050725</v>
      </c>
      <c r="AM29" s="111">
        <f t="shared" si="34"/>
        <v>15.952243784091447</v>
      </c>
      <c r="AN29" s="110">
        <f>SUM(AN4:AN28)-AN9-AN15</f>
        <v>3597158404785</v>
      </c>
      <c r="AO29" s="113">
        <f t="shared" si="35"/>
        <v>36.029750419279281</v>
      </c>
      <c r="AP29" s="109">
        <f>SUM(AP4:AP28)-AP9-AP15</f>
        <v>11541525491000</v>
      </c>
      <c r="AQ29" s="110">
        <f>SUM(AQ4:AQ28)-AQ9-AQ15</f>
        <v>199999999.99999872</v>
      </c>
      <c r="AR29" s="110">
        <f>SUM(AR4:AR28)-AR9-AR15</f>
        <v>11541725491000</v>
      </c>
      <c r="AS29" s="111">
        <f t="shared" si="63"/>
        <v>0</v>
      </c>
      <c r="AT29" s="110">
        <f>SUM(AT4:AT28)-AT9-AT15</f>
        <v>2407666236782</v>
      </c>
      <c r="AU29" s="112">
        <f t="shared" si="65"/>
        <v>20.860539775092111</v>
      </c>
      <c r="AV29" s="110">
        <f t="shared" si="66"/>
        <v>1688296105336</v>
      </c>
      <c r="AW29" s="111">
        <f t="shared" si="67"/>
        <v>14.627761738506937</v>
      </c>
      <c r="AX29" s="110">
        <f>SUM(AX4:AX28)-AX9-AX15</f>
        <v>4095962342118</v>
      </c>
      <c r="AY29" s="100">
        <f t="shared" si="9"/>
        <v>35.488301513599048</v>
      </c>
      <c r="AZ29" s="109">
        <f>SUM(AZ4:AZ28)-AZ9-AZ15</f>
        <v>0</v>
      </c>
      <c r="BA29" s="110">
        <f>SUM(BA4:BA28)-BA9-BA15</f>
        <v>0</v>
      </c>
      <c r="BB29" s="110">
        <f>SUM(BB4:BB28)-BB9-BB15</f>
        <v>0</v>
      </c>
      <c r="BC29" s="111">
        <f t="shared" ref="BC29:BC54" si="75">IF(OR(BB29=0,BB$91=0),0,(BB29/BB$91)*100)</f>
        <v>0</v>
      </c>
      <c r="BD29" s="109">
        <f>SUM(BD4:BD28)-BD9-BD15</f>
        <v>11541525491000</v>
      </c>
      <c r="BE29" s="110">
        <f>SUM(BE4:BE28)-BE9-BE15</f>
        <v>200000000</v>
      </c>
      <c r="BF29" s="110">
        <f>SUM(BF4:BF28)-BF9-BF15</f>
        <v>11541725491000</v>
      </c>
      <c r="BG29" s="111">
        <f t="shared" si="12"/>
        <v>0</v>
      </c>
      <c r="BH29" s="110">
        <f>SUM(BH4:BH28)-BH9-BH15</f>
        <v>2407666236782</v>
      </c>
      <c r="BI29" s="112">
        <f t="shared" si="14"/>
        <v>20.860539775092111</v>
      </c>
      <c r="BJ29" s="110">
        <f t="shared" si="15"/>
        <v>1688296105336</v>
      </c>
      <c r="BK29" s="111">
        <f t="shared" si="16"/>
        <v>14.627761738506937</v>
      </c>
      <c r="BL29" s="110">
        <f>SUM(BL4:BL28)-BL9-BL15</f>
        <v>4095962342118</v>
      </c>
      <c r="BM29" s="113">
        <f t="shared" si="18"/>
        <v>35.488301513599048</v>
      </c>
      <c r="BN29" s="114">
        <f t="shared" si="73"/>
        <v>7445763148882</v>
      </c>
      <c r="BO29" s="76"/>
    </row>
    <row r="30" spans="1:67" x14ac:dyDescent="0.25">
      <c r="A30" s="88" t="s">
        <v>912</v>
      </c>
      <c r="B30" s="88">
        <f>SUM([4]ipe!$D$9)</f>
        <v>8933770000</v>
      </c>
      <c r="C30" s="89">
        <f>SUM([4]ipe!$E$9)</f>
        <v>0</v>
      </c>
      <c r="D30" s="89">
        <f t="shared" ref="D30:D49" si="76">SUM(B30:C30)</f>
        <v>8933770000</v>
      </c>
      <c r="E30" s="90">
        <f t="shared" si="37"/>
        <v>0</v>
      </c>
      <c r="F30" s="89">
        <f>SUM([4]ipe!$J$9)</f>
        <v>3593751584</v>
      </c>
      <c r="G30" s="92">
        <f t="shared" si="20"/>
        <v>40.226596207424187</v>
      </c>
      <c r="H30" s="89">
        <f t="shared" si="21"/>
        <v>856848351</v>
      </c>
      <c r="I30" s="90">
        <f t="shared" si="22"/>
        <v>9.5911171991219835</v>
      </c>
      <c r="J30" s="89">
        <f>SUM([4]ipe!$N$9)</f>
        <v>4450599935</v>
      </c>
      <c r="K30" s="93">
        <f t="shared" si="23"/>
        <v>49.817713406546169</v>
      </c>
      <c r="L30" s="88"/>
      <c r="M30" s="89"/>
      <c r="N30" s="89">
        <f t="shared" ref="N30:N49" si="77">SUM(L30:M30)</f>
        <v>0</v>
      </c>
      <c r="O30" s="90">
        <f t="shared" si="38"/>
        <v>0</v>
      </c>
      <c r="P30" s="89"/>
      <c r="Q30" s="92">
        <f t="shared" si="24"/>
        <v>0</v>
      </c>
      <c r="R30" s="89">
        <f t="shared" si="25"/>
        <v>0</v>
      </c>
      <c r="S30" s="90">
        <f t="shared" si="26"/>
        <v>0</v>
      </c>
      <c r="T30" s="89"/>
      <c r="U30" s="93">
        <f t="shared" si="27"/>
        <v>0</v>
      </c>
      <c r="V30" s="88"/>
      <c r="W30" s="89"/>
      <c r="X30" s="89">
        <f t="shared" ref="X30:X49" si="78">SUM(V30:W30)</f>
        <v>0</v>
      </c>
      <c r="Y30" s="90">
        <f t="shared" si="39"/>
        <v>0</v>
      </c>
      <c r="Z30" s="89"/>
      <c r="AA30" s="92">
        <f t="shared" si="28"/>
        <v>0</v>
      </c>
      <c r="AB30" s="89">
        <f t="shared" si="29"/>
        <v>0</v>
      </c>
      <c r="AC30" s="90">
        <f t="shared" si="30"/>
        <v>0</v>
      </c>
      <c r="AD30" s="89"/>
      <c r="AE30" s="93">
        <f t="shared" si="31"/>
        <v>0</v>
      </c>
      <c r="AF30" s="88">
        <f>SUM([4]ipe!$D$397)</f>
        <v>40880300000</v>
      </c>
      <c r="AG30" s="89">
        <f>SUM([4]ipe!$E$397)</f>
        <v>2300000000</v>
      </c>
      <c r="AH30" s="89">
        <f t="shared" ref="AH30:AH49" si="79">SUM(AF30:AG30)</f>
        <v>43180300000</v>
      </c>
      <c r="AI30" s="90">
        <f t="shared" ref="AI30:AI49" si="80">IF(OR(AH30=0,AH$3951=0),0,(AH30/AH$3951)*100)</f>
        <v>0</v>
      </c>
      <c r="AJ30" s="89">
        <f>SUM([4]ipe!$J$397)</f>
        <v>6957467067</v>
      </c>
      <c r="AK30" s="92">
        <f t="shared" si="32"/>
        <v>16.112595482199058</v>
      </c>
      <c r="AL30" s="89">
        <f t="shared" si="33"/>
        <v>13684591536</v>
      </c>
      <c r="AM30" s="90">
        <f t="shared" si="34"/>
        <v>31.691747245850539</v>
      </c>
      <c r="AN30" s="89">
        <f>SUM([4]ipe!$N$397)</f>
        <v>20642058603</v>
      </c>
      <c r="AO30" s="93">
        <f t="shared" si="35"/>
        <v>47.804342728049598</v>
      </c>
      <c r="AP30" s="88">
        <f t="shared" ref="AP30:AQ49" si="81">SUM(B30+L30+V30+AF30)</f>
        <v>49814070000</v>
      </c>
      <c r="AQ30" s="98">
        <f t="shared" si="81"/>
        <v>2300000000</v>
      </c>
      <c r="AR30" s="89">
        <f t="shared" ref="AR30:AR49" si="82">SUM(AP30:AQ30)</f>
        <v>52114070000</v>
      </c>
      <c r="AS30" s="90">
        <f t="shared" si="63"/>
        <v>0</v>
      </c>
      <c r="AT30" s="98">
        <f t="shared" ref="AT30:AT49" si="83">SUM(F30+P30+Z30+AJ30)</f>
        <v>10551218651</v>
      </c>
      <c r="AU30" s="92">
        <f t="shared" si="65"/>
        <v>20.246391523440792</v>
      </c>
      <c r="AV30" s="89">
        <f t="shared" si="66"/>
        <v>14541439887</v>
      </c>
      <c r="AW30" s="90">
        <f t="shared" si="67"/>
        <v>27.903097737328903</v>
      </c>
      <c r="AX30" s="98">
        <f t="shared" ref="AX30:AX49" si="84">SUM(J30+T30+AD30+AN30)</f>
        <v>25092658538</v>
      </c>
      <c r="AY30" s="93">
        <f t="shared" si="9"/>
        <v>48.149489260769691</v>
      </c>
      <c r="AZ30" s="88"/>
      <c r="BA30" s="89"/>
      <c r="BB30" s="89">
        <f t="shared" ref="BB30:BB49" si="85">SUM(AZ30:BA30)</f>
        <v>0</v>
      </c>
      <c r="BC30" s="90">
        <f t="shared" si="75"/>
        <v>0</v>
      </c>
      <c r="BD30" s="88">
        <f t="shared" ref="BD30:BE49" si="86">SUM(AP30+AZ30)</f>
        <v>49814070000</v>
      </c>
      <c r="BE30" s="89">
        <f t="shared" si="86"/>
        <v>2300000000</v>
      </c>
      <c r="BF30" s="89">
        <f t="shared" ref="BF30:BF49" si="87">SUM(BD30:BE30)</f>
        <v>52114070000</v>
      </c>
      <c r="BG30" s="90">
        <f t="shared" si="12"/>
        <v>0</v>
      </c>
      <c r="BH30" s="89">
        <f t="shared" ref="BH30:BH49" si="88">SUM(AT30)</f>
        <v>10551218651</v>
      </c>
      <c r="BI30" s="92">
        <f t="shared" si="14"/>
        <v>20.246391523440792</v>
      </c>
      <c r="BJ30" s="89">
        <f t="shared" si="15"/>
        <v>14541439887</v>
      </c>
      <c r="BK30" s="90">
        <f t="shared" si="16"/>
        <v>27.903097737328903</v>
      </c>
      <c r="BL30" s="89">
        <f t="shared" ref="BL30:BL49" si="89">SUM(AX30)</f>
        <v>25092658538</v>
      </c>
      <c r="BM30" s="93">
        <f t="shared" si="18"/>
        <v>48.149489260769691</v>
      </c>
      <c r="BN30" s="94">
        <f t="shared" si="73"/>
        <v>27021411462</v>
      </c>
      <c r="BO30" s="95"/>
    </row>
    <row r="31" spans="1:67" x14ac:dyDescent="0.25">
      <c r="A31" s="96" t="s">
        <v>913</v>
      </c>
      <c r="B31" s="88">
        <f>SUM([4]ffd!$D$9)</f>
        <v>20402400000</v>
      </c>
      <c r="C31" s="89">
        <f>SUM([4]ffd!$E$9)</f>
        <v>0</v>
      </c>
      <c r="D31" s="89">
        <f t="shared" si="76"/>
        <v>20402400000</v>
      </c>
      <c r="E31" s="97">
        <f t="shared" si="37"/>
        <v>0</v>
      </c>
      <c r="F31" s="89">
        <f>SUM([4]ffd!$J$9)</f>
        <v>2532147399</v>
      </c>
      <c r="G31" s="99">
        <f t="shared" si="20"/>
        <v>12.411027129161276</v>
      </c>
      <c r="H31" s="98">
        <f t="shared" si="21"/>
        <v>3565571035</v>
      </c>
      <c r="I31" s="97">
        <f t="shared" si="22"/>
        <v>17.476233359800808</v>
      </c>
      <c r="J31" s="89">
        <f>SUM([4]ffd!$N$9)</f>
        <v>6097718434</v>
      </c>
      <c r="K31" s="100">
        <f t="shared" si="23"/>
        <v>29.887260488962081</v>
      </c>
      <c r="L31" s="96"/>
      <c r="M31" s="98"/>
      <c r="N31" s="89">
        <f t="shared" si="77"/>
        <v>0</v>
      </c>
      <c r="O31" s="97">
        <f t="shared" si="38"/>
        <v>0</v>
      </c>
      <c r="P31" s="98"/>
      <c r="Q31" s="99">
        <f t="shared" si="24"/>
        <v>0</v>
      </c>
      <c r="R31" s="98">
        <f t="shared" si="25"/>
        <v>0</v>
      </c>
      <c r="S31" s="97">
        <f t="shared" si="26"/>
        <v>0</v>
      </c>
      <c r="T31" s="98"/>
      <c r="U31" s="100">
        <f t="shared" si="27"/>
        <v>0</v>
      </c>
      <c r="V31" s="96"/>
      <c r="W31" s="98"/>
      <c r="X31" s="89">
        <f t="shared" si="78"/>
        <v>0</v>
      </c>
      <c r="Y31" s="97">
        <f t="shared" si="39"/>
        <v>0</v>
      </c>
      <c r="Z31" s="98"/>
      <c r="AA31" s="99">
        <f t="shared" si="28"/>
        <v>0</v>
      </c>
      <c r="AB31" s="98">
        <f t="shared" si="29"/>
        <v>0</v>
      </c>
      <c r="AC31" s="97">
        <f t="shared" si="30"/>
        <v>0</v>
      </c>
      <c r="AD31" s="98"/>
      <c r="AE31" s="100">
        <f t="shared" si="31"/>
        <v>0</v>
      </c>
      <c r="AF31" s="88">
        <f>SUM([4]ffd!$D$397)</f>
        <v>2149411216000</v>
      </c>
      <c r="AG31" s="89">
        <f>SUM([4]ffd!$E$397)</f>
        <v>0</v>
      </c>
      <c r="AH31" s="89">
        <f t="shared" si="79"/>
        <v>2149411216000</v>
      </c>
      <c r="AI31" s="97">
        <f t="shared" si="80"/>
        <v>0</v>
      </c>
      <c r="AJ31" s="89">
        <f>SUM([4]ffd!$J$397)</f>
        <v>508649069185</v>
      </c>
      <c r="AK31" s="99">
        <f t="shared" si="32"/>
        <v>23.664576857079172</v>
      </c>
      <c r="AL31" s="98">
        <f t="shared" si="33"/>
        <v>558840469838</v>
      </c>
      <c r="AM31" s="97">
        <f t="shared" si="34"/>
        <v>25.999700088938216</v>
      </c>
      <c r="AN31" s="89">
        <f>SUM([4]ffd!$N$397)</f>
        <v>1067489539023</v>
      </c>
      <c r="AO31" s="100">
        <f t="shared" si="35"/>
        <v>49.664276946017388</v>
      </c>
      <c r="AP31" s="88">
        <f t="shared" si="81"/>
        <v>2169813616000</v>
      </c>
      <c r="AQ31" s="98">
        <f t="shared" si="81"/>
        <v>0</v>
      </c>
      <c r="AR31" s="89">
        <f t="shared" si="82"/>
        <v>2169813616000</v>
      </c>
      <c r="AS31" s="97">
        <f t="shared" si="63"/>
        <v>0</v>
      </c>
      <c r="AT31" s="98">
        <f t="shared" si="83"/>
        <v>511181216584</v>
      </c>
      <c r="AU31" s="99">
        <f t="shared" si="65"/>
        <v>23.558761582773659</v>
      </c>
      <c r="AV31" s="98">
        <f t="shared" si="66"/>
        <v>562406040873</v>
      </c>
      <c r="AW31" s="97">
        <f t="shared" si="67"/>
        <v>25.919555335346374</v>
      </c>
      <c r="AX31" s="98">
        <f t="shared" si="84"/>
        <v>1073587257457</v>
      </c>
      <c r="AY31" s="100">
        <f t="shared" si="9"/>
        <v>49.478316918120029</v>
      </c>
      <c r="AZ31" s="96"/>
      <c r="BA31" s="98"/>
      <c r="BB31" s="89">
        <f t="shared" si="85"/>
        <v>0</v>
      </c>
      <c r="BC31" s="97">
        <f t="shared" si="75"/>
        <v>0</v>
      </c>
      <c r="BD31" s="88">
        <f t="shared" si="86"/>
        <v>2169813616000</v>
      </c>
      <c r="BE31" s="89">
        <f t="shared" si="86"/>
        <v>0</v>
      </c>
      <c r="BF31" s="89">
        <f t="shared" si="87"/>
        <v>2169813616000</v>
      </c>
      <c r="BG31" s="97">
        <f t="shared" si="12"/>
        <v>0</v>
      </c>
      <c r="BH31" s="89">
        <f t="shared" si="88"/>
        <v>511181216584</v>
      </c>
      <c r="BI31" s="99">
        <f t="shared" si="14"/>
        <v>23.558761582773659</v>
      </c>
      <c r="BJ31" s="98">
        <f t="shared" si="15"/>
        <v>562406040873</v>
      </c>
      <c r="BK31" s="97">
        <f t="shared" si="16"/>
        <v>25.919555335346374</v>
      </c>
      <c r="BL31" s="89">
        <f t="shared" si="89"/>
        <v>1073587257457</v>
      </c>
      <c r="BM31" s="100">
        <f t="shared" si="18"/>
        <v>49.478316918120029</v>
      </c>
      <c r="BN31" s="101">
        <f t="shared" si="73"/>
        <v>1096226358543</v>
      </c>
      <c r="BO31" s="95"/>
    </row>
    <row r="32" spans="1:67" x14ac:dyDescent="0.25">
      <c r="A32" s="96" t="s">
        <v>914</v>
      </c>
      <c r="B32" s="88">
        <f>SUM([4]ind!$D$9)</f>
        <v>10413986000</v>
      </c>
      <c r="C32" s="89">
        <f>SUM([4]ind!$E$9)</f>
        <v>0</v>
      </c>
      <c r="D32" s="89">
        <f t="shared" si="76"/>
        <v>10413986000</v>
      </c>
      <c r="E32" s="97">
        <f t="shared" si="37"/>
        <v>0</v>
      </c>
      <c r="F32" s="89">
        <f>SUM([4]ind!$J$9)</f>
        <v>2040980250</v>
      </c>
      <c r="G32" s="99">
        <f t="shared" si="20"/>
        <v>19.598453944531901</v>
      </c>
      <c r="H32" s="98">
        <f t="shared" si="21"/>
        <v>378801298</v>
      </c>
      <c r="I32" s="97">
        <f t="shared" si="22"/>
        <v>3.6374285312079353</v>
      </c>
      <c r="J32" s="89">
        <f>SUM([4]ind!$N$9)</f>
        <v>2419781548</v>
      </c>
      <c r="K32" s="100">
        <f t="shared" si="23"/>
        <v>23.235882475739835</v>
      </c>
      <c r="L32" s="96"/>
      <c r="M32" s="98"/>
      <c r="N32" s="89">
        <f t="shared" si="77"/>
        <v>0</v>
      </c>
      <c r="O32" s="97">
        <f t="shared" si="38"/>
        <v>0</v>
      </c>
      <c r="P32" s="98"/>
      <c r="Q32" s="99">
        <f t="shared" si="24"/>
        <v>0</v>
      </c>
      <c r="R32" s="98">
        <f t="shared" si="25"/>
        <v>0</v>
      </c>
      <c r="S32" s="97">
        <f t="shared" si="26"/>
        <v>0</v>
      </c>
      <c r="T32" s="98"/>
      <c r="U32" s="100">
        <f t="shared" si="27"/>
        <v>0</v>
      </c>
      <c r="V32" s="96"/>
      <c r="W32" s="98"/>
      <c r="X32" s="89">
        <f t="shared" si="78"/>
        <v>0</v>
      </c>
      <c r="Y32" s="97">
        <f t="shared" si="39"/>
        <v>0</v>
      </c>
      <c r="Z32" s="98"/>
      <c r="AA32" s="99">
        <f t="shared" si="28"/>
        <v>0</v>
      </c>
      <c r="AB32" s="98">
        <f t="shared" si="29"/>
        <v>0</v>
      </c>
      <c r="AC32" s="97">
        <f t="shared" si="30"/>
        <v>0</v>
      </c>
      <c r="AD32" s="98"/>
      <c r="AE32" s="100">
        <f t="shared" si="31"/>
        <v>0</v>
      </c>
      <c r="AF32" s="88">
        <f>SUM([4]ind!$D$397)</f>
        <v>11766716000</v>
      </c>
      <c r="AG32" s="89">
        <f>SUM([4]ind!$E$397)</f>
        <v>6795000000</v>
      </c>
      <c r="AH32" s="89">
        <f t="shared" si="79"/>
        <v>18561716000</v>
      </c>
      <c r="AI32" s="97">
        <f t="shared" si="80"/>
        <v>0</v>
      </c>
      <c r="AJ32" s="89">
        <f>SUM([4]ind!$J$397)</f>
        <v>2852025654</v>
      </c>
      <c r="AK32" s="99">
        <f t="shared" si="32"/>
        <v>15.365096923150857</v>
      </c>
      <c r="AL32" s="98">
        <f t="shared" si="33"/>
        <v>4886928452</v>
      </c>
      <c r="AM32" s="97">
        <f t="shared" si="34"/>
        <v>26.327999264723157</v>
      </c>
      <c r="AN32" s="89">
        <f>SUM([4]ind!$N$397)</f>
        <v>7738954106</v>
      </c>
      <c r="AO32" s="100">
        <f t="shared" si="35"/>
        <v>41.693096187874005</v>
      </c>
      <c r="AP32" s="88">
        <f t="shared" si="81"/>
        <v>22180702000</v>
      </c>
      <c r="AQ32" s="98">
        <f t="shared" si="81"/>
        <v>6795000000</v>
      </c>
      <c r="AR32" s="89">
        <f t="shared" si="82"/>
        <v>28975702000</v>
      </c>
      <c r="AS32" s="97">
        <f t="shared" si="63"/>
        <v>0</v>
      </c>
      <c r="AT32" s="98">
        <f t="shared" si="83"/>
        <v>4893005904</v>
      </c>
      <c r="AU32" s="99">
        <f t="shared" si="65"/>
        <v>16.88658277890903</v>
      </c>
      <c r="AV32" s="98">
        <f t="shared" si="66"/>
        <v>5265729750</v>
      </c>
      <c r="AW32" s="97">
        <f t="shared" si="67"/>
        <v>18.172915189423193</v>
      </c>
      <c r="AX32" s="98">
        <f t="shared" si="84"/>
        <v>10158735654</v>
      </c>
      <c r="AY32" s="100">
        <f t="shared" si="9"/>
        <v>35.059497968332224</v>
      </c>
      <c r="AZ32" s="96"/>
      <c r="BA32" s="98"/>
      <c r="BB32" s="89">
        <f t="shared" si="85"/>
        <v>0</v>
      </c>
      <c r="BC32" s="97">
        <f t="shared" si="75"/>
        <v>0</v>
      </c>
      <c r="BD32" s="88">
        <f t="shared" si="86"/>
        <v>22180702000</v>
      </c>
      <c r="BE32" s="89">
        <f t="shared" si="86"/>
        <v>6795000000</v>
      </c>
      <c r="BF32" s="89">
        <f t="shared" si="87"/>
        <v>28975702000</v>
      </c>
      <c r="BG32" s="97">
        <f t="shared" si="12"/>
        <v>0</v>
      </c>
      <c r="BH32" s="89">
        <f t="shared" si="88"/>
        <v>4893005904</v>
      </c>
      <c r="BI32" s="99">
        <f t="shared" si="14"/>
        <v>16.88658277890903</v>
      </c>
      <c r="BJ32" s="98">
        <f t="shared" si="15"/>
        <v>5265729750</v>
      </c>
      <c r="BK32" s="97">
        <f t="shared" si="16"/>
        <v>18.172915189423193</v>
      </c>
      <c r="BL32" s="89">
        <f t="shared" si="89"/>
        <v>10158735654</v>
      </c>
      <c r="BM32" s="100">
        <f t="shared" si="18"/>
        <v>35.059497968332224</v>
      </c>
      <c r="BN32" s="101">
        <f t="shared" si="73"/>
        <v>18816966346</v>
      </c>
      <c r="BO32" s="95"/>
    </row>
    <row r="33" spans="1:67" x14ac:dyDescent="0.25">
      <c r="A33" s="96" t="s">
        <v>915</v>
      </c>
      <c r="B33" s="88">
        <f>SUM([4]idu!$D$9)</f>
        <v>53737063000</v>
      </c>
      <c r="C33" s="89">
        <f>SUM([4]idu!$E$9)</f>
        <v>0</v>
      </c>
      <c r="D33" s="89">
        <f t="shared" si="76"/>
        <v>53737063000</v>
      </c>
      <c r="E33" s="97">
        <f t="shared" si="37"/>
        <v>0</v>
      </c>
      <c r="F33" s="89">
        <f>SUM([4]idu!$J$9)</f>
        <v>19609245613</v>
      </c>
      <c r="G33" s="99">
        <f t="shared" si="20"/>
        <v>36.491100403086783</v>
      </c>
      <c r="H33" s="98">
        <f t="shared" si="21"/>
        <v>4277924023</v>
      </c>
      <c r="I33" s="97">
        <f t="shared" si="22"/>
        <v>7.9608444975863311</v>
      </c>
      <c r="J33" s="89">
        <f>SUM([4]idu!$N$9)</f>
        <v>23887169636</v>
      </c>
      <c r="K33" s="100">
        <f t="shared" si="23"/>
        <v>44.451944900673119</v>
      </c>
      <c r="L33" s="96"/>
      <c r="M33" s="98"/>
      <c r="N33" s="89">
        <f t="shared" si="77"/>
        <v>0</v>
      </c>
      <c r="O33" s="97">
        <f t="shared" si="38"/>
        <v>0</v>
      </c>
      <c r="P33" s="98"/>
      <c r="Q33" s="99">
        <f t="shared" si="24"/>
        <v>0</v>
      </c>
      <c r="R33" s="98">
        <f t="shared" si="25"/>
        <v>0</v>
      </c>
      <c r="S33" s="97">
        <f t="shared" si="26"/>
        <v>0</v>
      </c>
      <c r="T33" s="98"/>
      <c r="U33" s="100">
        <f t="shared" si="27"/>
        <v>0</v>
      </c>
      <c r="V33" s="96"/>
      <c r="W33" s="98"/>
      <c r="X33" s="89">
        <f t="shared" si="78"/>
        <v>0</v>
      </c>
      <c r="Y33" s="97">
        <f t="shared" si="39"/>
        <v>0</v>
      </c>
      <c r="Z33" s="98"/>
      <c r="AA33" s="99">
        <f t="shared" si="28"/>
        <v>0</v>
      </c>
      <c r="AB33" s="98">
        <f t="shared" si="29"/>
        <v>0</v>
      </c>
      <c r="AC33" s="97">
        <f t="shared" si="30"/>
        <v>0</v>
      </c>
      <c r="AD33" s="98"/>
      <c r="AE33" s="100">
        <f t="shared" si="31"/>
        <v>0</v>
      </c>
      <c r="AF33" s="88">
        <f>SUM([4]idu!$D$397)</f>
        <v>791696757000</v>
      </c>
      <c r="AG33" s="89">
        <f>SUM([4]idu!$E$397)</f>
        <v>0</v>
      </c>
      <c r="AH33" s="89">
        <f t="shared" si="79"/>
        <v>791696757000</v>
      </c>
      <c r="AI33" s="97">
        <f t="shared" si="80"/>
        <v>0</v>
      </c>
      <c r="AJ33" s="89">
        <f>SUM([4]idu!$J$397)</f>
        <v>68779944546</v>
      </c>
      <c r="AK33" s="99">
        <f t="shared" si="32"/>
        <v>8.6876627872810648</v>
      </c>
      <c r="AL33" s="98">
        <f t="shared" si="33"/>
        <v>184249905638</v>
      </c>
      <c r="AM33" s="97">
        <f t="shared" si="34"/>
        <v>23.272787719402015</v>
      </c>
      <c r="AN33" s="89">
        <f>SUM([4]idu!$N$397)</f>
        <v>253029850184</v>
      </c>
      <c r="AO33" s="100">
        <f t="shared" si="35"/>
        <v>31.960450506683081</v>
      </c>
      <c r="AP33" s="88">
        <f t="shared" si="81"/>
        <v>845433820000</v>
      </c>
      <c r="AQ33" s="98">
        <f t="shared" si="81"/>
        <v>0</v>
      </c>
      <c r="AR33" s="89">
        <f t="shared" si="82"/>
        <v>845433820000</v>
      </c>
      <c r="AS33" s="97">
        <f t="shared" si="63"/>
        <v>0</v>
      </c>
      <c r="AT33" s="98">
        <f t="shared" si="83"/>
        <v>88389190159</v>
      </c>
      <c r="AU33" s="99">
        <f t="shared" si="65"/>
        <v>10.454891686140495</v>
      </c>
      <c r="AV33" s="98">
        <f t="shared" si="66"/>
        <v>188527829661</v>
      </c>
      <c r="AW33" s="97">
        <f t="shared" si="67"/>
        <v>22.299537255441237</v>
      </c>
      <c r="AX33" s="98">
        <f t="shared" si="84"/>
        <v>276917019820</v>
      </c>
      <c r="AY33" s="100">
        <f t="shared" si="9"/>
        <v>32.754428941581729</v>
      </c>
      <c r="AZ33" s="96"/>
      <c r="BA33" s="98"/>
      <c r="BB33" s="89">
        <f t="shared" si="85"/>
        <v>0</v>
      </c>
      <c r="BC33" s="97">
        <f t="shared" si="75"/>
        <v>0</v>
      </c>
      <c r="BD33" s="88">
        <f t="shared" si="86"/>
        <v>845433820000</v>
      </c>
      <c r="BE33" s="89">
        <f t="shared" si="86"/>
        <v>0</v>
      </c>
      <c r="BF33" s="89">
        <f t="shared" si="87"/>
        <v>845433820000</v>
      </c>
      <c r="BG33" s="97">
        <f t="shared" si="12"/>
        <v>0</v>
      </c>
      <c r="BH33" s="89">
        <f t="shared" si="88"/>
        <v>88389190159</v>
      </c>
      <c r="BI33" s="99">
        <f t="shared" si="14"/>
        <v>10.454891686140495</v>
      </c>
      <c r="BJ33" s="98">
        <f t="shared" si="15"/>
        <v>188527829661</v>
      </c>
      <c r="BK33" s="97">
        <f t="shared" si="16"/>
        <v>22.299537255441237</v>
      </c>
      <c r="BL33" s="89">
        <f t="shared" si="89"/>
        <v>276917019820</v>
      </c>
      <c r="BM33" s="100">
        <f t="shared" si="18"/>
        <v>32.754428941581729</v>
      </c>
      <c r="BN33" s="101">
        <f t="shared" si="73"/>
        <v>568516800180</v>
      </c>
      <c r="BO33" s="95"/>
    </row>
    <row r="34" spans="1:67" x14ac:dyDescent="0.25">
      <c r="A34" s="96" t="s">
        <v>916</v>
      </c>
      <c r="B34" s="88">
        <f>SUM([4]fon!$D$9)</f>
        <v>418914896000</v>
      </c>
      <c r="C34" s="89">
        <f>SUM([4]fon!$E$9)</f>
        <v>0</v>
      </c>
      <c r="D34" s="89">
        <f t="shared" si="76"/>
        <v>418914896000</v>
      </c>
      <c r="E34" s="97">
        <f t="shared" si="37"/>
        <v>0</v>
      </c>
      <c r="F34" s="89">
        <f>SUM([4]fon!$J$9)</f>
        <v>204040182180</v>
      </c>
      <c r="G34" s="99">
        <f t="shared" si="20"/>
        <v>48.706833805212788</v>
      </c>
      <c r="H34" s="98">
        <f t="shared" si="21"/>
        <v>2289236626</v>
      </c>
      <c r="I34" s="97">
        <f t="shared" si="22"/>
        <v>0.54646818431589028</v>
      </c>
      <c r="J34" s="89">
        <f>SUM([4]fon!$N$9)</f>
        <v>206329418806</v>
      </c>
      <c r="K34" s="100">
        <f t="shared" si="23"/>
        <v>49.25330198952868</v>
      </c>
      <c r="L34" s="96"/>
      <c r="M34" s="98"/>
      <c r="N34" s="89">
        <f t="shared" si="77"/>
        <v>0</v>
      </c>
      <c r="O34" s="97">
        <f t="shared" si="38"/>
        <v>0</v>
      </c>
      <c r="P34" s="98"/>
      <c r="Q34" s="99">
        <f t="shared" si="24"/>
        <v>0</v>
      </c>
      <c r="R34" s="98">
        <f t="shared" si="25"/>
        <v>0</v>
      </c>
      <c r="S34" s="97">
        <f t="shared" si="26"/>
        <v>0</v>
      </c>
      <c r="T34" s="98"/>
      <c r="U34" s="100">
        <f t="shared" si="27"/>
        <v>0</v>
      </c>
      <c r="V34" s="88">
        <f>SUM([4]fon!$D$377)</f>
        <v>217711857000</v>
      </c>
      <c r="W34" s="89">
        <f>SUM([4]fon!$E$377)</f>
        <v>0</v>
      </c>
      <c r="X34" s="89">
        <f t="shared" si="78"/>
        <v>217711857000</v>
      </c>
      <c r="Y34" s="97">
        <f t="shared" si="39"/>
        <v>0</v>
      </c>
      <c r="Z34" s="89">
        <f>SUM([4]fon!$J$377)</f>
        <v>57180851802</v>
      </c>
      <c r="AA34" s="99">
        <f t="shared" si="28"/>
        <v>26.264463768732632</v>
      </c>
      <c r="AB34" s="98">
        <f t="shared" si="29"/>
        <v>0</v>
      </c>
      <c r="AC34" s="97">
        <f t="shared" si="30"/>
        <v>0</v>
      </c>
      <c r="AD34" s="89">
        <f>SUM([4]fon!$N$377)</f>
        <v>57180851802</v>
      </c>
      <c r="AE34" s="100">
        <f t="shared" si="31"/>
        <v>26.264463768732632</v>
      </c>
      <c r="AF34" s="88">
        <f>SUM([4]fon!$D$397)</f>
        <v>3186252000</v>
      </c>
      <c r="AG34" s="89">
        <f>SUM([4]fon!$E$397)</f>
        <v>0</v>
      </c>
      <c r="AH34" s="89">
        <f t="shared" si="79"/>
        <v>3186252000</v>
      </c>
      <c r="AI34" s="97">
        <f t="shared" si="80"/>
        <v>0</v>
      </c>
      <c r="AJ34" s="89">
        <f>SUM([4]fon!$J$397)</f>
        <v>54800121</v>
      </c>
      <c r="AK34" s="99">
        <f t="shared" si="32"/>
        <v>1.7198928709970209</v>
      </c>
      <c r="AL34" s="98">
        <f t="shared" si="33"/>
        <v>368295212</v>
      </c>
      <c r="AM34" s="97">
        <f t="shared" si="34"/>
        <v>11.55888523569385</v>
      </c>
      <c r="AN34" s="89">
        <f>SUM([4]fon!$N$397)</f>
        <v>423095333</v>
      </c>
      <c r="AO34" s="100">
        <f t="shared" si="35"/>
        <v>13.278778106690869</v>
      </c>
      <c r="AP34" s="88">
        <f t="shared" si="81"/>
        <v>639813005000</v>
      </c>
      <c r="AQ34" s="98">
        <f t="shared" si="81"/>
        <v>0</v>
      </c>
      <c r="AR34" s="89">
        <f t="shared" si="82"/>
        <v>639813005000</v>
      </c>
      <c r="AS34" s="97">
        <f t="shared" si="63"/>
        <v>0</v>
      </c>
      <c r="AT34" s="98">
        <f t="shared" si="83"/>
        <v>261275834103</v>
      </c>
      <c r="AU34" s="99">
        <f t="shared" si="65"/>
        <v>40.836280610301131</v>
      </c>
      <c r="AV34" s="98">
        <f t="shared" si="66"/>
        <v>2657531838</v>
      </c>
      <c r="AW34" s="97">
        <f t="shared" si="67"/>
        <v>0.41536070964984528</v>
      </c>
      <c r="AX34" s="98">
        <f t="shared" si="84"/>
        <v>263933365941</v>
      </c>
      <c r="AY34" s="100">
        <f t="shared" si="9"/>
        <v>41.251641319950977</v>
      </c>
      <c r="AZ34" s="96"/>
      <c r="BA34" s="98"/>
      <c r="BB34" s="89">
        <f t="shared" si="85"/>
        <v>0</v>
      </c>
      <c r="BC34" s="97">
        <f t="shared" si="75"/>
        <v>0</v>
      </c>
      <c r="BD34" s="88">
        <f t="shared" si="86"/>
        <v>639813005000</v>
      </c>
      <c r="BE34" s="89">
        <f t="shared" si="86"/>
        <v>0</v>
      </c>
      <c r="BF34" s="89">
        <f t="shared" si="87"/>
        <v>639813005000</v>
      </c>
      <c r="BG34" s="97">
        <f t="shared" si="12"/>
        <v>0</v>
      </c>
      <c r="BH34" s="89">
        <f t="shared" si="88"/>
        <v>261275834103</v>
      </c>
      <c r="BI34" s="99">
        <f t="shared" si="14"/>
        <v>40.836280610301131</v>
      </c>
      <c r="BJ34" s="98">
        <f t="shared" si="15"/>
        <v>2657531838</v>
      </c>
      <c r="BK34" s="97">
        <f t="shared" si="16"/>
        <v>0.41536070964984528</v>
      </c>
      <c r="BL34" s="89">
        <f t="shared" si="89"/>
        <v>263933365941</v>
      </c>
      <c r="BM34" s="100">
        <f t="shared" si="18"/>
        <v>41.251641319950977</v>
      </c>
      <c r="BN34" s="101">
        <f t="shared" si="73"/>
        <v>375879639059</v>
      </c>
      <c r="BO34" s="95"/>
    </row>
    <row r="35" spans="1:67" x14ac:dyDescent="0.25">
      <c r="A35" s="96" t="s">
        <v>917</v>
      </c>
      <c r="B35" s="88">
        <f>SUM([4]cvp!$D$9)</f>
        <v>9404972000</v>
      </c>
      <c r="C35" s="89">
        <f>SUM([4]cvp!$E$9)</f>
        <v>0</v>
      </c>
      <c r="D35" s="89">
        <f t="shared" si="76"/>
        <v>9404972000</v>
      </c>
      <c r="E35" s="97">
        <f t="shared" si="37"/>
        <v>0</v>
      </c>
      <c r="F35" s="89">
        <f>SUM([4]cvp!$J$9)</f>
        <v>4145871038</v>
      </c>
      <c r="G35" s="99">
        <f t="shared" si="20"/>
        <v>44.081694639813918</v>
      </c>
      <c r="H35" s="98">
        <f t="shared" si="21"/>
        <v>1912717371</v>
      </c>
      <c r="I35" s="97">
        <f t="shared" si="22"/>
        <v>20.337300004720905</v>
      </c>
      <c r="J35" s="89">
        <f>SUM([4]cvp!$N$9)</f>
        <v>6058588409</v>
      </c>
      <c r="K35" s="100">
        <f t="shared" si="23"/>
        <v>64.41899464453482</v>
      </c>
      <c r="L35" s="96"/>
      <c r="M35" s="98"/>
      <c r="N35" s="89">
        <f t="shared" si="77"/>
        <v>0</v>
      </c>
      <c r="O35" s="97">
        <f t="shared" si="38"/>
        <v>0</v>
      </c>
      <c r="P35" s="98"/>
      <c r="Q35" s="99">
        <f t="shared" si="24"/>
        <v>0</v>
      </c>
      <c r="R35" s="98">
        <f t="shared" si="25"/>
        <v>0</v>
      </c>
      <c r="S35" s="97">
        <f t="shared" si="26"/>
        <v>0</v>
      </c>
      <c r="T35" s="98"/>
      <c r="U35" s="100">
        <f t="shared" si="27"/>
        <v>0</v>
      </c>
      <c r="V35" s="96"/>
      <c r="W35" s="98"/>
      <c r="X35" s="89">
        <f t="shared" si="78"/>
        <v>0</v>
      </c>
      <c r="Y35" s="97">
        <f t="shared" si="39"/>
        <v>0</v>
      </c>
      <c r="Z35" s="98"/>
      <c r="AA35" s="99">
        <f t="shared" si="28"/>
        <v>0</v>
      </c>
      <c r="AB35" s="98">
        <f t="shared" si="29"/>
        <v>0</v>
      </c>
      <c r="AC35" s="97">
        <f t="shared" si="30"/>
        <v>0</v>
      </c>
      <c r="AD35" s="98"/>
      <c r="AE35" s="100">
        <f t="shared" si="31"/>
        <v>0</v>
      </c>
      <c r="AF35" s="88">
        <f>SUM([4]cvp!$D$397)</f>
        <v>104227470000</v>
      </c>
      <c r="AG35" s="89">
        <f>SUM([4]cvp!$E$397)</f>
        <v>8199436755</v>
      </c>
      <c r="AH35" s="89">
        <f t="shared" si="79"/>
        <v>112426906755</v>
      </c>
      <c r="AI35" s="97">
        <f t="shared" si="80"/>
        <v>0</v>
      </c>
      <c r="AJ35" s="89">
        <f>SUM([4]cvp!$J$397)</f>
        <v>20163616086</v>
      </c>
      <c r="AK35" s="99">
        <f t="shared" si="32"/>
        <v>17.934866899736399</v>
      </c>
      <c r="AL35" s="98">
        <f t="shared" si="33"/>
        <v>20322610031</v>
      </c>
      <c r="AM35" s="97">
        <f t="shared" si="34"/>
        <v>18.076286733821558</v>
      </c>
      <c r="AN35" s="89">
        <f>SUM([4]cvp!$N$397)</f>
        <v>40486226117</v>
      </c>
      <c r="AO35" s="100">
        <f t="shared" si="35"/>
        <v>36.01115363355796</v>
      </c>
      <c r="AP35" s="88">
        <f t="shared" si="81"/>
        <v>113632442000</v>
      </c>
      <c r="AQ35" s="98">
        <f t="shared" si="81"/>
        <v>8199436755</v>
      </c>
      <c r="AR35" s="89">
        <f t="shared" si="82"/>
        <v>121831878755</v>
      </c>
      <c r="AS35" s="97">
        <f t="shared" si="63"/>
        <v>0</v>
      </c>
      <c r="AT35" s="98">
        <f t="shared" si="83"/>
        <v>24309487124</v>
      </c>
      <c r="AU35" s="99">
        <f t="shared" si="65"/>
        <v>19.953305631020925</v>
      </c>
      <c r="AV35" s="98">
        <f t="shared" si="66"/>
        <v>22235327402</v>
      </c>
      <c r="AW35" s="97">
        <f t="shared" si="67"/>
        <v>18.250828624841724</v>
      </c>
      <c r="AX35" s="98">
        <f t="shared" si="84"/>
        <v>46544814526</v>
      </c>
      <c r="AY35" s="100">
        <f t="shared" si="9"/>
        <v>38.204134255862648</v>
      </c>
      <c r="AZ35" s="96"/>
      <c r="BA35" s="98"/>
      <c r="BB35" s="89">
        <f t="shared" si="85"/>
        <v>0</v>
      </c>
      <c r="BC35" s="97">
        <f t="shared" si="75"/>
        <v>0</v>
      </c>
      <c r="BD35" s="88">
        <f t="shared" si="86"/>
        <v>113632442000</v>
      </c>
      <c r="BE35" s="89">
        <f t="shared" si="86"/>
        <v>8199436755</v>
      </c>
      <c r="BF35" s="89">
        <f t="shared" si="87"/>
        <v>121831878755</v>
      </c>
      <c r="BG35" s="97">
        <f t="shared" si="12"/>
        <v>0</v>
      </c>
      <c r="BH35" s="89">
        <f t="shared" si="88"/>
        <v>24309487124</v>
      </c>
      <c r="BI35" s="99">
        <f t="shared" si="14"/>
        <v>19.953305631020925</v>
      </c>
      <c r="BJ35" s="98">
        <f t="shared" si="15"/>
        <v>22235327402</v>
      </c>
      <c r="BK35" s="97">
        <f t="shared" si="16"/>
        <v>18.250828624841724</v>
      </c>
      <c r="BL35" s="89">
        <f t="shared" si="89"/>
        <v>46544814526</v>
      </c>
      <c r="BM35" s="100">
        <f t="shared" si="18"/>
        <v>38.204134255862648</v>
      </c>
      <c r="BN35" s="101">
        <f t="shared" si="73"/>
        <v>75287064229</v>
      </c>
      <c r="BO35" s="95"/>
    </row>
    <row r="36" spans="1:67" x14ac:dyDescent="0.25">
      <c r="A36" s="96" t="s">
        <v>918</v>
      </c>
      <c r="B36" s="88">
        <f>SUM([4]idr!$D$9)</f>
        <v>28431314000</v>
      </c>
      <c r="C36" s="89">
        <f>SUM([4]idr!$E$9)</f>
        <v>0</v>
      </c>
      <c r="D36" s="89">
        <f t="shared" si="76"/>
        <v>28431314000</v>
      </c>
      <c r="E36" s="97">
        <f t="shared" si="37"/>
        <v>0</v>
      </c>
      <c r="F36" s="89">
        <f>SUM([4]idr!$J$9)</f>
        <v>11010310946</v>
      </c>
      <c r="G36" s="99">
        <f t="shared" si="20"/>
        <v>38.726001007199315</v>
      </c>
      <c r="H36" s="98">
        <f t="shared" si="21"/>
        <v>2018283427</v>
      </c>
      <c r="I36" s="97">
        <f t="shared" si="22"/>
        <v>7.0988046032624448</v>
      </c>
      <c r="J36" s="89">
        <f>SUM([4]idr!$N$9)</f>
        <v>13028594373</v>
      </c>
      <c r="K36" s="100">
        <f t="shared" si="23"/>
        <v>45.824805610461759</v>
      </c>
      <c r="L36" s="96"/>
      <c r="M36" s="98"/>
      <c r="N36" s="89">
        <f t="shared" si="77"/>
        <v>0</v>
      </c>
      <c r="O36" s="97">
        <f t="shared" si="38"/>
        <v>0</v>
      </c>
      <c r="P36" s="98"/>
      <c r="Q36" s="99">
        <f t="shared" si="24"/>
        <v>0</v>
      </c>
      <c r="R36" s="98">
        <f t="shared" si="25"/>
        <v>0</v>
      </c>
      <c r="S36" s="97">
        <f t="shared" si="26"/>
        <v>0</v>
      </c>
      <c r="T36" s="98"/>
      <c r="U36" s="100">
        <f t="shared" si="27"/>
        <v>0</v>
      </c>
      <c r="V36" s="96"/>
      <c r="W36" s="98"/>
      <c r="X36" s="89">
        <f t="shared" si="78"/>
        <v>0</v>
      </c>
      <c r="Y36" s="97">
        <f t="shared" si="39"/>
        <v>0</v>
      </c>
      <c r="Z36" s="98"/>
      <c r="AA36" s="99">
        <f t="shared" si="28"/>
        <v>0</v>
      </c>
      <c r="AB36" s="98">
        <f t="shared" si="29"/>
        <v>0</v>
      </c>
      <c r="AC36" s="97">
        <f t="shared" si="30"/>
        <v>0</v>
      </c>
      <c r="AD36" s="98"/>
      <c r="AE36" s="100">
        <f t="shared" si="31"/>
        <v>0</v>
      </c>
      <c r="AF36" s="88">
        <f>SUM([4]idr!$D$397)</f>
        <v>217392218000</v>
      </c>
      <c r="AG36" s="89">
        <f>SUM([4]idr!$E$397)</f>
        <v>0</v>
      </c>
      <c r="AH36" s="89">
        <f t="shared" si="79"/>
        <v>217392218000</v>
      </c>
      <c r="AI36" s="97">
        <f t="shared" si="80"/>
        <v>0</v>
      </c>
      <c r="AJ36" s="89">
        <f>SUM([4]idr!$J$397)</f>
        <v>24606097649</v>
      </c>
      <c r="AK36" s="99">
        <f t="shared" si="32"/>
        <v>11.318757348066617</v>
      </c>
      <c r="AL36" s="98">
        <f t="shared" si="33"/>
        <v>54355907801</v>
      </c>
      <c r="AM36" s="97">
        <f t="shared" si="34"/>
        <v>25.003612503277374</v>
      </c>
      <c r="AN36" s="89">
        <f>SUM([4]idr!$N$397)</f>
        <v>78962005450</v>
      </c>
      <c r="AO36" s="100">
        <f t="shared" si="35"/>
        <v>36.322369851343986</v>
      </c>
      <c r="AP36" s="88">
        <f t="shared" si="81"/>
        <v>245823532000</v>
      </c>
      <c r="AQ36" s="98">
        <f t="shared" si="81"/>
        <v>0</v>
      </c>
      <c r="AR36" s="89">
        <f t="shared" si="82"/>
        <v>245823532000</v>
      </c>
      <c r="AS36" s="97">
        <f t="shared" si="63"/>
        <v>0</v>
      </c>
      <c r="AT36" s="98">
        <f t="shared" si="83"/>
        <v>35616408595</v>
      </c>
      <c r="AU36" s="99">
        <f t="shared" si="65"/>
        <v>14.488608273271414</v>
      </c>
      <c r="AV36" s="98">
        <f t="shared" si="66"/>
        <v>56374191228</v>
      </c>
      <c r="AW36" s="97">
        <f t="shared" si="67"/>
        <v>22.932788724230029</v>
      </c>
      <c r="AX36" s="98">
        <f t="shared" si="84"/>
        <v>91990599823</v>
      </c>
      <c r="AY36" s="100">
        <f t="shared" si="9"/>
        <v>37.421396997501446</v>
      </c>
      <c r="AZ36" s="96"/>
      <c r="BA36" s="98"/>
      <c r="BB36" s="89">
        <f t="shared" si="85"/>
        <v>0</v>
      </c>
      <c r="BC36" s="97">
        <f t="shared" si="75"/>
        <v>0</v>
      </c>
      <c r="BD36" s="88">
        <f t="shared" si="86"/>
        <v>245823532000</v>
      </c>
      <c r="BE36" s="89">
        <f t="shared" si="86"/>
        <v>0</v>
      </c>
      <c r="BF36" s="89">
        <f t="shared" si="87"/>
        <v>245823532000</v>
      </c>
      <c r="BG36" s="97">
        <f t="shared" si="12"/>
        <v>0</v>
      </c>
      <c r="BH36" s="89">
        <f t="shared" si="88"/>
        <v>35616408595</v>
      </c>
      <c r="BI36" s="99">
        <f t="shared" si="14"/>
        <v>14.488608273271414</v>
      </c>
      <c r="BJ36" s="98">
        <f t="shared" si="15"/>
        <v>56374191228</v>
      </c>
      <c r="BK36" s="97">
        <f t="shared" si="16"/>
        <v>22.932788724230029</v>
      </c>
      <c r="BL36" s="89">
        <f t="shared" si="89"/>
        <v>91990599823</v>
      </c>
      <c r="BM36" s="100">
        <f t="shared" si="18"/>
        <v>37.421396997501446</v>
      </c>
      <c r="BN36" s="101">
        <f t="shared" si="73"/>
        <v>153832932177</v>
      </c>
      <c r="BO36" s="95"/>
    </row>
    <row r="37" spans="1:67" x14ac:dyDescent="0.25">
      <c r="A37" s="96" t="s">
        <v>919</v>
      </c>
      <c r="B37" s="88">
        <f>SUM([4]idp!$D$9)</f>
        <v>5500699000</v>
      </c>
      <c r="C37" s="89">
        <f>SUM([4]idp!$E$9)</f>
        <v>0</v>
      </c>
      <c r="D37" s="89">
        <f t="shared" si="76"/>
        <v>5500699000</v>
      </c>
      <c r="E37" s="97">
        <f t="shared" si="37"/>
        <v>0</v>
      </c>
      <c r="F37" s="89">
        <f>SUM([4]idp!$J$9)</f>
        <v>1558458169</v>
      </c>
      <c r="G37" s="99">
        <f t="shared" si="20"/>
        <v>28.332002332794431</v>
      </c>
      <c r="H37" s="98">
        <f t="shared" si="21"/>
        <v>347933754</v>
      </c>
      <c r="I37" s="97">
        <f t="shared" si="22"/>
        <v>6.3252643709463108</v>
      </c>
      <c r="J37" s="89">
        <f>SUM([4]idp!$N$9)</f>
        <v>1906391923</v>
      </c>
      <c r="K37" s="100">
        <f t="shared" si="23"/>
        <v>34.657266703740738</v>
      </c>
      <c r="L37" s="96"/>
      <c r="M37" s="98"/>
      <c r="N37" s="89">
        <f t="shared" si="77"/>
        <v>0</v>
      </c>
      <c r="O37" s="97">
        <f t="shared" si="38"/>
        <v>0</v>
      </c>
      <c r="P37" s="98"/>
      <c r="Q37" s="99">
        <f t="shared" si="24"/>
        <v>0</v>
      </c>
      <c r="R37" s="98">
        <f t="shared" si="25"/>
        <v>0</v>
      </c>
      <c r="S37" s="97">
        <f t="shared" si="26"/>
        <v>0</v>
      </c>
      <c r="T37" s="98"/>
      <c r="U37" s="100">
        <f t="shared" si="27"/>
        <v>0</v>
      </c>
      <c r="V37" s="96"/>
      <c r="W37" s="98"/>
      <c r="X37" s="89">
        <f t="shared" si="78"/>
        <v>0</v>
      </c>
      <c r="Y37" s="97">
        <f t="shared" si="39"/>
        <v>0</v>
      </c>
      <c r="Z37" s="98"/>
      <c r="AA37" s="99">
        <f t="shared" si="28"/>
        <v>0</v>
      </c>
      <c r="AB37" s="98">
        <f t="shared" si="29"/>
        <v>0</v>
      </c>
      <c r="AC37" s="97">
        <f t="shared" si="30"/>
        <v>0</v>
      </c>
      <c r="AD37" s="98"/>
      <c r="AE37" s="100">
        <f t="shared" si="31"/>
        <v>0</v>
      </c>
      <c r="AF37" s="88">
        <f>SUM([4]idp!$D$397)</f>
        <v>26405000000</v>
      </c>
      <c r="AG37" s="89">
        <f>SUM([4]idp!$E$397)</f>
        <v>2049892185</v>
      </c>
      <c r="AH37" s="89">
        <f t="shared" si="79"/>
        <v>28454892185</v>
      </c>
      <c r="AI37" s="97">
        <f t="shared" si="80"/>
        <v>0</v>
      </c>
      <c r="AJ37" s="89">
        <f>SUM([4]idp!$J$397)</f>
        <v>2961842967</v>
      </c>
      <c r="AK37" s="99">
        <f t="shared" si="32"/>
        <v>10.408905954531559</v>
      </c>
      <c r="AL37" s="98">
        <f t="shared" si="33"/>
        <v>12461842977</v>
      </c>
      <c r="AM37" s="97">
        <f t="shared" si="34"/>
        <v>43.795080634918946</v>
      </c>
      <c r="AN37" s="89">
        <f>SUM([4]idp!$N$397)</f>
        <v>15423685944</v>
      </c>
      <c r="AO37" s="100">
        <f t="shared" si="35"/>
        <v>54.203986589450501</v>
      </c>
      <c r="AP37" s="88">
        <f t="shared" si="81"/>
        <v>31905699000</v>
      </c>
      <c r="AQ37" s="98">
        <f t="shared" si="81"/>
        <v>2049892185</v>
      </c>
      <c r="AR37" s="89">
        <f t="shared" si="82"/>
        <v>33955591185</v>
      </c>
      <c r="AS37" s="97">
        <f t="shared" si="63"/>
        <v>0</v>
      </c>
      <c r="AT37" s="98">
        <f t="shared" si="83"/>
        <v>4520301136</v>
      </c>
      <c r="AU37" s="99">
        <f t="shared" si="65"/>
        <v>13.312391209365421</v>
      </c>
      <c r="AV37" s="98">
        <f t="shared" si="66"/>
        <v>12809776731</v>
      </c>
      <c r="AW37" s="97">
        <f t="shared" si="67"/>
        <v>37.725088222462652</v>
      </c>
      <c r="AX37" s="98">
        <f t="shared" si="84"/>
        <v>17330077867</v>
      </c>
      <c r="AY37" s="100">
        <f t="shared" si="9"/>
        <v>51.037479431828068</v>
      </c>
      <c r="AZ37" s="96"/>
      <c r="BA37" s="98"/>
      <c r="BB37" s="89">
        <f t="shared" si="85"/>
        <v>0</v>
      </c>
      <c r="BC37" s="97">
        <f t="shared" si="75"/>
        <v>0</v>
      </c>
      <c r="BD37" s="88">
        <f t="shared" si="86"/>
        <v>31905699000</v>
      </c>
      <c r="BE37" s="89">
        <f t="shared" si="86"/>
        <v>2049892185</v>
      </c>
      <c r="BF37" s="89">
        <f t="shared" si="87"/>
        <v>33955591185</v>
      </c>
      <c r="BG37" s="97">
        <f t="shared" si="12"/>
        <v>0</v>
      </c>
      <c r="BH37" s="89">
        <f t="shared" si="88"/>
        <v>4520301136</v>
      </c>
      <c r="BI37" s="99">
        <f t="shared" si="14"/>
        <v>13.312391209365421</v>
      </c>
      <c r="BJ37" s="98">
        <f t="shared" si="15"/>
        <v>12809776731</v>
      </c>
      <c r="BK37" s="97">
        <f t="shared" si="16"/>
        <v>37.725088222462652</v>
      </c>
      <c r="BL37" s="89">
        <f t="shared" si="89"/>
        <v>17330077867</v>
      </c>
      <c r="BM37" s="100">
        <f t="shared" si="18"/>
        <v>51.037479431828068</v>
      </c>
      <c r="BN37" s="101">
        <f t="shared" si="73"/>
        <v>16625513318</v>
      </c>
      <c r="BO37" s="95"/>
    </row>
    <row r="38" spans="1:67" x14ac:dyDescent="0.25">
      <c r="A38" s="96" t="s">
        <v>920</v>
      </c>
      <c r="B38" s="88">
        <f>SUM([4]idi!$D$9)</f>
        <v>11452247000</v>
      </c>
      <c r="C38" s="89">
        <f>SUM([4]idi!$E$9)</f>
        <v>0</v>
      </c>
      <c r="D38" s="89">
        <f t="shared" si="76"/>
        <v>11452247000</v>
      </c>
      <c r="E38" s="97">
        <f t="shared" si="37"/>
        <v>0</v>
      </c>
      <c r="F38" s="89">
        <f>SUM([4]idi!$J$9)</f>
        <v>4557616558</v>
      </c>
      <c r="G38" s="99">
        <f t="shared" si="20"/>
        <v>39.796701538134833</v>
      </c>
      <c r="H38" s="98">
        <f t="shared" si="21"/>
        <v>660949564</v>
      </c>
      <c r="I38" s="97">
        <f t="shared" si="22"/>
        <v>5.7713526786490021</v>
      </c>
      <c r="J38" s="89">
        <f>SUM([4]idi!$N$9)</f>
        <v>5218566122</v>
      </c>
      <c r="K38" s="100">
        <f t="shared" si="23"/>
        <v>45.568054216783835</v>
      </c>
      <c r="L38" s="96"/>
      <c r="M38" s="98"/>
      <c r="N38" s="89">
        <f t="shared" si="77"/>
        <v>0</v>
      </c>
      <c r="O38" s="97">
        <f t="shared" si="38"/>
        <v>0</v>
      </c>
      <c r="P38" s="98"/>
      <c r="Q38" s="99">
        <f t="shared" si="24"/>
        <v>0</v>
      </c>
      <c r="R38" s="98">
        <f t="shared" si="25"/>
        <v>0</v>
      </c>
      <c r="S38" s="97">
        <f t="shared" si="26"/>
        <v>0</v>
      </c>
      <c r="T38" s="98"/>
      <c r="U38" s="100">
        <f t="shared" si="27"/>
        <v>0</v>
      </c>
      <c r="V38" s="96"/>
      <c r="W38" s="98"/>
      <c r="X38" s="89">
        <f t="shared" si="78"/>
        <v>0</v>
      </c>
      <c r="Y38" s="97">
        <f t="shared" si="39"/>
        <v>0</v>
      </c>
      <c r="Z38" s="98"/>
      <c r="AA38" s="99">
        <f t="shared" si="28"/>
        <v>0</v>
      </c>
      <c r="AB38" s="98">
        <f t="shared" si="29"/>
        <v>0</v>
      </c>
      <c r="AC38" s="97">
        <f t="shared" si="30"/>
        <v>0</v>
      </c>
      <c r="AD38" s="98"/>
      <c r="AE38" s="100">
        <f t="shared" si="31"/>
        <v>0</v>
      </c>
      <c r="AF38" s="88">
        <f>SUM([4]idi!$D$397)</f>
        <v>132383130000</v>
      </c>
      <c r="AG38" s="89">
        <f>SUM([4]idi!$E$397)</f>
        <v>0</v>
      </c>
      <c r="AH38" s="89">
        <f t="shared" si="79"/>
        <v>132383130000</v>
      </c>
      <c r="AI38" s="97">
        <f t="shared" si="80"/>
        <v>0</v>
      </c>
      <c r="AJ38" s="89">
        <f>SUM([4]idi!$J$397)</f>
        <v>24733823161</v>
      </c>
      <c r="AK38" s="99">
        <f t="shared" si="32"/>
        <v>18.683515913999013</v>
      </c>
      <c r="AL38" s="98">
        <f t="shared" si="33"/>
        <v>27897548605</v>
      </c>
      <c r="AM38" s="97">
        <f t="shared" si="34"/>
        <v>21.073341146262369</v>
      </c>
      <c r="AN38" s="89">
        <f>SUM([4]idi!$N$397)</f>
        <v>52631371766</v>
      </c>
      <c r="AO38" s="100">
        <f t="shared" si="35"/>
        <v>39.756857060261382</v>
      </c>
      <c r="AP38" s="88">
        <f t="shared" si="81"/>
        <v>143835377000</v>
      </c>
      <c r="AQ38" s="98">
        <f t="shared" si="81"/>
        <v>0</v>
      </c>
      <c r="AR38" s="89">
        <f t="shared" si="82"/>
        <v>143835377000</v>
      </c>
      <c r="AS38" s="97">
        <f t="shared" si="63"/>
        <v>0</v>
      </c>
      <c r="AT38" s="98">
        <f t="shared" si="83"/>
        <v>29291439719</v>
      </c>
      <c r="AU38" s="99">
        <f t="shared" si="65"/>
        <v>20.364558657221028</v>
      </c>
      <c r="AV38" s="98">
        <f t="shared" si="66"/>
        <v>28558498169</v>
      </c>
      <c r="AW38" s="97">
        <f t="shared" si="67"/>
        <v>19.854988921814414</v>
      </c>
      <c r="AX38" s="98">
        <f t="shared" si="84"/>
        <v>57849937888</v>
      </c>
      <c r="AY38" s="100">
        <f t="shared" si="9"/>
        <v>40.219547579035442</v>
      </c>
      <c r="AZ38" s="96"/>
      <c r="BA38" s="98"/>
      <c r="BB38" s="89">
        <f t="shared" si="85"/>
        <v>0</v>
      </c>
      <c r="BC38" s="97">
        <f t="shared" si="75"/>
        <v>0</v>
      </c>
      <c r="BD38" s="88">
        <f t="shared" si="86"/>
        <v>143835377000</v>
      </c>
      <c r="BE38" s="89">
        <f t="shared" si="86"/>
        <v>0</v>
      </c>
      <c r="BF38" s="89">
        <f t="shared" si="87"/>
        <v>143835377000</v>
      </c>
      <c r="BG38" s="97">
        <f t="shared" si="12"/>
        <v>0</v>
      </c>
      <c r="BH38" s="89">
        <f t="shared" si="88"/>
        <v>29291439719</v>
      </c>
      <c r="BI38" s="99">
        <f t="shared" si="14"/>
        <v>20.364558657221028</v>
      </c>
      <c r="BJ38" s="98">
        <f t="shared" si="15"/>
        <v>28558498169</v>
      </c>
      <c r="BK38" s="97">
        <f t="shared" si="16"/>
        <v>19.854988921814414</v>
      </c>
      <c r="BL38" s="89">
        <f t="shared" si="89"/>
        <v>57849937888</v>
      </c>
      <c r="BM38" s="100">
        <f t="shared" si="18"/>
        <v>40.219547579035442</v>
      </c>
      <c r="BN38" s="101">
        <f t="shared" si="73"/>
        <v>85985439112</v>
      </c>
      <c r="BO38" s="95"/>
    </row>
    <row r="39" spans="1:67" x14ac:dyDescent="0.25">
      <c r="A39" s="96" t="s">
        <v>921</v>
      </c>
      <c r="B39" s="88">
        <f>SUM([4]fga!$D$9)</f>
        <v>3761761000</v>
      </c>
      <c r="C39" s="89">
        <f>SUM([4]fga!$E$9)</f>
        <v>0</v>
      </c>
      <c r="D39" s="89">
        <f t="shared" si="76"/>
        <v>3761761000</v>
      </c>
      <c r="E39" s="97">
        <f t="shared" si="37"/>
        <v>0</v>
      </c>
      <c r="F39" s="89">
        <f>SUM([4]fga!$J$9)</f>
        <v>1236289300</v>
      </c>
      <c r="G39" s="99">
        <f t="shared" si="20"/>
        <v>32.864642384245037</v>
      </c>
      <c r="H39" s="98">
        <f t="shared" si="21"/>
        <v>297419467</v>
      </c>
      <c r="I39" s="97">
        <f t="shared" si="22"/>
        <v>7.9063892416344377</v>
      </c>
      <c r="J39" s="89">
        <f>SUM([4]fga!$N$9)</f>
        <v>1533708767</v>
      </c>
      <c r="K39" s="100">
        <f t="shared" si="23"/>
        <v>40.771031625879473</v>
      </c>
      <c r="L39" s="96"/>
      <c r="M39" s="98"/>
      <c r="N39" s="89">
        <f t="shared" si="77"/>
        <v>0</v>
      </c>
      <c r="O39" s="97">
        <f t="shared" si="38"/>
        <v>0</v>
      </c>
      <c r="P39" s="98"/>
      <c r="Q39" s="99">
        <f t="shared" si="24"/>
        <v>0</v>
      </c>
      <c r="R39" s="98">
        <f t="shared" si="25"/>
        <v>0</v>
      </c>
      <c r="S39" s="97">
        <f t="shared" si="26"/>
        <v>0</v>
      </c>
      <c r="T39" s="98"/>
      <c r="U39" s="100">
        <f t="shared" si="27"/>
        <v>0</v>
      </c>
      <c r="V39" s="96"/>
      <c r="W39" s="98"/>
      <c r="X39" s="89">
        <f t="shared" si="78"/>
        <v>0</v>
      </c>
      <c r="Y39" s="97">
        <f t="shared" si="39"/>
        <v>0</v>
      </c>
      <c r="Z39" s="98"/>
      <c r="AA39" s="99">
        <f t="shared" si="28"/>
        <v>0</v>
      </c>
      <c r="AB39" s="98">
        <f t="shared" si="29"/>
        <v>0</v>
      </c>
      <c r="AC39" s="97">
        <f t="shared" si="30"/>
        <v>0</v>
      </c>
      <c r="AD39" s="98"/>
      <c r="AE39" s="100">
        <f t="shared" si="31"/>
        <v>0</v>
      </c>
      <c r="AF39" s="88">
        <f>SUM([4]fga!$D$397)</f>
        <v>3544000000</v>
      </c>
      <c r="AG39" s="89">
        <f>SUM([4]fga!$E$397)</f>
        <v>0</v>
      </c>
      <c r="AH39" s="89">
        <f t="shared" si="79"/>
        <v>3544000000</v>
      </c>
      <c r="AI39" s="97">
        <f t="shared" si="80"/>
        <v>0</v>
      </c>
      <c r="AJ39" s="89">
        <f>SUM([4]fga!$J$397)</f>
        <v>750443618</v>
      </c>
      <c r="AK39" s="99">
        <f t="shared" si="32"/>
        <v>21.175045654627539</v>
      </c>
      <c r="AL39" s="98">
        <f t="shared" si="33"/>
        <v>1733711981</v>
      </c>
      <c r="AM39" s="97">
        <f t="shared" si="34"/>
        <v>48.919638290067716</v>
      </c>
      <c r="AN39" s="89">
        <f>SUM([4]fga!$N$397)</f>
        <v>2484155599</v>
      </c>
      <c r="AO39" s="100">
        <f t="shared" si="35"/>
        <v>70.094683944695262</v>
      </c>
      <c r="AP39" s="88">
        <f t="shared" si="81"/>
        <v>7305761000</v>
      </c>
      <c r="AQ39" s="98">
        <f t="shared" si="81"/>
        <v>0</v>
      </c>
      <c r="AR39" s="89">
        <f t="shared" si="82"/>
        <v>7305761000</v>
      </c>
      <c r="AS39" s="97">
        <f t="shared" si="63"/>
        <v>0</v>
      </c>
      <c r="AT39" s="98">
        <f t="shared" si="83"/>
        <v>1986732918</v>
      </c>
      <c r="AU39" s="99">
        <f t="shared" si="65"/>
        <v>27.194058469747368</v>
      </c>
      <c r="AV39" s="98">
        <f t="shared" si="66"/>
        <v>2031131448</v>
      </c>
      <c r="AW39" s="97">
        <f t="shared" si="67"/>
        <v>27.801777911979325</v>
      </c>
      <c r="AX39" s="98">
        <f t="shared" si="84"/>
        <v>4017864366</v>
      </c>
      <c r="AY39" s="100">
        <f t="shared" si="9"/>
        <v>54.99583638172669</v>
      </c>
      <c r="AZ39" s="96"/>
      <c r="BA39" s="98"/>
      <c r="BB39" s="89">
        <f t="shared" si="85"/>
        <v>0</v>
      </c>
      <c r="BC39" s="97">
        <f t="shared" si="75"/>
        <v>0</v>
      </c>
      <c r="BD39" s="88">
        <f t="shared" si="86"/>
        <v>7305761000</v>
      </c>
      <c r="BE39" s="89">
        <f t="shared" si="86"/>
        <v>0</v>
      </c>
      <c r="BF39" s="89">
        <f t="shared" si="87"/>
        <v>7305761000</v>
      </c>
      <c r="BG39" s="97">
        <f t="shared" si="12"/>
        <v>0</v>
      </c>
      <c r="BH39" s="89">
        <f t="shared" si="88"/>
        <v>1986732918</v>
      </c>
      <c r="BI39" s="99">
        <f t="shared" si="14"/>
        <v>27.194058469747368</v>
      </c>
      <c r="BJ39" s="98">
        <f t="shared" si="15"/>
        <v>2031131448</v>
      </c>
      <c r="BK39" s="97">
        <f t="shared" si="16"/>
        <v>27.801777911979325</v>
      </c>
      <c r="BL39" s="89">
        <f t="shared" si="89"/>
        <v>4017864366</v>
      </c>
      <c r="BM39" s="100">
        <f t="shared" si="18"/>
        <v>54.99583638172669</v>
      </c>
      <c r="BN39" s="101">
        <f t="shared" si="73"/>
        <v>3287896634</v>
      </c>
      <c r="BO39" s="95"/>
    </row>
    <row r="40" spans="1:67" x14ac:dyDescent="0.25">
      <c r="A40" s="96" t="s">
        <v>922</v>
      </c>
      <c r="B40" s="88">
        <f>SUM([4]orq!$D$9)</f>
        <v>22155894000</v>
      </c>
      <c r="C40" s="89">
        <f>SUM([4]orq!$E$9)</f>
        <v>0</v>
      </c>
      <c r="D40" s="89">
        <f t="shared" si="76"/>
        <v>22155894000</v>
      </c>
      <c r="E40" s="97">
        <f t="shared" si="37"/>
        <v>0</v>
      </c>
      <c r="F40" s="89">
        <f>SUM([4]orq!$J$9)</f>
        <v>8688231187</v>
      </c>
      <c r="G40" s="99">
        <f t="shared" si="20"/>
        <v>39.214085367081104</v>
      </c>
      <c r="H40" s="98">
        <f t="shared" si="21"/>
        <v>675856300</v>
      </c>
      <c r="I40" s="97">
        <f t="shared" si="22"/>
        <v>3.0504582663195627</v>
      </c>
      <c r="J40" s="89">
        <f>SUM([4]orq!$N$9)</f>
        <v>9364087487</v>
      </c>
      <c r="K40" s="100">
        <f t="shared" si="23"/>
        <v>42.264543633400663</v>
      </c>
      <c r="L40" s="96"/>
      <c r="M40" s="98"/>
      <c r="N40" s="89">
        <f t="shared" si="77"/>
        <v>0</v>
      </c>
      <c r="O40" s="97">
        <f t="shared" si="38"/>
        <v>0</v>
      </c>
      <c r="P40" s="98"/>
      <c r="Q40" s="99">
        <f t="shared" si="24"/>
        <v>0</v>
      </c>
      <c r="R40" s="98">
        <f t="shared" si="25"/>
        <v>0</v>
      </c>
      <c r="S40" s="97">
        <f t="shared" si="26"/>
        <v>0</v>
      </c>
      <c r="T40" s="98"/>
      <c r="U40" s="100">
        <f t="shared" si="27"/>
        <v>0</v>
      </c>
      <c r="V40" s="96"/>
      <c r="W40" s="98"/>
      <c r="X40" s="89">
        <f t="shared" si="78"/>
        <v>0</v>
      </c>
      <c r="Y40" s="97">
        <f t="shared" si="39"/>
        <v>0</v>
      </c>
      <c r="Z40" s="98"/>
      <c r="AA40" s="99">
        <f t="shared" si="28"/>
        <v>0</v>
      </c>
      <c r="AB40" s="98">
        <f t="shared" si="29"/>
        <v>0</v>
      </c>
      <c r="AC40" s="97">
        <f t="shared" si="30"/>
        <v>0</v>
      </c>
      <c r="AD40" s="98"/>
      <c r="AE40" s="100">
        <f t="shared" si="31"/>
        <v>0</v>
      </c>
      <c r="AF40" s="88">
        <f>SUM([4]orq!$D$397)</f>
        <v>26128500000</v>
      </c>
      <c r="AG40" s="89">
        <f>SUM([4]orq!$E$397)</f>
        <v>299947433</v>
      </c>
      <c r="AH40" s="89">
        <f t="shared" si="79"/>
        <v>26428447433</v>
      </c>
      <c r="AI40" s="97">
        <f t="shared" si="80"/>
        <v>0</v>
      </c>
      <c r="AJ40" s="89">
        <f>SUM([4]orq!$J$397)</f>
        <v>6443530567</v>
      </c>
      <c r="AK40" s="99">
        <f t="shared" si="32"/>
        <v>24.381040858852181</v>
      </c>
      <c r="AL40" s="98">
        <f t="shared" si="33"/>
        <v>14940595744</v>
      </c>
      <c r="AM40" s="97">
        <f t="shared" si="34"/>
        <v>56.532249129944567</v>
      </c>
      <c r="AN40" s="89">
        <f>SUM([4]orq!$N$397)</f>
        <v>21384126311</v>
      </c>
      <c r="AO40" s="100">
        <f t="shared" si="35"/>
        <v>80.913289988796748</v>
      </c>
      <c r="AP40" s="88">
        <f t="shared" si="81"/>
        <v>48284394000</v>
      </c>
      <c r="AQ40" s="98">
        <f t="shared" si="81"/>
        <v>299947433</v>
      </c>
      <c r="AR40" s="89">
        <f t="shared" si="82"/>
        <v>48584341433</v>
      </c>
      <c r="AS40" s="97">
        <f t="shared" si="63"/>
        <v>0</v>
      </c>
      <c r="AT40" s="98">
        <f t="shared" si="83"/>
        <v>15131761754</v>
      </c>
      <c r="AU40" s="99">
        <f t="shared" si="65"/>
        <v>31.145347055629813</v>
      </c>
      <c r="AV40" s="98">
        <f t="shared" si="66"/>
        <v>15616452044</v>
      </c>
      <c r="AW40" s="97">
        <f t="shared" si="67"/>
        <v>32.142973607115351</v>
      </c>
      <c r="AX40" s="98">
        <f t="shared" si="84"/>
        <v>30748213798</v>
      </c>
      <c r="AY40" s="100">
        <f t="shared" si="9"/>
        <v>63.288320662745164</v>
      </c>
      <c r="AZ40" s="96"/>
      <c r="BA40" s="98"/>
      <c r="BB40" s="89">
        <f t="shared" si="85"/>
        <v>0</v>
      </c>
      <c r="BC40" s="97">
        <f t="shared" si="75"/>
        <v>0</v>
      </c>
      <c r="BD40" s="88">
        <f t="shared" si="86"/>
        <v>48284394000</v>
      </c>
      <c r="BE40" s="89">
        <f t="shared" si="86"/>
        <v>299947433</v>
      </c>
      <c r="BF40" s="89">
        <f t="shared" si="87"/>
        <v>48584341433</v>
      </c>
      <c r="BG40" s="97">
        <f t="shared" si="12"/>
        <v>0</v>
      </c>
      <c r="BH40" s="89">
        <f t="shared" si="88"/>
        <v>15131761754</v>
      </c>
      <c r="BI40" s="99">
        <f t="shared" si="14"/>
        <v>31.145347055629813</v>
      </c>
      <c r="BJ40" s="98">
        <f t="shared" si="15"/>
        <v>15616452044</v>
      </c>
      <c r="BK40" s="97">
        <f t="shared" si="16"/>
        <v>32.142973607115351</v>
      </c>
      <c r="BL40" s="89">
        <f t="shared" si="89"/>
        <v>30748213798</v>
      </c>
      <c r="BM40" s="100">
        <f t="shared" si="18"/>
        <v>63.288320662745164</v>
      </c>
      <c r="BN40" s="101">
        <f t="shared" si="73"/>
        <v>17836127635</v>
      </c>
      <c r="BO40" s="95"/>
    </row>
    <row r="41" spans="1:67" x14ac:dyDescent="0.25">
      <c r="A41" s="96" t="s">
        <v>923</v>
      </c>
      <c r="B41" s="88">
        <f>SUM([4]fvs!$D$9)</f>
        <v>12177241000</v>
      </c>
      <c r="C41" s="89">
        <f>SUM([4]fvs!$E$9)</f>
        <v>0</v>
      </c>
      <c r="D41" s="89">
        <f t="shared" si="76"/>
        <v>12177241000</v>
      </c>
      <c r="E41" s="97">
        <f t="shared" si="37"/>
        <v>0</v>
      </c>
      <c r="F41" s="89">
        <f>SUM([4]fvs!$J$9)</f>
        <v>3683996825</v>
      </c>
      <c r="G41" s="99">
        <f t="shared" si="20"/>
        <v>30.253132257134435</v>
      </c>
      <c r="H41" s="98">
        <f t="shared" si="21"/>
        <v>3018078610</v>
      </c>
      <c r="I41" s="97">
        <f t="shared" si="22"/>
        <v>24.784584701904151</v>
      </c>
      <c r="J41" s="89">
        <f>SUM([4]fvs!$N$9)</f>
        <v>6702075435</v>
      </c>
      <c r="K41" s="100">
        <f t="shared" si="23"/>
        <v>55.037716959038583</v>
      </c>
      <c r="L41" s="96"/>
      <c r="M41" s="98"/>
      <c r="N41" s="89">
        <f t="shared" si="77"/>
        <v>0</v>
      </c>
      <c r="O41" s="97">
        <f t="shared" si="38"/>
        <v>0</v>
      </c>
      <c r="P41" s="98"/>
      <c r="Q41" s="99">
        <f t="shared" si="24"/>
        <v>0</v>
      </c>
      <c r="R41" s="98">
        <f t="shared" si="25"/>
        <v>0</v>
      </c>
      <c r="S41" s="97">
        <f t="shared" si="26"/>
        <v>0</v>
      </c>
      <c r="T41" s="98"/>
      <c r="U41" s="100">
        <f t="shared" si="27"/>
        <v>0</v>
      </c>
      <c r="V41" s="96"/>
      <c r="W41" s="98"/>
      <c r="X41" s="89">
        <f t="shared" si="78"/>
        <v>0</v>
      </c>
      <c r="Y41" s="97">
        <f t="shared" si="39"/>
        <v>0</v>
      </c>
      <c r="Z41" s="98"/>
      <c r="AA41" s="99">
        <f t="shared" si="28"/>
        <v>0</v>
      </c>
      <c r="AB41" s="98">
        <f t="shared" si="29"/>
        <v>0</v>
      </c>
      <c r="AC41" s="97">
        <f t="shared" si="30"/>
        <v>0</v>
      </c>
      <c r="AD41" s="98"/>
      <c r="AE41" s="100">
        <f t="shared" si="31"/>
        <v>0</v>
      </c>
      <c r="AF41" s="88">
        <f>SUM([4]fvs!$D$397)</f>
        <v>167251000000</v>
      </c>
      <c r="AG41" s="89">
        <f>SUM([4]fvs!$E$397)</f>
        <v>0</v>
      </c>
      <c r="AH41" s="89">
        <f t="shared" si="79"/>
        <v>167251000000</v>
      </c>
      <c r="AI41" s="97">
        <f t="shared" si="80"/>
        <v>0</v>
      </c>
      <c r="AJ41" s="89">
        <f>SUM([4]fvs!$J$397)</f>
        <v>14591617627</v>
      </c>
      <c r="AK41" s="99">
        <f t="shared" si="32"/>
        <v>8.7243828897884015</v>
      </c>
      <c r="AL41" s="98">
        <f t="shared" si="33"/>
        <v>51431063931</v>
      </c>
      <c r="AM41" s="97">
        <f t="shared" si="34"/>
        <v>30.750825962774513</v>
      </c>
      <c r="AN41" s="89">
        <f>SUM([4]fvs!$N$397)</f>
        <v>66022681558</v>
      </c>
      <c r="AO41" s="100">
        <f t="shared" si="35"/>
        <v>39.475208852562915</v>
      </c>
      <c r="AP41" s="88">
        <f t="shared" si="81"/>
        <v>179428241000</v>
      </c>
      <c r="AQ41" s="98">
        <f t="shared" si="81"/>
        <v>0</v>
      </c>
      <c r="AR41" s="89">
        <f t="shared" si="82"/>
        <v>179428241000</v>
      </c>
      <c r="AS41" s="97">
        <f t="shared" si="63"/>
        <v>0</v>
      </c>
      <c r="AT41" s="98">
        <f t="shared" si="83"/>
        <v>18275614452</v>
      </c>
      <c r="AU41" s="99">
        <f t="shared" si="65"/>
        <v>10.185472671495454</v>
      </c>
      <c r="AV41" s="98">
        <f t="shared" si="66"/>
        <v>54449142541</v>
      </c>
      <c r="AW41" s="97">
        <f t="shared" si="67"/>
        <v>30.345915580256953</v>
      </c>
      <c r="AX41" s="98">
        <f t="shared" si="84"/>
        <v>72724756993</v>
      </c>
      <c r="AY41" s="100">
        <f t="shared" si="9"/>
        <v>40.531388251752411</v>
      </c>
      <c r="AZ41" s="96"/>
      <c r="BA41" s="98"/>
      <c r="BB41" s="89">
        <f t="shared" si="85"/>
        <v>0</v>
      </c>
      <c r="BC41" s="97">
        <f t="shared" si="75"/>
        <v>0</v>
      </c>
      <c r="BD41" s="88">
        <f t="shared" si="86"/>
        <v>179428241000</v>
      </c>
      <c r="BE41" s="89">
        <f t="shared" si="86"/>
        <v>0</v>
      </c>
      <c r="BF41" s="89">
        <f t="shared" si="87"/>
        <v>179428241000</v>
      </c>
      <c r="BG41" s="97">
        <f t="shared" si="12"/>
        <v>0</v>
      </c>
      <c r="BH41" s="89">
        <f t="shared" si="88"/>
        <v>18275614452</v>
      </c>
      <c r="BI41" s="99">
        <f t="shared" si="14"/>
        <v>10.185472671495454</v>
      </c>
      <c r="BJ41" s="98">
        <f t="shared" si="15"/>
        <v>54449142541</v>
      </c>
      <c r="BK41" s="97">
        <f t="shared" si="16"/>
        <v>30.345915580256953</v>
      </c>
      <c r="BL41" s="89">
        <f t="shared" si="89"/>
        <v>72724756993</v>
      </c>
      <c r="BM41" s="100">
        <f t="shared" si="18"/>
        <v>40.531388251752411</v>
      </c>
      <c r="BN41" s="101">
        <f t="shared" si="73"/>
        <v>106703484007</v>
      </c>
      <c r="BO41" s="95"/>
    </row>
    <row r="42" spans="1:67" x14ac:dyDescent="0.25">
      <c r="A42" s="96" t="s">
        <v>924</v>
      </c>
      <c r="B42" s="88">
        <f>SUM([4]jar!$D$9)</f>
        <v>6046958000</v>
      </c>
      <c r="C42" s="89">
        <f>SUM([4]jar!$E$9)</f>
        <v>0</v>
      </c>
      <c r="D42" s="89">
        <f t="shared" si="76"/>
        <v>6046958000</v>
      </c>
      <c r="E42" s="97">
        <f t="shared" si="37"/>
        <v>0</v>
      </c>
      <c r="F42" s="89">
        <f>SUM([4]jar!$J$9)</f>
        <v>2198975871</v>
      </c>
      <c r="G42" s="99">
        <f t="shared" si="20"/>
        <v>36.364993290841447</v>
      </c>
      <c r="H42" s="98">
        <f t="shared" si="21"/>
        <v>724327429</v>
      </c>
      <c r="I42" s="97">
        <f t="shared" si="22"/>
        <v>11.978377045119215</v>
      </c>
      <c r="J42" s="89">
        <f>SUM([4]jar!$N$9)</f>
        <v>2923303300</v>
      </c>
      <c r="K42" s="100">
        <f t="shared" si="23"/>
        <v>48.343370335960664</v>
      </c>
      <c r="L42" s="96"/>
      <c r="M42" s="98"/>
      <c r="N42" s="89">
        <f t="shared" si="77"/>
        <v>0</v>
      </c>
      <c r="O42" s="97">
        <f t="shared" si="38"/>
        <v>0</v>
      </c>
      <c r="P42" s="98"/>
      <c r="Q42" s="99">
        <f t="shared" si="24"/>
        <v>0</v>
      </c>
      <c r="R42" s="98">
        <f t="shared" si="25"/>
        <v>0</v>
      </c>
      <c r="S42" s="97">
        <f t="shared" si="26"/>
        <v>0</v>
      </c>
      <c r="T42" s="98"/>
      <c r="U42" s="100">
        <f t="shared" si="27"/>
        <v>0</v>
      </c>
      <c r="V42" s="96"/>
      <c r="W42" s="98"/>
      <c r="X42" s="89">
        <f t="shared" si="78"/>
        <v>0</v>
      </c>
      <c r="Y42" s="97">
        <f t="shared" si="39"/>
        <v>0</v>
      </c>
      <c r="Z42" s="98"/>
      <c r="AA42" s="99">
        <f t="shared" si="28"/>
        <v>0</v>
      </c>
      <c r="AB42" s="98">
        <f t="shared" si="29"/>
        <v>0</v>
      </c>
      <c r="AC42" s="97">
        <f t="shared" si="30"/>
        <v>0</v>
      </c>
      <c r="AD42" s="98"/>
      <c r="AE42" s="100">
        <f t="shared" si="31"/>
        <v>0</v>
      </c>
      <c r="AF42" s="88">
        <f>SUM([4]jar!$D$397)</f>
        <v>34463714000</v>
      </c>
      <c r="AG42" s="89">
        <f>SUM([4]jar!$E$397)</f>
        <v>4769661700</v>
      </c>
      <c r="AH42" s="89">
        <f t="shared" si="79"/>
        <v>39233375700</v>
      </c>
      <c r="AI42" s="97">
        <f t="shared" si="80"/>
        <v>0</v>
      </c>
      <c r="AJ42" s="89">
        <f>SUM([4]jar!$J$397)</f>
        <v>4478734437</v>
      </c>
      <c r="AK42" s="99">
        <f t="shared" si="32"/>
        <v>11.415623450928287</v>
      </c>
      <c r="AL42" s="98">
        <f t="shared" si="33"/>
        <v>17771198484</v>
      </c>
      <c r="AM42" s="97">
        <f t="shared" si="34"/>
        <v>45.296123942758257</v>
      </c>
      <c r="AN42" s="89">
        <f>SUM([4]jar!$N$397)</f>
        <v>22249932921</v>
      </c>
      <c r="AO42" s="100">
        <f t="shared" si="35"/>
        <v>56.711747393686537</v>
      </c>
      <c r="AP42" s="88">
        <f t="shared" si="81"/>
        <v>40510672000</v>
      </c>
      <c r="AQ42" s="98">
        <f t="shared" si="81"/>
        <v>4769661700</v>
      </c>
      <c r="AR42" s="89">
        <f t="shared" si="82"/>
        <v>45280333700</v>
      </c>
      <c r="AS42" s="97">
        <f t="shared" si="63"/>
        <v>0</v>
      </c>
      <c r="AT42" s="98">
        <f t="shared" si="83"/>
        <v>6677710308</v>
      </c>
      <c r="AU42" s="99">
        <f t="shared" si="65"/>
        <v>14.747484751862594</v>
      </c>
      <c r="AV42" s="98">
        <f t="shared" si="66"/>
        <v>18495525913</v>
      </c>
      <c r="AW42" s="97">
        <f t="shared" si="67"/>
        <v>40.846708497203501</v>
      </c>
      <c r="AX42" s="98">
        <f t="shared" si="84"/>
        <v>25173236221</v>
      </c>
      <c r="AY42" s="100">
        <f t="shared" si="9"/>
        <v>55.594193249066095</v>
      </c>
      <c r="AZ42" s="96"/>
      <c r="BA42" s="98"/>
      <c r="BB42" s="89">
        <f t="shared" si="85"/>
        <v>0</v>
      </c>
      <c r="BC42" s="97">
        <f t="shared" si="75"/>
        <v>0</v>
      </c>
      <c r="BD42" s="88">
        <f t="shared" si="86"/>
        <v>40510672000</v>
      </c>
      <c r="BE42" s="89">
        <f t="shared" si="86"/>
        <v>4769661700</v>
      </c>
      <c r="BF42" s="89">
        <f t="shared" si="87"/>
        <v>45280333700</v>
      </c>
      <c r="BG42" s="97">
        <f t="shared" si="12"/>
        <v>0</v>
      </c>
      <c r="BH42" s="89">
        <f t="shared" si="88"/>
        <v>6677710308</v>
      </c>
      <c r="BI42" s="99">
        <f t="shared" si="14"/>
        <v>14.747484751862594</v>
      </c>
      <c r="BJ42" s="98">
        <f t="shared" si="15"/>
        <v>18495525913</v>
      </c>
      <c r="BK42" s="97">
        <f t="shared" si="16"/>
        <v>40.846708497203501</v>
      </c>
      <c r="BL42" s="89">
        <f t="shared" si="89"/>
        <v>25173236221</v>
      </c>
      <c r="BM42" s="100">
        <f t="shared" si="18"/>
        <v>55.594193249066095</v>
      </c>
      <c r="BN42" s="101">
        <f t="shared" si="73"/>
        <v>20107097479</v>
      </c>
      <c r="BO42" s="95"/>
    </row>
    <row r="43" spans="1:67" x14ac:dyDescent="0.25">
      <c r="A43" s="96" t="s">
        <v>925</v>
      </c>
      <c r="B43" s="88">
        <f>SUM([4]ide!$D$9)</f>
        <v>4828126000</v>
      </c>
      <c r="C43" s="89">
        <f>SUM([4]ide!$E$9)</f>
        <v>0</v>
      </c>
      <c r="D43" s="89">
        <f t="shared" si="76"/>
        <v>4828126000</v>
      </c>
      <c r="E43" s="97">
        <f t="shared" si="37"/>
        <v>0</v>
      </c>
      <c r="F43" s="89">
        <f>SUM([4]ide!$J$9)</f>
        <v>2075609685</v>
      </c>
      <c r="G43" s="99">
        <f t="shared" si="20"/>
        <v>42.989965154181974</v>
      </c>
      <c r="H43" s="98">
        <f t="shared" si="21"/>
        <v>351176249</v>
      </c>
      <c r="I43" s="97">
        <f t="shared" si="22"/>
        <v>7.2735518708500981</v>
      </c>
      <c r="J43" s="89">
        <f>SUM([4]ide!$N$9)</f>
        <v>2426785934</v>
      </c>
      <c r="K43" s="100">
        <f t="shared" si="23"/>
        <v>50.263517025032066</v>
      </c>
      <c r="L43" s="96"/>
      <c r="M43" s="98"/>
      <c r="N43" s="89">
        <f t="shared" si="77"/>
        <v>0</v>
      </c>
      <c r="O43" s="97">
        <f t="shared" si="38"/>
        <v>0</v>
      </c>
      <c r="P43" s="98"/>
      <c r="Q43" s="99">
        <f t="shared" si="24"/>
        <v>0</v>
      </c>
      <c r="R43" s="98">
        <f t="shared" si="25"/>
        <v>0</v>
      </c>
      <c r="S43" s="97">
        <f t="shared" si="26"/>
        <v>0</v>
      </c>
      <c r="T43" s="98"/>
      <c r="U43" s="100">
        <f t="shared" si="27"/>
        <v>0</v>
      </c>
      <c r="V43" s="96"/>
      <c r="W43" s="98"/>
      <c r="X43" s="89">
        <f t="shared" si="78"/>
        <v>0</v>
      </c>
      <c r="Y43" s="97">
        <f t="shared" si="39"/>
        <v>0</v>
      </c>
      <c r="Z43" s="98"/>
      <c r="AA43" s="99">
        <f t="shared" si="28"/>
        <v>0</v>
      </c>
      <c r="AB43" s="98">
        <f t="shared" si="29"/>
        <v>0</v>
      </c>
      <c r="AC43" s="97">
        <f t="shared" si="30"/>
        <v>0</v>
      </c>
      <c r="AD43" s="98"/>
      <c r="AE43" s="100">
        <f t="shared" si="31"/>
        <v>0</v>
      </c>
      <c r="AF43" s="88">
        <f>SUM([4]ide!$D$397)</f>
        <v>5553644000</v>
      </c>
      <c r="AG43" s="89">
        <f>SUM([4]ide!$E$397)</f>
        <v>3260268826</v>
      </c>
      <c r="AH43" s="89">
        <f t="shared" si="79"/>
        <v>8813912826</v>
      </c>
      <c r="AI43" s="97">
        <f t="shared" si="80"/>
        <v>0</v>
      </c>
      <c r="AJ43" s="89">
        <f>SUM([4]ide!$J$397)</f>
        <v>1765449657</v>
      </c>
      <c r="AK43" s="99">
        <f t="shared" si="32"/>
        <v>20.030260020182322</v>
      </c>
      <c r="AL43" s="98">
        <f t="shared" si="33"/>
        <v>4207147331</v>
      </c>
      <c r="AM43" s="97">
        <f t="shared" si="34"/>
        <v>47.73302634205109</v>
      </c>
      <c r="AN43" s="89">
        <f>SUM([4]ide!$N$397)</f>
        <v>5972596988</v>
      </c>
      <c r="AO43" s="100">
        <f t="shared" si="35"/>
        <v>67.763286362233416</v>
      </c>
      <c r="AP43" s="88">
        <f t="shared" si="81"/>
        <v>10381770000</v>
      </c>
      <c r="AQ43" s="98">
        <f t="shared" si="81"/>
        <v>3260268826</v>
      </c>
      <c r="AR43" s="89">
        <f t="shared" si="82"/>
        <v>13642038826</v>
      </c>
      <c r="AS43" s="97">
        <f t="shared" si="63"/>
        <v>0</v>
      </c>
      <c r="AT43" s="98">
        <f t="shared" si="83"/>
        <v>3841059342</v>
      </c>
      <c r="AU43" s="99">
        <f t="shared" si="65"/>
        <v>28.156050506757296</v>
      </c>
      <c r="AV43" s="98">
        <f t="shared" si="66"/>
        <v>4558323580</v>
      </c>
      <c r="AW43" s="97">
        <f t="shared" si="67"/>
        <v>33.413800078859268</v>
      </c>
      <c r="AX43" s="98">
        <f t="shared" si="84"/>
        <v>8399382922</v>
      </c>
      <c r="AY43" s="100">
        <f t="shared" si="9"/>
        <v>61.569850585616557</v>
      </c>
      <c r="AZ43" s="96"/>
      <c r="BA43" s="98"/>
      <c r="BB43" s="89">
        <f t="shared" si="85"/>
        <v>0</v>
      </c>
      <c r="BC43" s="97">
        <f t="shared" si="75"/>
        <v>0</v>
      </c>
      <c r="BD43" s="88">
        <f t="shared" si="86"/>
        <v>10381770000</v>
      </c>
      <c r="BE43" s="89">
        <f t="shared" si="86"/>
        <v>3260268826</v>
      </c>
      <c r="BF43" s="89">
        <f t="shared" si="87"/>
        <v>13642038826</v>
      </c>
      <c r="BG43" s="97">
        <f t="shared" si="12"/>
        <v>0</v>
      </c>
      <c r="BH43" s="89">
        <f t="shared" si="88"/>
        <v>3841059342</v>
      </c>
      <c r="BI43" s="99">
        <f t="shared" si="14"/>
        <v>28.156050506757296</v>
      </c>
      <c r="BJ43" s="98">
        <f t="shared" si="15"/>
        <v>4558323580</v>
      </c>
      <c r="BK43" s="97">
        <f t="shared" si="16"/>
        <v>33.413800078859268</v>
      </c>
      <c r="BL43" s="89">
        <f t="shared" si="89"/>
        <v>8399382922</v>
      </c>
      <c r="BM43" s="100">
        <f t="shared" si="18"/>
        <v>61.569850585616557</v>
      </c>
      <c r="BN43" s="101">
        <f t="shared" si="73"/>
        <v>5242655904</v>
      </c>
      <c r="BO43" s="95"/>
    </row>
    <row r="44" spans="1:67" x14ac:dyDescent="0.25">
      <c r="A44" s="96" t="s">
        <v>926</v>
      </c>
      <c r="B44" s="88">
        <f>SUM([4]com!$D$9)</f>
        <v>11060503000</v>
      </c>
      <c r="C44" s="89">
        <f>SUM([4]com!$E$9)</f>
        <v>0</v>
      </c>
      <c r="D44" s="89">
        <f t="shared" si="76"/>
        <v>11060503000</v>
      </c>
      <c r="E44" s="97">
        <f t="shared" si="37"/>
        <v>0</v>
      </c>
      <c r="F44" s="89">
        <f>SUM([4]com!$J$9)</f>
        <v>4113860148</v>
      </c>
      <c r="G44" s="99">
        <f t="shared" si="20"/>
        <v>37.194150645770812</v>
      </c>
      <c r="H44" s="98">
        <f t="shared" si="21"/>
        <v>962693645</v>
      </c>
      <c r="I44" s="97">
        <f t="shared" si="22"/>
        <v>8.7038866586808936</v>
      </c>
      <c r="J44" s="89">
        <f>SUM([4]com!$N$9)</f>
        <v>5076553793</v>
      </c>
      <c r="K44" s="100">
        <f t="shared" si="23"/>
        <v>45.898037304451705</v>
      </c>
      <c r="L44" s="96"/>
      <c r="M44" s="98"/>
      <c r="N44" s="89">
        <f t="shared" si="77"/>
        <v>0</v>
      </c>
      <c r="O44" s="97">
        <f t="shared" si="38"/>
        <v>0</v>
      </c>
      <c r="P44" s="98"/>
      <c r="Q44" s="99">
        <f t="shared" si="24"/>
        <v>0</v>
      </c>
      <c r="R44" s="98">
        <f t="shared" si="25"/>
        <v>0</v>
      </c>
      <c r="S44" s="97">
        <f t="shared" si="26"/>
        <v>0</v>
      </c>
      <c r="T44" s="98"/>
      <c r="U44" s="100">
        <f t="shared" si="27"/>
        <v>0</v>
      </c>
      <c r="V44" s="96"/>
      <c r="W44" s="98"/>
      <c r="X44" s="89">
        <f t="shared" si="78"/>
        <v>0</v>
      </c>
      <c r="Y44" s="97">
        <f t="shared" si="39"/>
        <v>0</v>
      </c>
      <c r="Z44" s="98"/>
      <c r="AA44" s="99">
        <f t="shared" si="28"/>
        <v>0</v>
      </c>
      <c r="AB44" s="98">
        <f t="shared" si="29"/>
        <v>0</v>
      </c>
      <c r="AC44" s="97">
        <f t="shared" si="30"/>
        <v>0</v>
      </c>
      <c r="AD44" s="98"/>
      <c r="AE44" s="100">
        <f t="shared" si="31"/>
        <v>0</v>
      </c>
      <c r="AF44" s="88">
        <f>SUM([4]com!$D$397)</f>
        <v>8701398000</v>
      </c>
      <c r="AG44" s="89">
        <f>SUM([4]com!$E$397)</f>
        <v>0</v>
      </c>
      <c r="AH44" s="89">
        <f t="shared" si="79"/>
        <v>8701398000</v>
      </c>
      <c r="AI44" s="97">
        <f t="shared" si="80"/>
        <v>0</v>
      </c>
      <c r="AJ44" s="89">
        <f>SUM([4]com!$J$397)</f>
        <v>1583572802</v>
      </c>
      <c r="AK44" s="99">
        <f t="shared" si="32"/>
        <v>18.199061828915308</v>
      </c>
      <c r="AL44" s="98">
        <f t="shared" si="33"/>
        <v>6362029928</v>
      </c>
      <c r="AM44" s="97">
        <f t="shared" si="34"/>
        <v>73.115031952336849</v>
      </c>
      <c r="AN44" s="89">
        <f>SUM([4]com!$N$397)</f>
        <v>7945602730</v>
      </c>
      <c r="AO44" s="100">
        <f t="shared" si="35"/>
        <v>91.314093781252154</v>
      </c>
      <c r="AP44" s="88">
        <f t="shared" si="81"/>
        <v>19761901000</v>
      </c>
      <c r="AQ44" s="98">
        <f t="shared" si="81"/>
        <v>0</v>
      </c>
      <c r="AR44" s="89">
        <f t="shared" si="82"/>
        <v>19761901000</v>
      </c>
      <c r="AS44" s="97">
        <f t="shared" si="63"/>
        <v>0</v>
      </c>
      <c r="AT44" s="98">
        <f t="shared" si="83"/>
        <v>5697432950</v>
      </c>
      <c r="AU44" s="99">
        <f t="shared" si="65"/>
        <v>28.830389090604186</v>
      </c>
      <c r="AV44" s="98">
        <f t="shared" si="66"/>
        <v>7324723573</v>
      </c>
      <c r="AW44" s="97">
        <f t="shared" si="67"/>
        <v>37.064873328734919</v>
      </c>
      <c r="AX44" s="98">
        <f t="shared" si="84"/>
        <v>13022156523</v>
      </c>
      <c r="AY44" s="100">
        <f t="shared" si="9"/>
        <v>65.895262419339105</v>
      </c>
      <c r="AZ44" s="96"/>
      <c r="BA44" s="98"/>
      <c r="BB44" s="89">
        <f t="shared" si="85"/>
        <v>0</v>
      </c>
      <c r="BC44" s="97">
        <f t="shared" si="75"/>
        <v>0</v>
      </c>
      <c r="BD44" s="88">
        <f t="shared" si="86"/>
        <v>19761901000</v>
      </c>
      <c r="BE44" s="89">
        <f t="shared" si="86"/>
        <v>0</v>
      </c>
      <c r="BF44" s="89">
        <f t="shared" si="87"/>
        <v>19761901000</v>
      </c>
      <c r="BG44" s="97">
        <f t="shared" si="12"/>
        <v>0</v>
      </c>
      <c r="BH44" s="89">
        <f t="shared" si="88"/>
        <v>5697432950</v>
      </c>
      <c r="BI44" s="99">
        <f t="shared" si="14"/>
        <v>28.830389090604186</v>
      </c>
      <c r="BJ44" s="98">
        <f t="shared" si="15"/>
        <v>7324723573</v>
      </c>
      <c r="BK44" s="97">
        <f t="shared" si="16"/>
        <v>37.064873328734919</v>
      </c>
      <c r="BL44" s="89">
        <f t="shared" si="89"/>
        <v>13022156523</v>
      </c>
      <c r="BM44" s="100">
        <f t="shared" si="18"/>
        <v>65.895262419339105</v>
      </c>
      <c r="BN44" s="101">
        <f t="shared" si="73"/>
        <v>6739744477</v>
      </c>
      <c r="BO44" s="95"/>
    </row>
    <row r="45" spans="1:67" x14ac:dyDescent="0.25">
      <c r="A45" s="96" t="s">
        <v>927</v>
      </c>
      <c r="B45" s="88">
        <f>SUM([4]tur!$D$9)</f>
        <v>4403312000</v>
      </c>
      <c r="C45" s="89">
        <f>SUM([4]tur!$E$9)</f>
        <v>0</v>
      </c>
      <c r="D45" s="89">
        <f t="shared" si="76"/>
        <v>4403312000</v>
      </c>
      <c r="E45" s="97">
        <f t="shared" si="37"/>
        <v>0</v>
      </c>
      <c r="F45" s="89">
        <f>SUM([4]tur!$J$9)</f>
        <v>1852165448</v>
      </c>
      <c r="G45" s="99">
        <f t="shared" si="20"/>
        <v>42.063007299959665</v>
      </c>
      <c r="H45" s="98">
        <f t="shared" si="21"/>
        <v>588245868.75345802</v>
      </c>
      <c r="I45" s="97">
        <f t="shared" si="22"/>
        <v>13.359168479395919</v>
      </c>
      <c r="J45" s="89">
        <f>SUM([4]tur!$N$9)</f>
        <v>2440411316.753458</v>
      </c>
      <c r="K45" s="100">
        <f t="shared" si="23"/>
        <v>55.422175779355584</v>
      </c>
      <c r="L45" s="96"/>
      <c r="M45" s="98"/>
      <c r="N45" s="89">
        <f t="shared" si="77"/>
        <v>0</v>
      </c>
      <c r="O45" s="97">
        <f t="shared" si="38"/>
        <v>0</v>
      </c>
      <c r="P45" s="98"/>
      <c r="Q45" s="99">
        <f t="shared" si="24"/>
        <v>0</v>
      </c>
      <c r="R45" s="98">
        <f t="shared" si="25"/>
        <v>0</v>
      </c>
      <c r="S45" s="97">
        <f t="shared" si="26"/>
        <v>0</v>
      </c>
      <c r="T45" s="98"/>
      <c r="U45" s="100">
        <f t="shared" si="27"/>
        <v>0</v>
      </c>
      <c r="V45" s="96"/>
      <c r="W45" s="98"/>
      <c r="X45" s="89">
        <f t="shared" si="78"/>
        <v>0</v>
      </c>
      <c r="Y45" s="97">
        <f t="shared" si="39"/>
        <v>0</v>
      </c>
      <c r="Z45" s="98"/>
      <c r="AA45" s="99">
        <f t="shared" si="28"/>
        <v>0</v>
      </c>
      <c r="AB45" s="98">
        <f t="shared" si="29"/>
        <v>0</v>
      </c>
      <c r="AC45" s="97">
        <f t="shared" si="30"/>
        <v>0</v>
      </c>
      <c r="AD45" s="98"/>
      <c r="AE45" s="100">
        <f t="shared" si="31"/>
        <v>0</v>
      </c>
      <c r="AF45" s="88">
        <f>SUM([4]tur!$D$397)</f>
        <v>9200000000</v>
      </c>
      <c r="AG45" s="89">
        <f>SUM([4]tur!$E$397)</f>
        <v>0</v>
      </c>
      <c r="AH45" s="89">
        <f t="shared" si="79"/>
        <v>9200000000</v>
      </c>
      <c r="AI45" s="97">
        <f t="shared" si="80"/>
        <v>0</v>
      </c>
      <c r="AJ45" s="89">
        <f>SUM([4]tur!$J$397)</f>
        <v>1538477522</v>
      </c>
      <c r="AK45" s="99">
        <f t="shared" si="32"/>
        <v>16.722581760869566</v>
      </c>
      <c r="AL45" s="98">
        <f t="shared" si="33"/>
        <v>4378692953</v>
      </c>
      <c r="AM45" s="97">
        <f t="shared" si="34"/>
        <v>47.594488619565219</v>
      </c>
      <c r="AN45" s="89">
        <f>SUM([4]tur!$N$397)</f>
        <v>5917170475</v>
      </c>
      <c r="AO45" s="100">
        <f t="shared" si="35"/>
        <v>64.317070380434785</v>
      </c>
      <c r="AP45" s="88">
        <f t="shared" si="81"/>
        <v>13603312000</v>
      </c>
      <c r="AQ45" s="98">
        <f t="shared" si="81"/>
        <v>0</v>
      </c>
      <c r="AR45" s="89">
        <f t="shared" si="82"/>
        <v>13603312000</v>
      </c>
      <c r="AS45" s="97">
        <f t="shared" si="63"/>
        <v>0</v>
      </c>
      <c r="AT45" s="98">
        <f t="shared" si="83"/>
        <v>3390642970</v>
      </c>
      <c r="AU45" s="99">
        <f t="shared" si="65"/>
        <v>24.925128306988771</v>
      </c>
      <c r="AV45" s="98">
        <f t="shared" si="66"/>
        <v>4966938821.753458</v>
      </c>
      <c r="AW45" s="97">
        <f t="shared" si="67"/>
        <v>36.512717062973032</v>
      </c>
      <c r="AX45" s="98">
        <f t="shared" si="84"/>
        <v>8357581791.753458</v>
      </c>
      <c r="AY45" s="100">
        <f t="shared" si="9"/>
        <v>61.437845369961799</v>
      </c>
      <c r="AZ45" s="96"/>
      <c r="BA45" s="98"/>
      <c r="BB45" s="89">
        <f t="shared" si="85"/>
        <v>0</v>
      </c>
      <c r="BC45" s="97">
        <f t="shared" si="75"/>
        <v>0</v>
      </c>
      <c r="BD45" s="88">
        <f t="shared" si="86"/>
        <v>13603312000</v>
      </c>
      <c r="BE45" s="89">
        <f t="shared" si="86"/>
        <v>0</v>
      </c>
      <c r="BF45" s="89">
        <f t="shared" si="87"/>
        <v>13603312000</v>
      </c>
      <c r="BG45" s="97">
        <f t="shared" si="12"/>
        <v>0</v>
      </c>
      <c r="BH45" s="89">
        <f t="shared" si="88"/>
        <v>3390642970</v>
      </c>
      <c r="BI45" s="99">
        <f t="shared" si="14"/>
        <v>24.925128306988771</v>
      </c>
      <c r="BJ45" s="98">
        <f t="shared" si="15"/>
        <v>4966938821.753458</v>
      </c>
      <c r="BK45" s="97">
        <f t="shared" si="16"/>
        <v>36.512717062973032</v>
      </c>
      <c r="BL45" s="89">
        <f t="shared" si="89"/>
        <v>8357581791.753458</v>
      </c>
      <c r="BM45" s="100">
        <f t="shared" si="18"/>
        <v>61.437845369961799</v>
      </c>
      <c r="BN45" s="101">
        <f t="shared" si="73"/>
        <v>5245730208.246542</v>
      </c>
      <c r="BO45" s="95"/>
    </row>
    <row r="46" spans="1:67" x14ac:dyDescent="0.25">
      <c r="A46" s="96" t="s">
        <v>928</v>
      </c>
      <c r="B46" s="88">
        <f>SUM([4]art!$D$9)</f>
        <v>9127006000</v>
      </c>
      <c r="C46" s="89">
        <f>SUM([4]art!$E$9)</f>
        <v>0</v>
      </c>
      <c r="D46" s="89">
        <f t="shared" si="76"/>
        <v>9127006000</v>
      </c>
      <c r="E46" s="97">
        <f t="shared" si="37"/>
        <v>0</v>
      </c>
      <c r="F46" s="89">
        <f>SUM([4]art!$J$9)</f>
        <v>2928507086</v>
      </c>
      <c r="G46" s="99">
        <f t="shared" si="20"/>
        <v>32.086174655741431</v>
      </c>
      <c r="H46" s="98">
        <f t="shared" si="21"/>
        <v>1748221370</v>
      </c>
      <c r="I46" s="97">
        <f t="shared" si="22"/>
        <v>19.154379541330421</v>
      </c>
      <c r="J46" s="89">
        <f>SUM([4]art!$N$9)</f>
        <v>4676728456</v>
      </c>
      <c r="K46" s="100">
        <f t="shared" si="23"/>
        <v>51.240554197071852</v>
      </c>
      <c r="L46" s="96"/>
      <c r="M46" s="98"/>
      <c r="N46" s="89">
        <f t="shared" si="77"/>
        <v>0</v>
      </c>
      <c r="O46" s="97">
        <f t="shared" si="38"/>
        <v>0</v>
      </c>
      <c r="P46" s="98"/>
      <c r="Q46" s="99">
        <f t="shared" si="24"/>
        <v>0</v>
      </c>
      <c r="R46" s="98">
        <f t="shared" si="25"/>
        <v>0</v>
      </c>
      <c r="S46" s="97">
        <f t="shared" si="26"/>
        <v>0</v>
      </c>
      <c r="T46" s="98"/>
      <c r="U46" s="100">
        <f t="shared" si="27"/>
        <v>0</v>
      </c>
      <c r="V46" s="96"/>
      <c r="W46" s="98"/>
      <c r="X46" s="89">
        <f t="shared" si="78"/>
        <v>0</v>
      </c>
      <c r="Y46" s="97">
        <f t="shared" si="39"/>
        <v>0</v>
      </c>
      <c r="Z46" s="98"/>
      <c r="AA46" s="99">
        <f t="shared" si="28"/>
        <v>0</v>
      </c>
      <c r="AB46" s="98">
        <f t="shared" si="29"/>
        <v>0</v>
      </c>
      <c r="AC46" s="97">
        <f t="shared" si="30"/>
        <v>0</v>
      </c>
      <c r="AD46" s="98"/>
      <c r="AE46" s="100">
        <f t="shared" si="31"/>
        <v>0</v>
      </c>
      <c r="AF46" s="88">
        <f>SUM([4]art!$D$397)</f>
        <v>128535000000</v>
      </c>
      <c r="AG46" s="89">
        <f>SUM([4]art!$E$397)</f>
        <v>5118481795</v>
      </c>
      <c r="AH46" s="89">
        <f t="shared" si="79"/>
        <v>133653481795</v>
      </c>
      <c r="AI46" s="97">
        <f t="shared" si="80"/>
        <v>0</v>
      </c>
      <c r="AJ46" s="89">
        <f>SUM([4]art!$J$397)</f>
        <v>24735969034</v>
      </c>
      <c r="AK46" s="99">
        <f t="shared" si="32"/>
        <v>18.507538076666386</v>
      </c>
      <c r="AL46" s="98">
        <f t="shared" si="33"/>
        <v>48231512829</v>
      </c>
      <c r="AM46" s="97">
        <f t="shared" si="34"/>
        <v>36.086985674625609</v>
      </c>
      <c r="AN46" s="89">
        <f>SUM([4]art!$N$397)</f>
        <v>72967481863</v>
      </c>
      <c r="AO46" s="100">
        <f t="shared" si="35"/>
        <v>54.594523751292002</v>
      </c>
      <c r="AP46" s="88">
        <f t="shared" si="81"/>
        <v>137662006000</v>
      </c>
      <c r="AQ46" s="98">
        <f t="shared" si="81"/>
        <v>5118481795</v>
      </c>
      <c r="AR46" s="89">
        <f t="shared" si="82"/>
        <v>142780487795</v>
      </c>
      <c r="AS46" s="97">
        <f t="shared" si="63"/>
        <v>0</v>
      </c>
      <c r="AT46" s="98">
        <f t="shared" si="83"/>
        <v>27664476120</v>
      </c>
      <c r="AU46" s="99">
        <f t="shared" si="65"/>
        <v>19.375529911145726</v>
      </c>
      <c r="AV46" s="98">
        <f t="shared" si="66"/>
        <v>49979734199</v>
      </c>
      <c r="AW46" s="97">
        <f t="shared" si="67"/>
        <v>35.00459689615252</v>
      </c>
      <c r="AX46" s="98">
        <f t="shared" si="84"/>
        <v>77644210319</v>
      </c>
      <c r="AY46" s="100">
        <f t="shared" si="9"/>
        <v>54.380126807298247</v>
      </c>
      <c r="AZ46" s="96"/>
      <c r="BA46" s="98"/>
      <c r="BB46" s="89">
        <f t="shared" si="85"/>
        <v>0</v>
      </c>
      <c r="BC46" s="97">
        <f t="shared" si="75"/>
        <v>0</v>
      </c>
      <c r="BD46" s="88">
        <f t="shared" si="86"/>
        <v>137662006000</v>
      </c>
      <c r="BE46" s="89">
        <f t="shared" si="86"/>
        <v>5118481795</v>
      </c>
      <c r="BF46" s="89">
        <f t="shared" si="87"/>
        <v>142780487795</v>
      </c>
      <c r="BG46" s="97">
        <f t="shared" si="12"/>
        <v>0</v>
      </c>
      <c r="BH46" s="89">
        <f t="shared" si="88"/>
        <v>27664476120</v>
      </c>
      <c r="BI46" s="99">
        <f t="shared" si="14"/>
        <v>19.375529911145726</v>
      </c>
      <c r="BJ46" s="98">
        <f t="shared" si="15"/>
        <v>49979734199</v>
      </c>
      <c r="BK46" s="97">
        <f t="shared" si="16"/>
        <v>35.00459689615252</v>
      </c>
      <c r="BL46" s="89">
        <f t="shared" si="89"/>
        <v>77644210319</v>
      </c>
      <c r="BM46" s="100">
        <f t="shared" si="18"/>
        <v>54.380126807298247</v>
      </c>
      <c r="BN46" s="101">
        <f t="shared" si="73"/>
        <v>65136277476</v>
      </c>
      <c r="BO46" s="95"/>
    </row>
    <row r="47" spans="1:67" x14ac:dyDescent="0.25">
      <c r="A47" s="96" t="s">
        <v>929</v>
      </c>
      <c r="B47" s="88">
        <f>SUM([4]cat!$D$9)</f>
        <v>39350237000</v>
      </c>
      <c r="C47" s="89">
        <f>SUM([4]cat!$E$9)</f>
        <v>195837460</v>
      </c>
      <c r="D47" s="89">
        <f t="shared" si="76"/>
        <v>39546074460</v>
      </c>
      <c r="E47" s="97">
        <f t="shared" si="37"/>
        <v>0</v>
      </c>
      <c r="F47" s="89">
        <f>SUM([4]cat!$J$9)</f>
        <v>14958176857</v>
      </c>
      <c r="G47" s="99">
        <f t="shared" si="20"/>
        <v>37.824681871091585</v>
      </c>
      <c r="H47" s="98">
        <f t="shared" si="21"/>
        <v>2578652270</v>
      </c>
      <c r="I47" s="97">
        <f t="shared" si="22"/>
        <v>6.5206276608017086</v>
      </c>
      <c r="J47" s="89">
        <f>SUM([4]cat!$N$9)</f>
        <v>17536829127</v>
      </c>
      <c r="K47" s="100">
        <f t="shared" si="23"/>
        <v>44.345309531893292</v>
      </c>
      <c r="L47" s="96"/>
      <c r="M47" s="98"/>
      <c r="N47" s="89">
        <f t="shared" si="77"/>
        <v>0</v>
      </c>
      <c r="O47" s="97">
        <f t="shared" si="38"/>
        <v>0</v>
      </c>
      <c r="P47" s="98"/>
      <c r="Q47" s="99">
        <f t="shared" si="24"/>
        <v>0</v>
      </c>
      <c r="R47" s="98">
        <f t="shared" si="25"/>
        <v>0</v>
      </c>
      <c r="S47" s="97">
        <f t="shared" si="26"/>
        <v>0</v>
      </c>
      <c r="T47" s="98"/>
      <c r="U47" s="100">
        <f t="shared" si="27"/>
        <v>0</v>
      </c>
      <c r="V47" s="96"/>
      <c r="W47" s="98"/>
      <c r="X47" s="89">
        <f t="shared" si="78"/>
        <v>0</v>
      </c>
      <c r="Y47" s="97">
        <f t="shared" si="39"/>
        <v>0</v>
      </c>
      <c r="Z47" s="98"/>
      <c r="AA47" s="99">
        <f t="shared" si="28"/>
        <v>0</v>
      </c>
      <c r="AB47" s="98">
        <f t="shared" si="29"/>
        <v>0</v>
      </c>
      <c r="AC47" s="97">
        <f t="shared" si="30"/>
        <v>0</v>
      </c>
      <c r="AD47" s="98"/>
      <c r="AE47" s="100">
        <f t="shared" si="31"/>
        <v>0</v>
      </c>
      <c r="AF47" s="88">
        <f>SUM([4]cat!$D$397)</f>
        <v>14184670000</v>
      </c>
      <c r="AG47" s="89">
        <f>SUM([4]cat!$E$397)</f>
        <v>370266000</v>
      </c>
      <c r="AH47" s="89">
        <f t="shared" si="79"/>
        <v>14554936000</v>
      </c>
      <c r="AI47" s="97">
        <f t="shared" si="80"/>
        <v>0</v>
      </c>
      <c r="AJ47" s="89">
        <f>SUM([4]cat!$J$397)</f>
        <v>504199663</v>
      </c>
      <c r="AK47" s="99">
        <f t="shared" si="32"/>
        <v>3.4641146000229752</v>
      </c>
      <c r="AL47" s="98">
        <f t="shared" si="33"/>
        <v>9466836897</v>
      </c>
      <c r="AM47" s="97">
        <f t="shared" si="34"/>
        <v>65.04210597009839</v>
      </c>
      <c r="AN47" s="89">
        <f>SUM([4]cat!$N$397)</f>
        <v>9971036560</v>
      </c>
      <c r="AO47" s="100">
        <f t="shared" si="35"/>
        <v>68.506220570121371</v>
      </c>
      <c r="AP47" s="88">
        <f t="shared" si="81"/>
        <v>53534907000</v>
      </c>
      <c r="AQ47" s="98">
        <f t="shared" si="81"/>
        <v>566103460</v>
      </c>
      <c r="AR47" s="89">
        <f t="shared" si="82"/>
        <v>54101010460</v>
      </c>
      <c r="AS47" s="97">
        <f t="shared" si="63"/>
        <v>0</v>
      </c>
      <c r="AT47" s="98">
        <f t="shared" si="83"/>
        <v>15462376520</v>
      </c>
      <c r="AU47" s="99">
        <f t="shared" si="65"/>
        <v>28.58056880736493</v>
      </c>
      <c r="AV47" s="98">
        <f t="shared" si="66"/>
        <v>12045489167</v>
      </c>
      <c r="AW47" s="97">
        <f t="shared" si="67"/>
        <v>22.264813659822352</v>
      </c>
      <c r="AX47" s="98">
        <f t="shared" si="84"/>
        <v>27507865687</v>
      </c>
      <c r="AY47" s="100">
        <f t="shared" si="9"/>
        <v>50.845382467187285</v>
      </c>
      <c r="AZ47" s="96"/>
      <c r="BA47" s="98"/>
      <c r="BB47" s="89">
        <f t="shared" si="85"/>
        <v>0</v>
      </c>
      <c r="BC47" s="97">
        <f t="shared" si="75"/>
        <v>0</v>
      </c>
      <c r="BD47" s="88">
        <f t="shared" si="86"/>
        <v>53534907000</v>
      </c>
      <c r="BE47" s="89">
        <f t="shared" si="86"/>
        <v>566103460</v>
      </c>
      <c r="BF47" s="89">
        <f t="shared" si="87"/>
        <v>54101010460</v>
      </c>
      <c r="BG47" s="97">
        <f t="shared" si="12"/>
        <v>0</v>
      </c>
      <c r="BH47" s="89">
        <f t="shared" si="88"/>
        <v>15462376520</v>
      </c>
      <c r="BI47" s="99">
        <f t="shared" si="14"/>
        <v>28.58056880736493</v>
      </c>
      <c r="BJ47" s="98">
        <f t="shared" si="15"/>
        <v>12045489167</v>
      </c>
      <c r="BK47" s="97">
        <f t="shared" si="16"/>
        <v>22.264813659822352</v>
      </c>
      <c r="BL47" s="89">
        <f t="shared" si="89"/>
        <v>27507865687</v>
      </c>
      <c r="BM47" s="100">
        <f t="shared" si="18"/>
        <v>50.845382467187285</v>
      </c>
      <c r="BN47" s="101">
        <f t="shared" si="73"/>
        <v>26593144773</v>
      </c>
      <c r="BO47" s="95"/>
    </row>
    <row r="48" spans="1:67" x14ac:dyDescent="0.25">
      <c r="A48" s="96" t="s">
        <v>930</v>
      </c>
      <c r="B48" s="88">
        <f>SUM([4]via!$D$9)</f>
        <v>17916762000</v>
      </c>
      <c r="C48" s="89">
        <f>SUM([4]via!$E$9)</f>
        <v>0</v>
      </c>
      <c r="D48" s="89">
        <f t="shared" si="76"/>
        <v>17916762000</v>
      </c>
      <c r="E48" s="97">
        <f t="shared" si="37"/>
        <v>0</v>
      </c>
      <c r="F48" s="89">
        <f>SUM([4]via!$J$9)</f>
        <v>7090636741</v>
      </c>
      <c r="G48" s="99">
        <f t="shared" si="20"/>
        <v>39.575436348375895</v>
      </c>
      <c r="H48" s="98">
        <f t="shared" si="21"/>
        <v>1122736736</v>
      </c>
      <c r="I48" s="97">
        <f t="shared" si="22"/>
        <v>6.2664042531792292</v>
      </c>
      <c r="J48" s="89">
        <f>SUM([4]via!$N$9)</f>
        <v>8213373477</v>
      </c>
      <c r="K48" s="100">
        <f t="shared" si="23"/>
        <v>45.84184060155512</v>
      </c>
      <c r="L48" s="96"/>
      <c r="M48" s="98"/>
      <c r="N48" s="89">
        <f t="shared" si="77"/>
        <v>0</v>
      </c>
      <c r="O48" s="97">
        <f t="shared" si="38"/>
        <v>0</v>
      </c>
      <c r="P48" s="98"/>
      <c r="Q48" s="99">
        <f t="shared" si="24"/>
        <v>0</v>
      </c>
      <c r="R48" s="98">
        <f t="shared" si="25"/>
        <v>0</v>
      </c>
      <c r="S48" s="97">
        <f t="shared" si="26"/>
        <v>0</v>
      </c>
      <c r="T48" s="98"/>
      <c r="U48" s="100">
        <f t="shared" si="27"/>
        <v>0</v>
      </c>
      <c r="V48" s="96"/>
      <c r="W48" s="98"/>
      <c r="X48" s="89">
        <f t="shared" si="78"/>
        <v>0</v>
      </c>
      <c r="Y48" s="97">
        <f t="shared" si="39"/>
        <v>0</v>
      </c>
      <c r="Z48" s="98"/>
      <c r="AA48" s="99">
        <f t="shared" si="28"/>
        <v>0</v>
      </c>
      <c r="AB48" s="98">
        <f t="shared" si="29"/>
        <v>0</v>
      </c>
      <c r="AC48" s="97">
        <f t="shared" si="30"/>
        <v>0</v>
      </c>
      <c r="AD48" s="98"/>
      <c r="AE48" s="100">
        <f t="shared" si="31"/>
        <v>0</v>
      </c>
      <c r="AF48" s="88">
        <f>SUM([4]via!$D$397)</f>
        <v>206201249000</v>
      </c>
      <c r="AG48" s="89">
        <f>SUM([4]via!$E$397)</f>
        <v>0</v>
      </c>
      <c r="AH48" s="89">
        <f t="shared" si="79"/>
        <v>206201249000</v>
      </c>
      <c r="AI48" s="97">
        <f t="shared" si="80"/>
        <v>0</v>
      </c>
      <c r="AJ48" s="89">
        <f>SUM([4]via!$J$397)</f>
        <v>32487531177</v>
      </c>
      <c r="AK48" s="99">
        <f t="shared" si="32"/>
        <v>15.755254313226782</v>
      </c>
      <c r="AL48" s="98">
        <f t="shared" si="33"/>
        <v>40206153574</v>
      </c>
      <c r="AM48" s="97">
        <f t="shared" si="34"/>
        <v>19.498501473189428</v>
      </c>
      <c r="AN48" s="89">
        <f>SUM([4]via!$N$397)</f>
        <v>72693684751</v>
      </c>
      <c r="AO48" s="100">
        <f t="shared" si="35"/>
        <v>35.253755786416214</v>
      </c>
      <c r="AP48" s="88">
        <f t="shared" si="81"/>
        <v>224118011000</v>
      </c>
      <c r="AQ48" s="98">
        <f t="shared" si="81"/>
        <v>0</v>
      </c>
      <c r="AR48" s="89">
        <f t="shared" si="82"/>
        <v>224118011000</v>
      </c>
      <c r="AS48" s="97">
        <f t="shared" si="63"/>
        <v>0</v>
      </c>
      <c r="AT48" s="98">
        <f t="shared" si="83"/>
        <v>39578167918</v>
      </c>
      <c r="AU48" s="99">
        <f t="shared" si="65"/>
        <v>17.659521312635601</v>
      </c>
      <c r="AV48" s="98">
        <f t="shared" si="66"/>
        <v>41328890310</v>
      </c>
      <c r="AW48" s="97">
        <f t="shared" si="67"/>
        <v>18.440682266272656</v>
      </c>
      <c r="AX48" s="98">
        <f t="shared" si="84"/>
        <v>80907058228</v>
      </c>
      <c r="AY48" s="100">
        <f t="shared" si="9"/>
        <v>36.100203578908257</v>
      </c>
      <c r="AZ48" s="96"/>
      <c r="BA48" s="98"/>
      <c r="BB48" s="89">
        <f t="shared" si="85"/>
        <v>0</v>
      </c>
      <c r="BC48" s="97">
        <f t="shared" si="75"/>
        <v>0</v>
      </c>
      <c r="BD48" s="88">
        <f t="shared" si="86"/>
        <v>224118011000</v>
      </c>
      <c r="BE48" s="89">
        <f t="shared" si="86"/>
        <v>0</v>
      </c>
      <c r="BF48" s="89">
        <f t="shared" si="87"/>
        <v>224118011000</v>
      </c>
      <c r="BG48" s="97">
        <f t="shared" si="12"/>
        <v>0</v>
      </c>
      <c r="BH48" s="89">
        <f t="shared" si="88"/>
        <v>39578167918</v>
      </c>
      <c r="BI48" s="99">
        <f t="shared" si="14"/>
        <v>17.659521312635601</v>
      </c>
      <c r="BJ48" s="98">
        <f t="shared" si="15"/>
        <v>41328890310</v>
      </c>
      <c r="BK48" s="97">
        <f t="shared" si="16"/>
        <v>18.440682266272656</v>
      </c>
      <c r="BL48" s="89">
        <f t="shared" si="89"/>
        <v>80907058228</v>
      </c>
      <c r="BM48" s="100">
        <f t="shared" si="18"/>
        <v>36.100203578908257</v>
      </c>
      <c r="BN48" s="101">
        <f t="shared" si="73"/>
        <v>143210952772</v>
      </c>
      <c r="BO48" s="95"/>
    </row>
    <row r="49" spans="1:67" ht="16.5" thickBot="1" x14ac:dyDescent="0.3">
      <c r="A49" s="102" t="s">
        <v>931</v>
      </c>
      <c r="B49" s="88">
        <f>SUM([4]ues!$D$9)</f>
        <v>198020233000</v>
      </c>
      <c r="C49" s="89">
        <f>SUM([4]ues!$E$9)</f>
        <v>0</v>
      </c>
      <c r="D49" s="89">
        <f t="shared" si="76"/>
        <v>198020233000</v>
      </c>
      <c r="E49" s="103">
        <f t="shared" si="37"/>
        <v>0</v>
      </c>
      <c r="F49" s="89">
        <f>SUM([4]ues!$J$9)</f>
        <v>39753292508</v>
      </c>
      <c r="G49" s="105">
        <f t="shared" si="20"/>
        <v>20.075369019488022</v>
      </c>
      <c r="H49" s="106">
        <f t="shared" si="21"/>
        <v>663788931</v>
      </c>
      <c r="I49" s="103">
        <f t="shared" si="22"/>
        <v>0.33521268051431896</v>
      </c>
      <c r="J49" s="89">
        <f>SUM([4]ues!$N$9)</f>
        <v>40417081439</v>
      </c>
      <c r="K49" s="107">
        <f t="shared" si="23"/>
        <v>20.410581700002343</v>
      </c>
      <c r="L49" s="102"/>
      <c r="M49" s="106"/>
      <c r="N49" s="89">
        <f t="shared" si="77"/>
        <v>0</v>
      </c>
      <c r="O49" s="103">
        <f t="shared" si="38"/>
        <v>0</v>
      </c>
      <c r="P49" s="106"/>
      <c r="Q49" s="105">
        <f t="shared" si="24"/>
        <v>0</v>
      </c>
      <c r="R49" s="106">
        <f t="shared" si="25"/>
        <v>0</v>
      </c>
      <c r="S49" s="103">
        <f t="shared" si="26"/>
        <v>0</v>
      </c>
      <c r="T49" s="106"/>
      <c r="U49" s="107">
        <f t="shared" si="27"/>
        <v>0</v>
      </c>
      <c r="V49" s="102"/>
      <c r="W49" s="106"/>
      <c r="X49" s="89">
        <f t="shared" si="78"/>
        <v>0</v>
      </c>
      <c r="Y49" s="103">
        <f t="shared" si="39"/>
        <v>0</v>
      </c>
      <c r="Z49" s="106"/>
      <c r="AA49" s="105">
        <f t="shared" si="28"/>
        <v>0</v>
      </c>
      <c r="AB49" s="106">
        <f t="shared" si="29"/>
        <v>0</v>
      </c>
      <c r="AC49" s="103">
        <f t="shared" si="30"/>
        <v>0</v>
      </c>
      <c r="AD49" s="106"/>
      <c r="AE49" s="107">
        <f t="shared" si="31"/>
        <v>0</v>
      </c>
      <c r="AF49" s="88">
        <f>SUM([4]ues!$D$397)</f>
        <v>199687660000</v>
      </c>
      <c r="AG49" s="89">
        <f>SUM([4]ues!$E$397)</f>
        <v>0</v>
      </c>
      <c r="AH49" s="89">
        <f t="shared" si="79"/>
        <v>199687660000</v>
      </c>
      <c r="AI49" s="103">
        <f t="shared" si="80"/>
        <v>0</v>
      </c>
      <c r="AJ49" s="89">
        <f>SUM([4]ues!$J$397)</f>
        <v>121673408297</v>
      </c>
      <c r="AK49" s="105">
        <f t="shared" si="32"/>
        <v>60.931861436505386</v>
      </c>
      <c r="AL49" s="106">
        <f t="shared" si="33"/>
        <v>16455064362</v>
      </c>
      <c r="AM49" s="103">
        <f t="shared" si="34"/>
        <v>8.2404012155783697</v>
      </c>
      <c r="AN49" s="89">
        <f>SUM([4]ues!$N$397)</f>
        <v>138128472659</v>
      </c>
      <c r="AO49" s="107">
        <f t="shared" si="35"/>
        <v>69.172262652083759</v>
      </c>
      <c r="AP49" s="88">
        <f t="shared" si="81"/>
        <v>397707893000</v>
      </c>
      <c r="AQ49" s="98">
        <f t="shared" si="81"/>
        <v>0</v>
      </c>
      <c r="AR49" s="89">
        <f t="shared" si="82"/>
        <v>397707893000</v>
      </c>
      <c r="AS49" s="103">
        <f t="shared" si="63"/>
        <v>0</v>
      </c>
      <c r="AT49" s="98">
        <f t="shared" si="83"/>
        <v>161426700805</v>
      </c>
      <c r="AU49" s="105">
        <f t="shared" si="65"/>
        <v>40.589262533192922</v>
      </c>
      <c r="AV49" s="106">
        <f t="shared" si="66"/>
        <v>17118853293</v>
      </c>
      <c r="AW49" s="103">
        <f t="shared" si="67"/>
        <v>4.3043785638420813</v>
      </c>
      <c r="AX49" s="98">
        <f t="shared" si="84"/>
        <v>178545554098</v>
      </c>
      <c r="AY49" s="107">
        <f t="shared" si="9"/>
        <v>44.893641097035001</v>
      </c>
      <c r="AZ49" s="102"/>
      <c r="BA49" s="106"/>
      <c r="BB49" s="89">
        <f t="shared" si="85"/>
        <v>0</v>
      </c>
      <c r="BC49" s="103">
        <f t="shared" si="75"/>
        <v>0</v>
      </c>
      <c r="BD49" s="88">
        <f t="shared" si="86"/>
        <v>397707893000</v>
      </c>
      <c r="BE49" s="89">
        <f t="shared" si="86"/>
        <v>0</v>
      </c>
      <c r="BF49" s="89">
        <f t="shared" si="87"/>
        <v>397707893000</v>
      </c>
      <c r="BG49" s="103">
        <f t="shared" si="12"/>
        <v>0</v>
      </c>
      <c r="BH49" s="89">
        <f t="shared" si="88"/>
        <v>161426700805</v>
      </c>
      <c r="BI49" s="105">
        <f t="shared" si="14"/>
        <v>40.589262533192922</v>
      </c>
      <c r="BJ49" s="106">
        <f t="shared" si="15"/>
        <v>17118853293</v>
      </c>
      <c r="BK49" s="103">
        <f t="shared" si="16"/>
        <v>4.3043785638420813</v>
      </c>
      <c r="BL49" s="89">
        <f t="shared" si="89"/>
        <v>178545554098</v>
      </c>
      <c r="BM49" s="107">
        <f t="shared" si="18"/>
        <v>44.893641097035001</v>
      </c>
      <c r="BN49" s="108">
        <f t="shared" si="73"/>
        <v>219162338902</v>
      </c>
      <c r="BO49" s="95"/>
    </row>
    <row r="50" spans="1:67" ht="16.5" thickBot="1" x14ac:dyDescent="0.3">
      <c r="A50" s="109" t="s">
        <v>932</v>
      </c>
      <c r="B50" s="109">
        <f>SUM(B30:B49)</f>
        <v>896039380000</v>
      </c>
      <c r="C50" s="110">
        <f>SUM(C30:C49)</f>
        <v>195837460</v>
      </c>
      <c r="D50" s="110">
        <f>SUM(D30:D49)</f>
        <v>896235217460</v>
      </c>
      <c r="E50" s="111">
        <f t="shared" si="37"/>
        <v>0</v>
      </c>
      <c r="F50" s="110">
        <f>SUM(F30:F49)</f>
        <v>341668305393</v>
      </c>
      <c r="G50" s="112">
        <f t="shared" si="20"/>
        <v>38.122615440320949</v>
      </c>
      <c r="H50" s="110">
        <f t="shared" si="21"/>
        <v>29039462324.753479</v>
      </c>
      <c r="I50" s="111">
        <f t="shared" si="22"/>
        <v>3.240160814819748</v>
      </c>
      <c r="J50" s="110">
        <f>SUM(J30:J49)</f>
        <v>370707767717.75348</v>
      </c>
      <c r="K50" s="113">
        <f t="shared" si="23"/>
        <v>41.362776255140702</v>
      </c>
      <c r="L50" s="109">
        <f>SUM(L30:L49)</f>
        <v>0</v>
      </c>
      <c r="M50" s="110">
        <f>SUM(M30:M49)</f>
        <v>0</v>
      </c>
      <c r="N50" s="110">
        <f>SUM(N30:N49)</f>
        <v>0</v>
      </c>
      <c r="O50" s="111">
        <f t="shared" si="38"/>
        <v>0</v>
      </c>
      <c r="P50" s="110">
        <f>SUM(P30:P49)</f>
        <v>0</v>
      </c>
      <c r="Q50" s="112">
        <f t="shared" si="24"/>
        <v>0</v>
      </c>
      <c r="R50" s="110">
        <f t="shared" si="25"/>
        <v>0</v>
      </c>
      <c r="S50" s="111">
        <f t="shared" si="26"/>
        <v>0</v>
      </c>
      <c r="T50" s="110">
        <f>SUM(T30:T49)</f>
        <v>0</v>
      </c>
      <c r="U50" s="113">
        <f t="shared" si="27"/>
        <v>0</v>
      </c>
      <c r="V50" s="109">
        <f>SUM(V30:V49)</f>
        <v>217711857000</v>
      </c>
      <c r="W50" s="110">
        <f>SUM(W30:W49)</f>
        <v>0</v>
      </c>
      <c r="X50" s="110">
        <f>SUM(X30:X49)</f>
        <v>217711857000</v>
      </c>
      <c r="Y50" s="111">
        <f t="shared" si="39"/>
        <v>0</v>
      </c>
      <c r="Z50" s="110">
        <f>SUM(Z30:Z49)</f>
        <v>57180851802</v>
      </c>
      <c r="AA50" s="112">
        <f t="shared" si="28"/>
        <v>26.264463768732632</v>
      </c>
      <c r="AB50" s="110">
        <f t="shared" si="29"/>
        <v>0</v>
      </c>
      <c r="AC50" s="111">
        <f t="shared" si="30"/>
        <v>0</v>
      </c>
      <c r="AD50" s="110">
        <f>SUM(AD30:AD49)</f>
        <v>57180851802</v>
      </c>
      <c r="AE50" s="113">
        <f t="shared" si="31"/>
        <v>26.264463768732632</v>
      </c>
      <c r="AF50" s="109">
        <f>SUM(AF30:AF49)</f>
        <v>4280799894000</v>
      </c>
      <c r="AG50" s="110">
        <f>SUM(AG30:AG49)</f>
        <v>33162954694</v>
      </c>
      <c r="AH50" s="110">
        <f>SUM(AH30:AH49)</f>
        <v>4313962848694</v>
      </c>
      <c r="AI50" s="111">
        <f t="shared" si="74"/>
        <v>0</v>
      </c>
      <c r="AJ50" s="110">
        <f>SUM(AJ30:AJ49)</f>
        <v>870311620837</v>
      </c>
      <c r="AK50" s="112">
        <f t="shared" si="32"/>
        <v>20.174295685009813</v>
      </c>
      <c r="AL50" s="110">
        <f t="shared" si="33"/>
        <v>1092252108104</v>
      </c>
      <c r="AM50" s="111">
        <f t="shared" si="34"/>
        <v>25.318996625913599</v>
      </c>
      <c r="AN50" s="110">
        <f>SUM(AN30:AN49)</f>
        <v>1962563728941</v>
      </c>
      <c r="AO50" s="113">
        <f t="shared" si="35"/>
        <v>45.493292310923408</v>
      </c>
      <c r="AP50" s="109">
        <f>SUM(AP30:AP49)</f>
        <v>5394551131000</v>
      </c>
      <c r="AQ50" s="110">
        <f>SUM(AQ30:AQ49)</f>
        <v>33358792154</v>
      </c>
      <c r="AR50" s="110">
        <f>SUM(AR30:AR49)</f>
        <v>5427909923154</v>
      </c>
      <c r="AS50" s="111">
        <f t="shared" si="63"/>
        <v>0</v>
      </c>
      <c r="AT50" s="110">
        <f>SUM(AT30:AT49)</f>
        <v>1269160778032</v>
      </c>
      <c r="AU50" s="112">
        <f t="shared" si="65"/>
        <v>23.382126748605433</v>
      </c>
      <c r="AV50" s="110">
        <f t="shared" si="66"/>
        <v>1121291570428.7534</v>
      </c>
      <c r="AW50" s="111">
        <f t="shared" si="67"/>
        <v>20.657888327247768</v>
      </c>
      <c r="AX50" s="110">
        <f>SUM(AX30:AX49)</f>
        <v>2390452348460.7534</v>
      </c>
      <c r="AY50" s="113">
        <f t="shared" si="9"/>
        <v>44.040015075853198</v>
      </c>
      <c r="AZ50" s="109">
        <f>SUM(AZ30:AZ49)</f>
        <v>0</v>
      </c>
      <c r="BA50" s="110">
        <f>SUM(BA30:BA49)</f>
        <v>0</v>
      </c>
      <c r="BB50" s="110">
        <f>SUM(BB30:BB49)</f>
        <v>0</v>
      </c>
      <c r="BC50" s="111">
        <f t="shared" si="75"/>
        <v>0</v>
      </c>
      <c r="BD50" s="109">
        <f>SUM(BD30:BD49)</f>
        <v>5394551131000</v>
      </c>
      <c r="BE50" s="110">
        <f>SUM(BE30:BE49)</f>
        <v>33358792154</v>
      </c>
      <c r="BF50" s="110">
        <f>SUM(BF30:BF49)</f>
        <v>5427909923154</v>
      </c>
      <c r="BG50" s="111">
        <f t="shared" si="12"/>
        <v>0</v>
      </c>
      <c r="BH50" s="110">
        <f>SUM(BH30:BH49)</f>
        <v>1269160778032</v>
      </c>
      <c r="BI50" s="112">
        <f t="shared" si="14"/>
        <v>23.382126748605433</v>
      </c>
      <c r="BJ50" s="110">
        <f t="shared" si="15"/>
        <v>1121291570428.7534</v>
      </c>
      <c r="BK50" s="111">
        <f t="shared" si="16"/>
        <v>20.657888327247768</v>
      </c>
      <c r="BL50" s="110">
        <f>SUM(BL30:BL49)</f>
        <v>2390452348460.7534</v>
      </c>
      <c r="BM50" s="113">
        <f t="shared" si="18"/>
        <v>44.040015075853198</v>
      </c>
      <c r="BN50" s="114">
        <f t="shared" si="73"/>
        <v>3037457574693.2466</v>
      </c>
      <c r="BO50" s="76"/>
    </row>
    <row r="51" spans="1:67" x14ac:dyDescent="0.25">
      <c r="A51" s="88" t="s">
        <v>933</v>
      </c>
      <c r="B51" s="88">
        <f>SUM([4]uni!$D$9)</f>
        <v>213853520000</v>
      </c>
      <c r="C51" s="89">
        <f>SUM([4]uni!$E$9)</f>
        <v>4411578531</v>
      </c>
      <c r="D51" s="89">
        <f>SUM(B51:C51)</f>
        <v>218265098531</v>
      </c>
      <c r="E51" s="90">
        <f t="shared" si="37"/>
        <v>0</v>
      </c>
      <c r="F51" s="89">
        <f>SUM([4]uni!$J$9)</f>
        <v>94276075605</v>
      </c>
      <c r="G51" s="92">
        <f t="shared" si="20"/>
        <v>43.193381002968763</v>
      </c>
      <c r="H51" s="89">
        <f t="shared" si="21"/>
        <v>22134882925</v>
      </c>
      <c r="I51" s="90">
        <f t="shared" si="22"/>
        <v>10.141283729728416</v>
      </c>
      <c r="J51" s="89">
        <f>SUM([4]uni!$N$9)</f>
        <v>116410958530</v>
      </c>
      <c r="K51" s="93">
        <f t="shared" si="23"/>
        <v>53.334664732697178</v>
      </c>
      <c r="L51" s="88"/>
      <c r="M51" s="89"/>
      <c r="N51" s="89">
        <f>SUM(L51:M51)</f>
        <v>0</v>
      </c>
      <c r="O51" s="90">
        <f t="shared" si="38"/>
        <v>0</v>
      </c>
      <c r="P51" s="89"/>
      <c r="Q51" s="92">
        <f t="shared" si="24"/>
        <v>0</v>
      </c>
      <c r="R51" s="89">
        <f t="shared" si="25"/>
        <v>0</v>
      </c>
      <c r="S51" s="90">
        <f t="shared" si="26"/>
        <v>0</v>
      </c>
      <c r="T51" s="89"/>
      <c r="U51" s="93">
        <f t="shared" si="27"/>
        <v>0</v>
      </c>
      <c r="V51" s="88"/>
      <c r="W51" s="89"/>
      <c r="X51" s="89">
        <f>SUM(V51:W51)</f>
        <v>0</v>
      </c>
      <c r="Y51" s="90">
        <f t="shared" si="39"/>
        <v>0</v>
      </c>
      <c r="Z51" s="89"/>
      <c r="AA51" s="92">
        <f t="shared" si="28"/>
        <v>0</v>
      </c>
      <c r="AB51" s="89">
        <f t="shared" si="29"/>
        <v>0</v>
      </c>
      <c r="AC51" s="90">
        <f t="shared" si="30"/>
        <v>0</v>
      </c>
      <c r="AD51" s="89"/>
      <c r="AE51" s="93">
        <f t="shared" si="31"/>
        <v>0</v>
      </c>
      <c r="AF51" s="88">
        <f>SUM([4]uni!$D$397)</f>
        <v>44968055000</v>
      </c>
      <c r="AG51" s="89">
        <f>SUM([4]uni!$E$397)</f>
        <v>0</v>
      </c>
      <c r="AH51" s="89">
        <f>SUM(AF51:AG51)</f>
        <v>44968055000</v>
      </c>
      <c r="AI51" s="90">
        <f>IF(OR(AH51=0,AH$3951=0),0,(AH51/AH$3951)*100)</f>
        <v>0</v>
      </c>
      <c r="AJ51" s="89">
        <f>SUM([4]uni!$J$397)</f>
        <v>1579517488</v>
      </c>
      <c r="AK51" s="92">
        <f t="shared" si="32"/>
        <v>3.5125323699234934</v>
      </c>
      <c r="AL51" s="89">
        <f t="shared" si="33"/>
        <v>1827817099</v>
      </c>
      <c r="AM51" s="90">
        <f t="shared" si="34"/>
        <v>4.064701261817973</v>
      </c>
      <c r="AN51" s="89">
        <f>SUM([4]uni!$N$397)</f>
        <v>3407334587</v>
      </c>
      <c r="AO51" s="93">
        <f t="shared" si="35"/>
        <v>7.5772336317414659</v>
      </c>
      <c r="AP51" s="88">
        <f t="shared" ref="AP51:AQ53" si="90">SUM(B51+L51+V51+AF51)</f>
        <v>258821575000</v>
      </c>
      <c r="AQ51" s="98">
        <f t="shared" si="90"/>
        <v>4411578531</v>
      </c>
      <c r="AR51" s="89">
        <f>SUM(AP51:AQ51)</f>
        <v>263233153531</v>
      </c>
      <c r="AS51" s="90">
        <f t="shared" si="63"/>
        <v>0</v>
      </c>
      <c r="AT51" s="98">
        <f>SUM(F51+P51+Z51+AJ51)</f>
        <v>95855593093</v>
      </c>
      <c r="AU51" s="92">
        <f t="shared" si="65"/>
        <v>36.414711371723712</v>
      </c>
      <c r="AV51" s="89">
        <f t="shared" si="66"/>
        <v>23962700024</v>
      </c>
      <c r="AW51" s="90">
        <f t="shared" si="67"/>
        <v>9.1032226383968773</v>
      </c>
      <c r="AX51" s="98">
        <f>SUM(J51+T51+AD51+AN51)</f>
        <v>119818293117</v>
      </c>
      <c r="AY51" s="93">
        <f t="shared" si="9"/>
        <v>45.517934010120591</v>
      </c>
      <c r="AZ51" s="88"/>
      <c r="BA51" s="89"/>
      <c r="BB51" s="89">
        <f>SUM(AZ51:BA51)</f>
        <v>0</v>
      </c>
      <c r="BC51" s="90">
        <f t="shared" si="75"/>
        <v>0</v>
      </c>
      <c r="BD51" s="88">
        <f t="shared" ref="BD51:BE53" si="91">SUM(AP51+AZ51)</f>
        <v>258821575000</v>
      </c>
      <c r="BE51" s="89">
        <f t="shared" si="91"/>
        <v>4411578531</v>
      </c>
      <c r="BF51" s="89">
        <f>SUM(BD51:BE51)</f>
        <v>263233153531</v>
      </c>
      <c r="BG51" s="90">
        <f t="shared" si="12"/>
        <v>0</v>
      </c>
      <c r="BH51" s="89">
        <f>SUM(AT51)</f>
        <v>95855593093</v>
      </c>
      <c r="BI51" s="92">
        <f t="shared" si="14"/>
        <v>36.414711371723712</v>
      </c>
      <c r="BJ51" s="89">
        <f t="shared" si="15"/>
        <v>23962700024</v>
      </c>
      <c r="BK51" s="90">
        <f t="shared" si="16"/>
        <v>9.1032226383968773</v>
      </c>
      <c r="BL51" s="89">
        <f>SUM(AX51)</f>
        <v>119818293117</v>
      </c>
      <c r="BM51" s="93">
        <f t="shared" si="18"/>
        <v>45.517934010120591</v>
      </c>
      <c r="BN51" s="94">
        <f t="shared" si="73"/>
        <v>143414860414</v>
      </c>
      <c r="BO51" s="95"/>
    </row>
    <row r="52" spans="1:67" x14ac:dyDescent="0.25">
      <c r="A52" s="96" t="s">
        <v>934</v>
      </c>
      <c r="B52" s="88">
        <f>SUM([4]cont!$D$9)</f>
        <v>100926513000</v>
      </c>
      <c r="C52" s="89">
        <f>SUM([4]cont!$E$9)</f>
        <v>0</v>
      </c>
      <c r="D52" s="89">
        <f>SUM(B52:C52)</f>
        <v>100926513000</v>
      </c>
      <c r="E52" s="97">
        <f t="shared" si="37"/>
        <v>0</v>
      </c>
      <c r="F52" s="89">
        <f>SUM([4]cont!$J$9)</f>
        <v>46168798719</v>
      </c>
      <c r="G52" s="99">
        <f t="shared" si="20"/>
        <v>45.744965665265774</v>
      </c>
      <c r="H52" s="98">
        <f t="shared" si="21"/>
        <v>4395087468</v>
      </c>
      <c r="I52" s="97">
        <f t="shared" si="22"/>
        <v>4.3547402336192871</v>
      </c>
      <c r="J52" s="89">
        <f>SUM([4]cont!$N$9)</f>
        <v>50563886187</v>
      </c>
      <c r="K52" s="100">
        <f t="shared" si="23"/>
        <v>50.099705898885063</v>
      </c>
      <c r="L52" s="96"/>
      <c r="M52" s="98"/>
      <c r="N52" s="89">
        <f>SUM(L52:M52)</f>
        <v>0</v>
      </c>
      <c r="O52" s="97">
        <f t="shared" si="38"/>
        <v>0</v>
      </c>
      <c r="P52" s="98"/>
      <c r="Q52" s="99">
        <f t="shared" si="24"/>
        <v>0</v>
      </c>
      <c r="R52" s="98">
        <f t="shared" si="25"/>
        <v>0</v>
      </c>
      <c r="S52" s="97">
        <f t="shared" si="26"/>
        <v>0</v>
      </c>
      <c r="T52" s="98"/>
      <c r="U52" s="100">
        <f t="shared" si="27"/>
        <v>0</v>
      </c>
      <c r="V52" s="96"/>
      <c r="W52" s="98"/>
      <c r="X52" s="89">
        <f>SUM(V52:W52)</f>
        <v>0</v>
      </c>
      <c r="Y52" s="97">
        <f t="shared" si="39"/>
        <v>0</v>
      </c>
      <c r="Z52" s="98"/>
      <c r="AA52" s="99">
        <f t="shared" si="28"/>
        <v>0</v>
      </c>
      <c r="AB52" s="98">
        <f t="shared" si="29"/>
        <v>0</v>
      </c>
      <c r="AC52" s="97">
        <f t="shared" si="30"/>
        <v>0</v>
      </c>
      <c r="AD52" s="98"/>
      <c r="AE52" s="100">
        <f t="shared" si="31"/>
        <v>0</v>
      </c>
      <c r="AF52" s="88">
        <f>SUM([4]cont!$D$397)</f>
        <v>6126000000</v>
      </c>
      <c r="AG52" s="89">
        <f>SUM([4]cont!$E$397)</f>
        <v>0</v>
      </c>
      <c r="AH52" s="89">
        <f>SUM(AF52:AG52)</f>
        <v>6126000000</v>
      </c>
      <c r="AI52" s="97">
        <f>IF(OR(AH52=0,AH$3951=0),0,(AH52/AH$3951)*100)</f>
        <v>0</v>
      </c>
      <c r="AJ52" s="89">
        <f>SUM([4]cont!$J$397)</f>
        <v>97407893</v>
      </c>
      <c r="AK52" s="99">
        <f t="shared" si="32"/>
        <v>1.5900733431276526</v>
      </c>
      <c r="AL52" s="98">
        <f t="shared" si="33"/>
        <v>2283895046</v>
      </c>
      <c r="AM52" s="97">
        <f t="shared" si="34"/>
        <v>37.281995527260854</v>
      </c>
      <c r="AN52" s="89">
        <f>SUM([4]cont!$N$397)</f>
        <v>2381302939</v>
      </c>
      <c r="AO52" s="100">
        <f t="shared" si="35"/>
        <v>38.87206887038851</v>
      </c>
      <c r="AP52" s="88">
        <f t="shared" si="90"/>
        <v>107052513000</v>
      </c>
      <c r="AQ52" s="98">
        <f t="shared" si="90"/>
        <v>0</v>
      </c>
      <c r="AR52" s="89">
        <f>SUM(AP52:AQ52)</f>
        <v>107052513000</v>
      </c>
      <c r="AS52" s="97">
        <f t="shared" si="63"/>
        <v>0</v>
      </c>
      <c r="AT52" s="98">
        <f>SUM(F52+P52+Z52+AJ52)</f>
        <v>46266206612</v>
      </c>
      <c r="AU52" s="99">
        <f t="shared" si="65"/>
        <v>43.218234972214056</v>
      </c>
      <c r="AV52" s="98">
        <f t="shared" si="66"/>
        <v>6678982514</v>
      </c>
      <c r="AW52" s="97">
        <f t="shared" si="67"/>
        <v>6.2389777940103102</v>
      </c>
      <c r="AX52" s="98">
        <f>SUM(J52+T52+AD52+AN52)</f>
        <v>52945189126</v>
      </c>
      <c r="AY52" s="100">
        <f t="shared" si="9"/>
        <v>49.457212766224366</v>
      </c>
      <c r="AZ52" s="96"/>
      <c r="BA52" s="98"/>
      <c r="BB52" s="89">
        <f>SUM(AZ52:BA52)</f>
        <v>0</v>
      </c>
      <c r="BC52" s="97">
        <f t="shared" si="75"/>
        <v>0</v>
      </c>
      <c r="BD52" s="88">
        <f t="shared" si="91"/>
        <v>107052513000</v>
      </c>
      <c r="BE52" s="89">
        <f t="shared" si="91"/>
        <v>0</v>
      </c>
      <c r="BF52" s="89">
        <f>SUM(BD52:BE52)</f>
        <v>107052513000</v>
      </c>
      <c r="BG52" s="97">
        <f t="shared" si="12"/>
        <v>0</v>
      </c>
      <c r="BH52" s="89">
        <f>SUM(AT52)</f>
        <v>46266206612</v>
      </c>
      <c r="BI52" s="99">
        <f t="shared" si="14"/>
        <v>43.218234972214056</v>
      </c>
      <c r="BJ52" s="98">
        <f t="shared" si="15"/>
        <v>6678982514</v>
      </c>
      <c r="BK52" s="97">
        <f t="shared" si="16"/>
        <v>6.2389777940103102</v>
      </c>
      <c r="BL52" s="89">
        <f>SUM(AX52)</f>
        <v>52945189126</v>
      </c>
      <c r="BM52" s="100">
        <f t="shared" si="18"/>
        <v>49.457212766224366</v>
      </c>
      <c r="BN52" s="101">
        <f t="shared" si="73"/>
        <v>54107323874</v>
      </c>
      <c r="BO52" s="95"/>
    </row>
    <row r="53" spans="1:67" ht="16.5" thickBot="1" x14ac:dyDescent="0.3">
      <c r="A53" s="102" t="s">
        <v>935</v>
      </c>
      <c r="B53" s="88">
        <f>SUM([4]aud!$D$9)</f>
        <v>330390000</v>
      </c>
      <c r="C53" s="89">
        <f>SUM([4]aud!$E$9)</f>
        <v>0</v>
      </c>
      <c r="D53" s="89">
        <f>SUM(B53:C53)</f>
        <v>330390000</v>
      </c>
      <c r="E53" s="97">
        <f t="shared" ref="E53" si="92">IF(OR(D53=0,D$91=0),0,(D53/D$91)*100)</f>
        <v>0</v>
      </c>
      <c r="F53" s="89">
        <f>SUM([4]aud!$J$9)</f>
        <v>24070398</v>
      </c>
      <c r="G53" s="99">
        <f t="shared" ref="G53" si="93">IF(OR(F53=0,D53=0),0,(F53/D53)*100)</f>
        <v>7.2854499228184881</v>
      </c>
      <c r="H53" s="98">
        <f t="shared" ref="H53" si="94">SUM(J53-F53)</f>
        <v>0</v>
      </c>
      <c r="I53" s="97">
        <f t="shared" ref="I53" si="95">IF(OR(H53=0,D53=0),0,(H53/D53)*100)</f>
        <v>0</v>
      </c>
      <c r="J53" s="89">
        <f>SUM([4]aud!$N$9)</f>
        <v>24070398</v>
      </c>
      <c r="K53" s="107">
        <f t="shared" si="23"/>
        <v>7.2854499228184881</v>
      </c>
      <c r="L53" s="102"/>
      <c r="M53" s="106"/>
      <c r="N53" s="89">
        <f>SUM(L53:M53)</f>
        <v>0</v>
      </c>
      <c r="O53" s="103">
        <f t="shared" si="38"/>
        <v>0</v>
      </c>
      <c r="P53" s="106"/>
      <c r="Q53" s="105">
        <f t="shared" si="24"/>
        <v>0</v>
      </c>
      <c r="R53" s="106">
        <f t="shared" si="25"/>
        <v>0</v>
      </c>
      <c r="S53" s="103">
        <f t="shared" si="26"/>
        <v>0</v>
      </c>
      <c r="T53" s="106"/>
      <c r="U53" s="107">
        <f t="shared" si="27"/>
        <v>0</v>
      </c>
      <c r="V53" s="102"/>
      <c r="W53" s="106"/>
      <c r="X53" s="89">
        <f>SUM(V53:W53)</f>
        <v>0</v>
      </c>
      <c r="Y53" s="103">
        <f t="shared" si="39"/>
        <v>0</v>
      </c>
      <c r="Z53" s="106"/>
      <c r="AA53" s="105">
        <f t="shared" si="28"/>
        <v>0</v>
      </c>
      <c r="AB53" s="106">
        <f t="shared" si="29"/>
        <v>0</v>
      </c>
      <c r="AC53" s="103">
        <f t="shared" si="30"/>
        <v>0</v>
      </c>
      <c r="AD53" s="106"/>
      <c r="AE53" s="107">
        <f t="shared" si="31"/>
        <v>0</v>
      </c>
      <c r="AF53" s="102"/>
      <c r="AG53" s="106"/>
      <c r="AH53" s="89">
        <f>SUM(AF53:AG53)</f>
        <v>0</v>
      </c>
      <c r="AI53" s="103">
        <f t="shared" si="74"/>
        <v>0</v>
      </c>
      <c r="AJ53" s="106"/>
      <c r="AK53" s="105">
        <f t="shared" si="32"/>
        <v>0</v>
      </c>
      <c r="AL53" s="106">
        <f t="shared" si="33"/>
        <v>0</v>
      </c>
      <c r="AM53" s="103">
        <f t="shared" si="34"/>
        <v>0</v>
      </c>
      <c r="AN53" s="106"/>
      <c r="AO53" s="107">
        <f t="shared" si="35"/>
        <v>0</v>
      </c>
      <c r="AP53" s="88">
        <f t="shared" si="90"/>
        <v>330390000</v>
      </c>
      <c r="AQ53" s="98">
        <f t="shared" si="90"/>
        <v>0</v>
      </c>
      <c r="AR53" s="89">
        <f>SUM(AP53:AQ53)</f>
        <v>330390000</v>
      </c>
      <c r="AS53" s="103">
        <f t="shared" si="63"/>
        <v>0</v>
      </c>
      <c r="AT53" s="98">
        <f>SUM(F53+P53+Z53+AJ53)</f>
        <v>24070398</v>
      </c>
      <c r="AU53" s="105">
        <f t="shared" si="65"/>
        <v>7.2854499228184881</v>
      </c>
      <c r="AV53" s="106">
        <f t="shared" si="66"/>
        <v>0</v>
      </c>
      <c r="AW53" s="103">
        <f t="shared" si="67"/>
        <v>0</v>
      </c>
      <c r="AX53" s="98">
        <f>SUM(J53+T53+AD53+AN53)</f>
        <v>24070398</v>
      </c>
      <c r="AY53" s="107">
        <f t="shared" si="9"/>
        <v>7.2854499228184881</v>
      </c>
      <c r="AZ53" s="102"/>
      <c r="BA53" s="106"/>
      <c r="BB53" s="89">
        <f>SUM(AZ53:BA53)</f>
        <v>0</v>
      </c>
      <c r="BC53" s="103">
        <f t="shared" si="75"/>
        <v>0</v>
      </c>
      <c r="BD53" s="88">
        <f t="shared" si="91"/>
        <v>330390000</v>
      </c>
      <c r="BE53" s="89">
        <f t="shared" si="91"/>
        <v>0</v>
      </c>
      <c r="BF53" s="89">
        <f>SUM(BD53:BE53)</f>
        <v>330390000</v>
      </c>
      <c r="BG53" s="103">
        <f t="shared" si="12"/>
        <v>0</v>
      </c>
      <c r="BH53" s="89">
        <f>SUM(AT53)</f>
        <v>24070398</v>
      </c>
      <c r="BI53" s="105">
        <f t="shared" si="14"/>
        <v>7.2854499228184881</v>
      </c>
      <c r="BJ53" s="106">
        <f t="shared" si="15"/>
        <v>0</v>
      </c>
      <c r="BK53" s="103">
        <f t="shared" si="16"/>
        <v>0</v>
      </c>
      <c r="BL53" s="89">
        <f>SUM(AX53)</f>
        <v>24070398</v>
      </c>
      <c r="BM53" s="107">
        <f t="shared" si="18"/>
        <v>7.2854499228184881</v>
      </c>
      <c r="BN53" s="108">
        <f t="shared" si="73"/>
        <v>306319602</v>
      </c>
      <c r="BO53" s="95"/>
    </row>
    <row r="54" spans="1:67" ht="16.5" thickBot="1" x14ac:dyDescent="0.3">
      <c r="A54" s="109" t="s">
        <v>936</v>
      </c>
      <c r="B54" s="109">
        <f>SUM(B50:B53)+B29</f>
        <v>2191111179000</v>
      </c>
      <c r="C54" s="110">
        <f>SUM(C50:C53)+C29</f>
        <v>4607415991</v>
      </c>
      <c r="D54" s="110">
        <f>SUM(D50:D53)+D29</f>
        <v>2195718594991</v>
      </c>
      <c r="E54" s="111">
        <f t="shared" si="37"/>
        <v>0</v>
      </c>
      <c r="F54" s="110">
        <f>SUM(F50:F53)+F29</f>
        <v>816802010959</v>
      </c>
      <c r="G54" s="112">
        <f t="shared" si="20"/>
        <v>37.199758330704853</v>
      </c>
      <c r="H54" s="110">
        <f t="shared" si="21"/>
        <v>151210105828.75342</v>
      </c>
      <c r="I54" s="111">
        <f t="shared" si="22"/>
        <v>6.8865885716731938</v>
      </c>
      <c r="J54" s="110">
        <f>SUM(J50:J53)+J29</f>
        <v>968012116787.75342</v>
      </c>
      <c r="K54" s="113">
        <f t="shared" si="23"/>
        <v>44.08634690237804</v>
      </c>
      <c r="L54" s="109">
        <f>SUM(L50:L53)+L29</f>
        <v>0</v>
      </c>
      <c r="M54" s="110">
        <f>SUM(M50:M53)+M29</f>
        <v>0</v>
      </c>
      <c r="N54" s="110">
        <f>SUM(N50:N53)+N29</f>
        <v>0</v>
      </c>
      <c r="O54" s="111">
        <f t="shared" si="38"/>
        <v>0</v>
      </c>
      <c r="P54" s="110">
        <f>SUM(P50:P53)+P29</f>
        <v>0</v>
      </c>
      <c r="Q54" s="112">
        <f t="shared" si="24"/>
        <v>0</v>
      </c>
      <c r="R54" s="110">
        <f t="shared" si="25"/>
        <v>0</v>
      </c>
      <c r="S54" s="111">
        <f t="shared" si="26"/>
        <v>0</v>
      </c>
      <c r="T54" s="110">
        <f>SUM(T50:T53)+T29</f>
        <v>0</v>
      </c>
      <c r="U54" s="113">
        <f t="shared" si="27"/>
        <v>0</v>
      </c>
      <c r="V54" s="109">
        <f>SUM(V50:V53)+V29</f>
        <v>795619956000</v>
      </c>
      <c r="W54" s="110">
        <f>SUM(W50:W53)+W29</f>
        <v>0</v>
      </c>
      <c r="X54" s="110">
        <f>SUM(X50:X53)+X29</f>
        <v>795619956000</v>
      </c>
      <c r="Y54" s="111">
        <f t="shared" si="39"/>
        <v>0</v>
      </c>
      <c r="Z54" s="110">
        <f>SUM(Z50:Z53)+Z29</f>
        <v>125672973680</v>
      </c>
      <c r="AA54" s="112">
        <f t="shared" si="28"/>
        <v>15.795603507964298</v>
      </c>
      <c r="AB54" s="110">
        <f t="shared" si="29"/>
        <v>6381500</v>
      </c>
      <c r="AC54" s="111">
        <f t="shared" si="30"/>
        <v>8.0207892623548026E-4</v>
      </c>
      <c r="AD54" s="110">
        <f>SUM(AD50:AD53)+AD29</f>
        <v>125679355180</v>
      </c>
      <c r="AE54" s="113">
        <f t="shared" si="31"/>
        <v>15.796405586890533</v>
      </c>
      <c r="AF54" s="109">
        <f>SUM(AF50:AF53)+AF29</f>
        <v>14315549965000</v>
      </c>
      <c r="AG54" s="110">
        <f>SUM(AG50:AG53)+AG29</f>
        <v>33362954694</v>
      </c>
      <c r="AH54" s="110">
        <f>SUM(AH50:AH53)+AH29</f>
        <v>14348912919694</v>
      </c>
      <c r="AI54" s="111">
        <f t="shared" si="74"/>
        <v>0</v>
      </c>
      <c r="AJ54" s="110">
        <f>SUM(AJ50:AJ53)+AJ29</f>
        <v>2876497900278</v>
      </c>
      <c r="AK54" s="112">
        <f t="shared" si="32"/>
        <v>20.046800174875848</v>
      </c>
      <c r="AL54" s="110">
        <f t="shared" si="33"/>
        <v>2689012870974</v>
      </c>
      <c r="AM54" s="111">
        <f t="shared" si="34"/>
        <v>18.740185308974226</v>
      </c>
      <c r="AN54" s="110">
        <f>SUM(AN50:AN53)+AN29</f>
        <v>5565510771252</v>
      </c>
      <c r="AO54" s="113">
        <f t="shared" si="35"/>
        <v>38.786985483850081</v>
      </c>
      <c r="AP54" s="109">
        <f>SUM(AP50:AP53)+AP29</f>
        <v>17302281100000</v>
      </c>
      <c r="AQ54" s="110">
        <f>SUM(AQ50:AQ53)+AQ29</f>
        <v>37970370685</v>
      </c>
      <c r="AR54" s="110">
        <f>SUM(AR50:AR53)+AR29</f>
        <v>17340251470685</v>
      </c>
      <c r="AS54" s="111">
        <f t="shared" si="63"/>
        <v>0</v>
      </c>
      <c r="AT54" s="110">
        <f>SUM(AT50:AT53)+AT29</f>
        <v>3818972884917</v>
      </c>
      <c r="AU54" s="112">
        <f t="shared" si="65"/>
        <v>22.023745684272576</v>
      </c>
      <c r="AV54" s="110">
        <f t="shared" si="66"/>
        <v>2840229358302.7539</v>
      </c>
      <c r="AW54" s="111">
        <f t="shared" si="67"/>
        <v>16.379401204788614</v>
      </c>
      <c r="AX54" s="110">
        <f>SUM(AX50:AX53)+AX29</f>
        <v>6659202243219.7539</v>
      </c>
      <c r="AY54" s="113">
        <f t="shared" si="9"/>
        <v>38.40314688906119</v>
      </c>
      <c r="AZ54" s="109">
        <f>SUM(AZ50:AZ53)+AZ29</f>
        <v>0</v>
      </c>
      <c r="BA54" s="110">
        <f>SUM(BA50:BA53)+BA29</f>
        <v>0</v>
      </c>
      <c r="BB54" s="110">
        <f>SUM(BB50:BB53)+BB29</f>
        <v>0</v>
      </c>
      <c r="BC54" s="111">
        <f t="shared" si="75"/>
        <v>0</v>
      </c>
      <c r="BD54" s="109">
        <f>SUM(BD50:BD53)+BD29</f>
        <v>17302281100000</v>
      </c>
      <c r="BE54" s="110">
        <f>SUM(BE50:BE53)+BE29</f>
        <v>37970370685</v>
      </c>
      <c r="BF54" s="110">
        <f>SUM(BF50:BF53)+BF29</f>
        <v>17340251470685</v>
      </c>
      <c r="BG54" s="111">
        <f t="shared" si="12"/>
        <v>0</v>
      </c>
      <c r="BH54" s="110">
        <f>SUM(BH50:BH53)+BH29</f>
        <v>3818972884917</v>
      </c>
      <c r="BI54" s="112">
        <f t="shared" si="14"/>
        <v>22.023745684272576</v>
      </c>
      <c r="BJ54" s="110">
        <f t="shared" si="15"/>
        <v>2840229358302.7539</v>
      </c>
      <c r="BK54" s="111">
        <f t="shared" si="16"/>
        <v>16.379401204788614</v>
      </c>
      <c r="BL54" s="110">
        <f>SUM(BL50:BL53)+BL29</f>
        <v>6659202243219.7539</v>
      </c>
      <c r="BM54" s="113">
        <f t="shared" si="18"/>
        <v>38.40314688906119</v>
      </c>
      <c r="BN54" s="114">
        <f t="shared" si="73"/>
        <v>10681049227465.246</v>
      </c>
      <c r="BO54" s="95"/>
    </row>
    <row r="55" spans="1:67" hidden="1" x14ac:dyDescent="0.25">
      <c r="A55" s="88" t="s">
        <v>937</v>
      </c>
      <c r="B55" s="115"/>
      <c r="C55" s="89"/>
      <c r="D55" s="89">
        <f t="shared" ref="D55:D61" si="96">SUM(B55:C55)</f>
        <v>0</v>
      </c>
      <c r="E55" s="90">
        <f t="shared" ref="E55:E69" si="97">IF(OR(D55=0,D$91=0),0,(D55/D$91)*100)</f>
        <v>0</v>
      </c>
      <c r="F55" s="89"/>
      <c r="G55" s="92">
        <f t="shared" ref="G55:G68" si="98">IF(OR(F55=0,D55=0),0,(F55/D55)*100)</f>
        <v>0</v>
      </c>
      <c r="H55" s="98">
        <f t="shared" ref="H55:H61" si="99">SUM(J55-F55)</f>
        <v>0</v>
      </c>
      <c r="I55" s="97">
        <f t="shared" ref="I55:I68" si="100">IF(OR(H55=0,D55=0),0,(H55/D55)*100)</f>
        <v>0</v>
      </c>
      <c r="J55" s="89"/>
      <c r="K55" s="100">
        <f t="shared" ref="K55:K68" si="101">IF(OR(J55=0,D55=0),0,(J55/D55)*100)</f>
        <v>0</v>
      </c>
      <c r="L55" s="115"/>
      <c r="M55" s="91"/>
      <c r="N55" s="89">
        <f t="shared" ref="N55:N61" si="102">SUM(L55:M55)</f>
        <v>0</v>
      </c>
      <c r="O55" s="90">
        <f t="shared" ref="O55:O69" si="103">IF(OR(N55=0,N$91=0),0,(N55/N$91)*100)</f>
        <v>0</v>
      </c>
      <c r="P55" s="91"/>
      <c r="Q55" s="92">
        <f t="shared" ref="Q55:Q68" si="104">IF(OR(P55=0,N55=0),0,(P55/N55)*100)</f>
        <v>0</v>
      </c>
      <c r="R55" s="98">
        <f t="shared" ref="R55:R61" si="105">SUM(T55-P55)</f>
        <v>0</v>
      </c>
      <c r="S55" s="97">
        <f t="shared" ref="S55:S68" si="106">IF(OR(R55=0,N55=0),0,(R55/N55)*100)</f>
        <v>0</v>
      </c>
      <c r="T55" s="91"/>
      <c r="U55" s="100">
        <f t="shared" ref="U55:U68" si="107">IF(OR(T55=0,N55=0),0,(T55/N55)*100)</f>
        <v>0</v>
      </c>
      <c r="V55" s="115"/>
      <c r="W55" s="115"/>
      <c r="X55" s="89">
        <f>SUM(V55:W55)</f>
        <v>0</v>
      </c>
      <c r="Y55" s="90">
        <f t="shared" ref="Y55:Y69" si="108">IF(OR(X55=0,X$91=0),0,(X55/X$91)*100)</f>
        <v>0</v>
      </c>
      <c r="Z55" s="115"/>
      <c r="AA55" s="92">
        <f t="shared" ref="AA55:AA68" si="109">IF(OR(Z55=0,X55=0),0,(Z55/X55)*100)</f>
        <v>0</v>
      </c>
      <c r="AB55" s="98">
        <f t="shared" ref="AB55:AB61" si="110">SUM(AD55-Z55)</f>
        <v>0</v>
      </c>
      <c r="AC55" s="97">
        <f t="shared" ref="AC55:AC68" si="111">IF(OR(AB55=0,X55=0),0,(AB55/X55)*100)</f>
        <v>0</v>
      </c>
      <c r="AD55" s="115"/>
      <c r="AE55" s="100">
        <f t="shared" ref="AE55:AE68" si="112">IF(OR(AD55=0,X55=0),0,(AD55/X55)*100)</f>
        <v>0</v>
      </c>
      <c r="AF55" s="115"/>
      <c r="AG55" s="89"/>
      <c r="AH55" s="89">
        <f t="shared" ref="AH55:AH61" si="113">SUM(AF55:AG55)</f>
        <v>0</v>
      </c>
      <c r="AI55" s="90">
        <f t="shared" ref="AI55:AI69" si="114">IF(OR(AH55=0,AH$91=0),0,(AH55/AH$91)*100)</f>
        <v>0</v>
      </c>
      <c r="AJ55" s="89"/>
      <c r="AK55" s="92">
        <f t="shared" ref="AK55:AK68" si="115">IF(OR(AJ55=0,AH55=0),0,(AJ55/AH55)*100)</f>
        <v>0</v>
      </c>
      <c r="AL55" s="98">
        <f t="shared" ref="AL55:AL61" si="116">SUM(AN55-AJ55)</f>
        <v>0</v>
      </c>
      <c r="AM55" s="97">
        <f t="shared" ref="AM55:AM68" si="117">IF(OR(AL55=0,AH55=0),0,(AL55/AH55)*100)</f>
        <v>0</v>
      </c>
      <c r="AN55" s="89"/>
      <c r="AO55" s="100">
        <f t="shared" ref="AO55:AO68" si="118">IF(OR(AN55=0,AH55=0),0,(AN55/AH55)*100)</f>
        <v>0</v>
      </c>
      <c r="AP55" s="88">
        <f t="shared" ref="AP55:AQ61" si="119">SUM(B55+L55+V55+AF55)</f>
        <v>0</v>
      </c>
      <c r="AQ55" s="98">
        <f t="shared" si="119"/>
        <v>0</v>
      </c>
      <c r="AR55" s="89">
        <f t="shared" ref="AR55:AR61" si="120">SUM(AP55:AQ55)</f>
        <v>0</v>
      </c>
      <c r="AS55" s="90">
        <f t="shared" ref="AS55:AS69" si="121">IF(OR(AR55=0,AR$91=0),0,(AR55/AR$91)*100)</f>
        <v>0</v>
      </c>
      <c r="AT55" s="98">
        <f t="shared" ref="AT55:AT61" si="122">SUM(F55+P55+Z55+AJ55)</f>
        <v>0</v>
      </c>
      <c r="AU55" s="92">
        <f t="shared" ref="AU55:AU68" si="123">IF(OR(AT55=0,AR55=0),0,(AT55/AR55)*100)</f>
        <v>0</v>
      </c>
      <c r="AV55" s="98">
        <f t="shared" ref="AV55:AV61" si="124">SUM(AX55-AT55)</f>
        <v>0</v>
      </c>
      <c r="AW55" s="97">
        <f t="shared" ref="AW55:AW68" si="125">IF(OR(AV55=0,AR55=0),0,(AV55/AR55)*100)</f>
        <v>0</v>
      </c>
      <c r="AX55" s="98">
        <f t="shared" ref="AX55:AX61" si="126">SUM(J55+T55+AD55+AN55)</f>
        <v>0</v>
      </c>
      <c r="AY55" s="100">
        <f t="shared" ref="AY55:AY68" si="127">IF(OR(AX55=0,AR55=0),0,(AX55/AR55)*100)</f>
        <v>0</v>
      </c>
      <c r="AZ55" s="115"/>
      <c r="BA55" s="91"/>
      <c r="BB55" s="89">
        <f t="shared" ref="BB55:BB61" si="128">SUM(AZ55:BA55)</f>
        <v>0</v>
      </c>
      <c r="BC55" s="90">
        <f t="shared" ref="BC55:BC69" si="129">IF(OR(BB55=0,BB$91=0),0,(BB55/BB$91)*100)</f>
        <v>0</v>
      </c>
      <c r="BD55" s="88">
        <f t="shared" ref="BD55:BE61" si="130">SUM(AP55+AZ55)</f>
        <v>0</v>
      </c>
      <c r="BE55" s="89">
        <f t="shared" si="130"/>
        <v>0</v>
      </c>
      <c r="BF55" s="89">
        <f t="shared" ref="BF55:BF61" si="131">SUM(BD55:BE55)</f>
        <v>0</v>
      </c>
      <c r="BG55" s="90">
        <f t="shared" ref="BG55:BG69" si="132">IF(OR(BF55=0,BF$91=0),0,(BF55/BF$91)*100)</f>
        <v>0</v>
      </c>
      <c r="BH55" s="89">
        <f t="shared" ref="BH55:BH61" si="133">SUM(AT55)</f>
        <v>0</v>
      </c>
      <c r="BI55" s="92">
        <f t="shared" ref="BI55:BI68" si="134">IF(OR(BH55=0,BF55=0),0,(BH55/BF55)*100)</f>
        <v>0</v>
      </c>
      <c r="BJ55" s="98">
        <f t="shared" ref="BJ55:BJ61" si="135">SUM(BL55-BH55)</f>
        <v>0</v>
      </c>
      <c r="BK55" s="97">
        <f t="shared" ref="BK55:BK68" si="136">IF(OR(BJ55=0,BF55=0),0,(BJ55/BF55)*100)</f>
        <v>0</v>
      </c>
      <c r="BL55" s="89">
        <f t="shared" ref="BL55:BL61" si="137">SUM(AX55)</f>
        <v>0</v>
      </c>
      <c r="BM55" s="100">
        <f t="shared" ref="BM55:BM68" si="138">IF(OR(BL55=0,BF55=0),0,(BL55/BF55)*100)</f>
        <v>0</v>
      </c>
      <c r="BN55" s="94">
        <f>SUM(BF55-BL55)</f>
        <v>0</v>
      </c>
      <c r="BO55" s="116"/>
    </row>
    <row r="56" spans="1:67" hidden="1" x14ac:dyDescent="0.25">
      <c r="A56" s="96" t="s">
        <v>938</v>
      </c>
      <c r="B56" s="117"/>
      <c r="C56" s="98"/>
      <c r="D56" s="89">
        <f t="shared" si="96"/>
        <v>0</v>
      </c>
      <c r="E56" s="97">
        <f t="shared" si="97"/>
        <v>0</v>
      </c>
      <c r="F56" s="98"/>
      <c r="G56" s="99">
        <f t="shared" si="98"/>
        <v>0</v>
      </c>
      <c r="H56" s="98">
        <f t="shared" si="99"/>
        <v>0</v>
      </c>
      <c r="I56" s="97">
        <f t="shared" si="100"/>
        <v>0</v>
      </c>
      <c r="J56" s="98"/>
      <c r="K56" s="100">
        <f t="shared" si="101"/>
        <v>0</v>
      </c>
      <c r="L56" s="117"/>
      <c r="M56" s="98"/>
      <c r="N56" s="89">
        <f t="shared" si="102"/>
        <v>0</v>
      </c>
      <c r="O56" s="97">
        <f t="shared" si="103"/>
        <v>0</v>
      </c>
      <c r="P56" s="98"/>
      <c r="Q56" s="99">
        <f t="shared" si="104"/>
        <v>0</v>
      </c>
      <c r="R56" s="98">
        <f t="shared" si="105"/>
        <v>0</v>
      </c>
      <c r="S56" s="97">
        <f t="shared" si="106"/>
        <v>0</v>
      </c>
      <c r="T56" s="98"/>
      <c r="U56" s="100">
        <f t="shared" si="107"/>
        <v>0</v>
      </c>
      <c r="V56" s="96"/>
      <c r="W56" s="98"/>
      <c r="X56" s="89">
        <f t="shared" ref="X56:X61" si="139">SUM(V56:W56)</f>
        <v>0</v>
      </c>
      <c r="Y56" s="97">
        <f t="shared" si="108"/>
        <v>0</v>
      </c>
      <c r="Z56" s="98"/>
      <c r="AA56" s="99">
        <f t="shared" si="109"/>
        <v>0</v>
      </c>
      <c r="AB56" s="98">
        <f t="shared" si="110"/>
        <v>0</v>
      </c>
      <c r="AC56" s="97">
        <f t="shared" si="111"/>
        <v>0</v>
      </c>
      <c r="AD56" s="98"/>
      <c r="AE56" s="100">
        <f t="shared" si="112"/>
        <v>0</v>
      </c>
      <c r="AF56" s="117"/>
      <c r="AG56" s="98"/>
      <c r="AH56" s="89">
        <f t="shared" si="113"/>
        <v>0</v>
      </c>
      <c r="AI56" s="97">
        <f t="shared" si="114"/>
        <v>0</v>
      </c>
      <c r="AJ56" s="98"/>
      <c r="AK56" s="99">
        <f t="shared" si="115"/>
        <v>0</v>
      </c>
      <c r="AL56" s="98">
        <f t="shared" si="116"/>
        <v>0</v>
      </c>
      <c r="AM56" s="97">
        <f t="shared" si="117"/>
        <v>0</v>
      </c>
      <c r="AN56" s="98"/>
      <c r="AO56" s="100">
        <f t="shared" si="118"/>
        <v>0</v>
      </c>
      <c r="AP56" s="88">
        <f t="shared" si="119"/>
        <v>0</v>
      </c>
      <c r="AQ56" s="98">
        <f t="shared" si="119"/>
        <v>0</v>
      </c>
      <c r="AR56" s="89">
        <f t="shared" si="120"/>
        <v>0</v>
      </c>
      <c r="AS56" s="97">
        <f t="shared" si="121"/>
        <v>0</v>
      </c>
      <c r="AT56" s="98">
        <f t="shared" si="122"/>
        <v>0</v>
      </c>
      <c r="AU56" s="99">
        <f t="shared" si="123"/>
        <v>0</v>
      </c>
      <c r="AV56" s="98">
        <f t="shared" si="124"/>
        <v>0</v>
      </c>
      <c r="AW56" s="97">
        <f t="shared" si="125"/>
        <v>0</v>
      </c>
      <c r="AX56" s="98">
        <f t="shared" si="126"/>
        <v>0</v>
      </c>
      <c r="AY56" s="100">
        <f t="shared" si="127"/>
        <v>0</v>
      </c>
      <c r="AZ56" s="117"/>
      <c r="BA56" s="98"/>
      <c r="BB56" s="89">
        <f t="shared" si="128"/>
        <v>0</v>
      </c>
      <c r="BC56" s="97">
        <f t="shared" si="129"/>
        <v>0</v>
      </c>
      <c r="BD56" s="88">
        <f t="shared" si="130"/>
        <v>0</v>
      </c>
      <c r="BE56" s="89">
        <f t="shared" si="130"/>
        <v>0</v>
      </c>
      <c r="BF56" s="89">
        <f t="shared" si="131"/>
        <v>0</v>
      </c>
      <c r="BG56" s="97">
        <f t="shared" si="132"/>
        <v>0</v>
      </c>
      <c r="BH56" s="89">
        <f t="shared" si="133"/>
        <v>0</v>
      </c>
      <c r="BI56" s="99">
        <f t="shared" si="134"/>
        <v>0</v>
      </c>
      <c r="BJ56" s="98">
        <f t="shared" si="135"/>
        <v>0</v>
      </c>
      <c r="BK56" s="97">
        <f t="shared" si="136"/>
        <v>0</v>
      </c>
      <c r="BL56" s="89">
        <f t="shared" si="137"/>
        <v>0</v>
      </c>
      <c r="BM56" s="100">
        <f t="shared" si="138"/>
        <v>0</v>
      </c>
      <c r="BN56" s="101">
        <f t="shared" ref="BN56:BN84" si="140">SUM(BF56-BL56)</f>
        <v>0</v>
      </c>
      <c r="BO56" s="118"/>
    </row>
    <row r="57" spans="1:67" hidden="1" x14ac:dyDescent="0.25">
      <c r="A57" s="96" t="s">
        <v>939</v>
      </c>
      <c r="B57" s="117"/>
      <c r="C57" s="98"/>
      <c r="D57" s="89">
        <f t="shared" si="96"/>
        <v>0</v>
      </c>
      <c r="E57" s="97">
        <f t="shared" si="97"/>
        <v>0</v>
      </c>
      <c r="F57" s="98"/>
      <c r="G57" s="99">
        <f t="shared" si="98"/>
        <v>0</v>
      </c>
      <c r="H57" s="98">
        <f t="shared" si="99"/>
        <v>0</v>
      </c>
      <c r="I57" s="97">
        <f t="shared" si="100"/>
        <v>0</v>
      </c>
      <c r="J57" s="98"/>
      <c r="K57" s="100">
        <f t="shared" si="101"/>
        <v>0</v>
      </c>
      <c r="L57" s="117"/>
      <c r="M57" s="98"/>
      <c r="N57" s="89">
        <f t="shared" si="102"/>
        <v>0</v>
      </c>
      <c r="O57" s="97">
        <f t="shared" si="103"/>
        <v>0</v>
      </c>
      <c r="P57" s="98"/>
      <c r="Q57" s="99">
        <f t="shared" si="104"/>
        <v>0</v>
      </c>
      <c r="R57" s="98">
        <f t="shared" si="105"/>
        <v>0</v>
      </c>
      <c r="S57" s="97">
        <f t="shared" si="106"/>
        <v>0</v>
      </c>
      <c r="T57" s="98"/>
      <c r="U57" s="100">
        <f t="shared" si="107"/>
        <v>0</v>
      </c>
      <c r="V57" s="96"/>
      <c r="W57" s="98"/>
      <c r="X57" s="89">
        <f t="shared" si="139"/>
        <v>0</v>
      </c>
      <c r="Y57" s="97">
        <f t="shared" si="108"/>
        <v>0</v>
      </c>
      <c r="Z57" s="98"/>
      <c r="AA57" s="99">
        <f t="shared" si="109"/>
        <v>0</v>
      </c>
      <c r="AB57" s="98">
        <f t="shared" si="110"/>
        <v>0</v>
      </c>
      <c r="AC57" s="97">
        <f t="shared" si="111"/>
        <v>0</v>
      </c>
      <c r="AD57" s="98"/>
      <c r="AE57" s="100">
        <f t="shared" si="112"/>
        <v>0</v>
      </c>
      <c r="AF57" s="117"/>
      <c r="AG57" s="98"/>
      <c r="AH57" s="89">
        <f t="shared" si="113"/>
        <v>0</v>
      </c>
      <c r="AI57" s="97">
        <f t="shared" si="114"/>
        <v>0</v>
      </c>
      <c r="AJ57" s="98"/>
      <c r="AK57" s="99">
        <f t="shared" si="115"/>
        <v>0</v>
      </c>
      <c r="AL57" s="98">
        <f t="shared" si="116"/>
        <v>0</v>
      </c>
      <c r="AM57" s="97">
        <f t="shared" si="117"/>
        <v>0</v>
      </c>
      <c r="AN57" s="98"/>
      <c r="AO57" s="100">
        <f t="shared" si="118"/>
        <v>0</v>
      </c>
      <c r="AP57" s="88">
        <f t="shared" si="119"/>
        <v>0</v>
      </c>
      <c r="AQ57" s="98">
        <f t="shared" si="119"/>
        <v>0</v>
      </c>
      <c r="AR57" s="89">
        <f t="shared" si="120"/>
        <v>0</v>
      </c>
      <c r="AS57" s="97">
        <f t="shared" si="121"/>
        <v>0</v>
      </c>
      <c r="AT57" s="98">
        <f t="shared" si="122"/>
        <v>0</v>
      </c>
      <c r="AU57" s="99">
        <f t="shared" si="123"/>
        <v>0</v>
      </c>
      <c r="AV57" s="98">
        <f t="shared" si="124"/>
        <v>0</v>
      </c>
      <c r="AW57" s="97">
        <f t="shared" si="125"/>
        <v>0</v>
      </c>
      <c r="AX57" s="98">
        <f t="shared" si="126"/>
        <v>0</v>
      </c>
      <c r="AY57" s="100">
        <f t="shared" si="127"/>
        <v>0</v>
      </c>
      <c r="AZ57" s="117"/>
      <c r="BA57" s="98"/>
      <c r="BB57" s="89">
        <f t="shared" si="128"/>
        <v>0</v>
      </c>
      <c r="BC57" s="97">
        <f t="shared" si="129"/>
        <v>0</v>
      </c>
      <c r="BD57" s="88">
        <f t="shared" si="130"/>
        <v>0</v>
      </c>
      <c r="BE57" s="89">
        <f t="shared" si="130"/>
        <v>0</v>
      </c>
      <c r="BF57" s="89">
        <f t="shared" si="131"/>
        <v>0</v>
      </c>
      <c r="BG57" s="97">
        <f t="shared" si="132"/>
        <v>0</v>
      </c>
      <c r="BH57" s="89">
        <f t="shared" si="133"/>
        <v>0</v>
      </c>
      <c r="BI57" s="99">
        <f t="shared" si="134"/>
        <v>0</v>
      </c>
      <c r="BJ57" s="98">
        <f t="shared" si="135"/>
        <v>0</v>
      </c>
      <c r="BK57" s="97">
        <f t="shared" si="136"/>
        <v>0</v>
      </c>
      <c r="BL57" s="89">
        <f t="shared" si="137"/>
        <v>0</v>
      </c>
      <c r="BM57" s="100">
        <f t="shared" si="138"/>
        <v>0</v>
      </c>
      <c r="BN57" s="101">
        <f t="shared" si="140"/>
        <v>0</v>
      </c>
      <c r="BO57" s="118"/>
    </row>
    <row r="58" spans="1:67" hidden="1" x14ac:dyDescent="0.25">
      <c r="A58" s="96" t="s">
        <v>940</v>
      </c>
      <c r="B58" s="117"/>
      <c r="C58" s="98"/>
      <c r="D58" s="89">
        <f t="shared" si="96"/>
        <v>0</v>
      </c>
      <c r="E58" s="97">
        <f t="shared" si="97"/>
        <v>0</v>
      </c>
      <c r="F58" s="98"/>
      <c r="G58" s="99">
        <f t="shared" si="98"/>
        <v>0</v>
      </c>
      <c r="H58" s="98">
        <f t="shared" si="99"/>
        <v>0</v>
      </c>
      <c r="I58" s="97">
        <f t="shared" si="100"/>
        <v>0</v>
      </c>
      <c r="J58" s="98"/>
      <c r="K58" s="100">
        <f t="shared" si="101"/>
        <v>0</v>
      </c>
      <c r="L58" s="117"/>
      <c r="M58" s="98"/>
      <c r="N58" s="89">
        <f t="shared" si="102"/>
        <v>0</v>
      </c>
      <c r="O58" s="97">
        <f t="shared" si="103"/>
        <v>0</v>
      </c>
      <c r="P58" s="98"/>
      <c r="Q58" s="99">
        <f t="shared" si="104"/>
        <v>0</v>
      </c>
      <c r="R58" s="98">
        <f t="shared" si="105"/>
        <v>0</v>
      </c>
      <c r="S58" s="97">
        <f t="shared" si="106"/>
        <v>0</v>
      </c>
      <c r="T58" s="98"/>
      <c r="U58" s="100">
        <f t="shared" si="107"/>
        <v>0</v>
      </c>
      <c r="V58" s="96"/>
      <c r="W58" s="98"/>
      <c r="X58" s="89">
        <f t="shared" si="139"/>
        <v>0</v>
      </c>
      <c r="Y58" s="97">
        <f t="shared" si="108"/>
        <v>0</v>
      </c>
      <c r="Z58" s="98"/>
      <c r="AA58" s="99">
        <f t="shared" si="109"/>
        <v>0</v>
      </c>
      <c r="AB58" s="98">
        <f t="shared" si="110"/>
        <v>0</v>
      </c>
      <c r="AC58" s="97">
        <f t="shared" si="111"/>
        <v>0</v>
      </c>
      <c r="AD58" s="98"/>
      <c r="AE58" s="100">
        <f t="shared" si="112"/>
        <v>0</v>
      </c>
      <c r="AF58" s="117"/>
      <c r="AG58" s="98"/>
      <c r="AH58" s="89">
        <f t="shared" si="113"/>
        <v>0</v>
      </c>
      <c r="AI58" s="97">
        <f t="shared" si="114"/>
        <v>0</v>
      </c>
      <c r="AJ58" s="98"/>
      <c r="AK58" s="99">
        <f t="shared" si="115"/>
        <v>0</v>
      </c>
      <c r="AL58" s="98">
        <f t="shared" si="116"/>
        <v>0</v>
      </c>
      <c r="AM58" s="97">
        <f t="shared" si="117"/>
        <v>0</v>
      </c>
      <c r="AN58" s="98"/>
      <c r="AO58" s="100">
        <f t="shared" si="118"/>
        <v>0</v>
      </c>
      <c r="AP58" s="88">
        <f t="shared" si="119"/>
        <v>0</v>
      </c>
      <c r="AQ58" s="98">
        <f t="shared" si="119"/>
        <v>0</v>
      </c>
      <c r="AR58" s="89">
        <f t="shared" si="120"/>
        <v>0</v>
      </c>
      <c r="AS58" s="97">
        <f t="shared" si="121"/>
        <v>0</v>
      </c>
      <c r="AT58" s="98">
        <f t="shared" si="122"/>
        <v>0</v>
      </c>
      <c r="AU58" s="99">
        <f t="shared" si="123"/>
        <v>0</v>
      </c>
      <c r="AV58" s="98">
        <f t="shared" si="124"/>
        <v>0</v>
      </c>
      <c r="AW58" s="97">
        <f t="shared" si="125"/>
        <v>0</v>
      </c>
      <c r="AX58" s="98">
        <f t="shared" si="126"/>
        <v>0</v>
      </c>
      <c r="AY58" s="100">
        <f t="shared" si="127"/>
        <v>0</v>
      </c>
      <c r="AZ58" s="117"/>
      <c r="BA58" s="98"/>
      <c r="BB58" s="89">
        <f t="shared" si="128"/>
        <v>0</v>
      </c>
      <c r="BC58" s="97">
        <f t="shared" si="129"/>
        <v>0</v>
      </c>
      <c r="BD58" s="88">
        <f t="shared" si="130"/>
        <v>0</v>
      </c>
      <c r="BE58" s="89">
        <f t="shared" si="130"/>
        <v>0</v>
      </c>
      <c r="BF58" s="89">
        <f t="shared" si="131"/>
        <v>0</v>
      </c>
      <c r="BG58" s="97">
        <f t="shared" si="132"/>
        <v>0</v>
      </c>
      <c r="BH58" s="89">
        <f t="shared" si="133"/>
        <v>0</v>
      </c>
      <c r="BI58" s="99">
        <f t="shared" si="134"/>
        <v>0</v>
      </c>
      <c r="BJ58" s="98">
        <f t="shared" si="135"/>
        <v>0</v>
      </c>
      <c r="BK58" s="97">
        <f t="shared" si="136"/>
        <v>0</v>
      </c>
      <c r="BL58" s="89">
        <f t="shared" si="137"/>
        <v>0</v>
      </c>
      <c r="BM58" s="100">
        <f t="shared" si="138"/>
        <v>0</v>
      </c>
      <c r="BN58" s="101">
        <f t="shared" si="140"/>
        <v>0</v>
      </c>
      <c r="BO58" s="118"/>
    </row>
    <row r="59" spans="1:67" hidden="1" x14ac:dyDescent="0.25">
      <c r="A59" s="96" t="s">
        <v>941</v>
      </c>
      <c r="B59" s="117"/>
      <c r="C59" s="98"/>
      <c r="D59" s="89">
        <f t="shared" si="96"/>
        <v>0</v>
      </c>
      <c r="E59" s="97">
        <f t="shared" si="97"/>
        <v>0</v>
      </c>
      <c r="F59" s="98"/>
      <c r="G59" s="99">
        <f t="shared" si="98"/>
        <v>0</v>
      </c>
      <c r="H59" s="98">
        <f t="shared" si="99"/>
        <v>0</v>
      </c>
      <c r="I59" s="97">
        <f t="shared" si="100"/>
        <v>0</v>
      </c>
      <c r="J59" s="98"/>
      <c r="K59" s="100">
        <f t="shared" si="101"/>
        <v>0</v>
      </c>
      <c r="L59" s="117"/>
      <c r="M59" s="98"/>
      <c r="N59" s="89">
        <f t="shared" si="102"/>
        <v>0</v>
      </c>
      <c r="O59" s="97">
        <f t="shared" si="103"/>
        <v>0</v>
      </c>
      <c r="P59" s="98"/>
      <c r="Q59" s="99">
        <f t="shared" si="104"/>
        <v>0</v>
      </c>
      <c r="R59" s="98">
        <f t="shared" si="105"/>
        <v>0</v>
      </c>
      <c r="S59" s="97">
        <f t="shared" si="106"/>
        <v>0</v>
      </c>
      <c r="T59" s="98"/>
      <c r="U59" s="100">
        <f t="shared" si="107"/>
        <v>0</v>
      </c>
      <c r="V59" s="96"/>
      <c r="W59" s="98"/>
      <c r="X59" s="89">
        <f t="shared" si="139"/>
        <v>0</v>
      </c>
      <c r="Y59" s="97">
        <f t="shared" si="108"/>
        <v>0</v>
      </c>
      <c r="Z59" s="98"/>
      <c r="AA59" s="99">
        <f t="shared" si="109"/>
        <v>0</v>
      </c>
      <c r="AB59" s="98">
        <f t="shared" si="110"/>
        <v>0</v>
      </c>
      <c r="AC59" s="97">
        <f t="shared" si="111"/>
        <v>0</v>
      </c>
      <c r="AD59" s="98"/>
      <c r="AE59" s="100">
        <f t="shared" si="112"/>
        <v>0</v>
      </c>
      <c r="AF59" s="117"/>
      <c r="AG59" s="98"/>
      <c r="AH59" s="89">
        <f t="shared" si="113"/>
        <v>0</v>
      </c>
      <c r="AI59" s="97">
        <f t="shared" si="114"/>
        <v>0</v>
      </c>
      <c r="AJ59" s="98"/>
      <c r="AK59" s="99">
        <f t="shared" si="115"/>
        <v>0</v>
      </c>
      <c r="AL59" s="98">
        <f t="shared" si="116"/>
        <v>0</v>
      </c>
      <c r="AM59" s="97">
        <f t="shared" si="117"/>
        <v>0</v>
      </c>
      <c r="AN59" s="98"/>
      <c r="AO59" s="100">
        <f t="shared" si="118"/>
        <v>0</v>
      </c>
      <c r="AP59" s="88">
        <f t="shared" si="119"/>
        <v>0</v>
      </c>
      <c r="AQ59" s="98">
        <f t="shared" si="119"/>
        <v>0</v>
      </c>
      <c r="AR59" s="89">
        <f t="shared" si="120"/>
        <v>0</v>
      </c>
      <c r="AS59" s="97">
        <f t="shared" si="121"/>
        <v>0</v>
      </c>
      <c r="AT59" s="98">
        <f t="shared" si="122"/>
        <v>0</v>
      </c>
      <c r="AU59" s="99">
        <f t="shared" si="123"/>
        <v>0</v>
      </c>
      <c r="AV59" s="98">
        <f t="shared" si="124"/>
        <v>0</v>
      </c>
      <c r="AW59" s="97">
        <f t="shared" si="125"/>
        <v>0</v>
      </c>
      <c r="AX59" s="98">
        <f t="shared" si="126"/>
        <v>0</v>
      </c>
      <c r="AY59" s="100">
        <f t="shared" si="127"/>
        <v>0</v>
      </c>
      <c r="AZ59" s="117"/>
      <c r="BA59" s="98"/>
      <c r="BB59" s="89">
        <f t="shared" si="128"/>
        <v>0</v>
      </c>
      <c r="BC59" s="97">
        <f t="shared" si="129"/>
        <v>0</v>
      </c>
      <c r="BD59" s="88">
        <f t="shared" si="130"/>
        <v>0</v>
      </c>
      <c r="BE59" s="89">
        <f t="shared" si="130"/>
        <v>0</v>
      </c>
      <c r="BF59" s="89">
        <f t="shared" si="131"/>
        <v>0</v>
      </c>
      <c r="BG59" s="97">
        <f t="shared" si="132"/>
        <v>0</v>
      </c>
      <c r="BH59" s="89">
        <f t="shared" si="133"/>
        <v>0</v>
      </c>
      <c r="BI59" s="99">
        <f t="shared" si="134"/>
        <v>0</v>
      </c>
      <c r="BJ59" s="98">
        <f t="shared" si="135"/>
        <v>0</v>
      </c>
      <c r="BK59" s="97">
        <f t="shared" si="136"/>
        <v>0</v>
      </c>
      <c r="BL59" s="89">
        <f t="shared" si="137"/>
        <v>0</v>
      </c>
      <c r="BM59" s="100">
        <f t="shared" si="138"/>
        <v>0</v>
      </c>
      <c r="BN59" s="101">
        <f t="shared" si="140"/>
        <v>0</v>
      </c>
      <c r="BO59" s="118"/>
    </row>
    <row r="60" spans="1:67" hidden="1" x14ac:dyDescent="0.25">
      <c r="A60" s="96" t="s">
        <v>942</v>
      </c>
      <c r="B60" s="117"/>
      <c r="C60" s="98"/>
      <c r="D60" s="89">
        <f t="shared" si="96"/>
        <v>0</v>
      </c>
      <c r="E60" s="97">
        <f t="shared" si="97"/>
        <v>0</v>
      </c>
      <c r="F60" s="98"/>
      <c r="G60" s="99">
        <f t="shared" si="98"/>
        <v>0</v>
      </c>
      <c r="H60" s="98">
        <f t="shared" si="99"/>
        <v>0</v>
      </c>
      <c r="I60" s="97">
        <f t="shared" si="100"/>
        <v>0</v>
      </c>
      <c r="J60" s="98"/>
      <c r="K60" s="100">
        <f t="shared" si="101"/>
        <v>0</v>
      </c>
      <c r="L60" s="117"/>
      <c r="M60" s="98"/>
      <c r="N60" s="89">
        <f t="shared" si="102"/>
        <v>0</v>
      </c>
      <c r="O60" s="97">
        <f t="shared" si="103"/>
        <v>0</v>
      </c>
      <c r="P60" s="98"/>
      <c r="Q60" s="99">
        <f t="shared" si="104"/>
        <v>0</v>
      </c>
      <c r="R60" s="98">
        <f t="shared" si="105"/>
        <v>0</v>
      </c>
      <c r="S60" s="97">
        <f t="shared" si="106"/>
        <v>0</v>
      </c>
      <c r="T60" s="98"/>
      <c r="U60" s="100">
        <f t="shared" si="107"/>
        <v>0</v>
      </c>
      <c r="V60" s="96"/>
      <c r="W60" s="98"/>
      <c r="X60" s="89">
        <f t="shared" si="139"/>
        <v>0</v>
      </c>
      <c r="Y60" s="97">
        <f t="shared" si="108"/>
        <v>0</v>
      </c>
      <c r="Z60" s="98"/>
      <c r="AA60" s="99">
        <f t="shared" si="109"/>
        <v>0</v>
      </c>
      <c r="AB60" s="98">
        <f t="shared" si="110"/>
        <v>0</v>
      </c>
      <c r="AC60" s="97">
        <f t="shared" si="111"/>
        <v>0</v>
      </c>
      <c r="AD60" s="98"/>
      <c r="AE60" s="100">
        <f t="shared" si="112"/>
        <v>0</v>
      </c>
      <c r="AF60" s="117"/>
      <c r="AG60" s="98"/>
      <c r="AH60" s="89">
        <f t="shared" si="113"/>
        <v>0</v>
      </c>
      <c r="AI60" s="97">
        <f t="shared" si="114"/>
        <v>0</v>
      </c>
      <c r="AJ60" s="98"/>
      <c r="AK60" s="99">
        <f t="shared" si="115"/>
        <v>0</v>
      </c>
      <c r="AL60" s="98">
        <f t="shared" si="116"/>
        <v>0</v>
      </c>
      <c r="AM60" s="97">
        <f t="shared" si="117"/>
        <v>0</v>
      </c>
      <c r="AN60" s="98"/>
      <c r="AO60" s="100">
        <f t="shared" si="118"/>
        <v>0</v>
      </c>
      <c r="AP60" s="88">
        <f t="shared" si="119"/>
        <v>0</v>
      </c>
      <c r="AQ60" s="98">
        <f t="shared" si="119"/>
        <v>0</v>
      </c>
      <c r="AR60" s="89">
        <f t="shared" si="120"/>
        <v>0</v>
      </c>
      <c r="AS60" s="97">
        <f t="shared" si="121"/>
        <v>0</v>
      </c>
      <c r="AT60" s="98">
        <f t="shared" si="122"/>
        <v>0</v>
      </c>
      <c r="AU60" s="99">
        <f t="shared" si="123"/>
        <v>0</v>
      </c>
      <c r="AV60" s="98">
        <f t="shared" si="124"/>
        <v>0</v>
      </c>
      <c r="AW60" s="97">
        <f t="shared" si="125"/>
        <v>0</v>
      </c>
      <c r="AX60" s="98">
        <f t="shared" si="126"/>
        <v>0</v>
      </c>
      <c r="AY60" s="100">
        <f t="shared" si="127"/>
        <v>0</v>
      </c>
      <c r="AZ60" s="117"/>
      <c r="BA60" s="117"/>
      <c r="BB60" s="89">
        <f t="shared" si="128"/>
        <v>0</v>
      </c>
      <c r="BC60" s="97">
        <f t="shared" si="129"/>
        <v>0</v>
      </c>
      <c r="BD60" s="88">
        <f t="shared" si="130"/>
        <v>0</v>
      </c>
      <c r="BE60" s="89">
        <f t="shared" si="130"/>
        <v>0</v>
      </c>
      <c r="BF60" s="89">
        <f t="shared" si="131"/>
        <v>0</v>
      </c>
      <c r="BG60" s="97">
        <f t="shared" si="132"/>
        <v>0</v>
      </c>
      <c r="BH60" s="89">
        <f t="shared" si="133"/>
        <v>0</v>
      </c>
      <c r="BI60" s="99">
        <f t="shared" si="134"/>
        <v>0</v>
      </c>
      <c r="BJ60" s="98">
        <f t="shared" si="135"/>
        <v>0</v>
      </c>
      <c r="BK60" s="97">
        <f t="shared" si="136"/>
        <v>0</v>
      </c>
      <c r="BL60" s="89">
        <f t="shared" si="137"/>
        <v>0</v>
      </c>
      <c r="BM60" s="100">
        <f t="shared" si="138"/>
        <v>0</v>
      </c>
      <c r="BN60" s="101">
        <f t="shared" si="140"/>
        <v>0</v>
      </c>
      <c r="BO60" s="118"/>
    </row>
    <row r="61" spans="1:67" ht="16.5" hidden="1" thickBot="1" x14ac:dyDescent="0.3">
      <c r="A61" s="102" t="s">
        <v>943</v>
      </c>
      <c r="B61" s="117"/>
      <c r="C61" s="98"/>
      <c r="D61" s="89">
        <f t="shared" si="96"/>
        <v>0</v>
      </c>
      <c r="E61" s="103">
        <f t="shared" si="97"/>
        <v>0</v>
      </c>
      <c r="F61" s="98"/>
      <c r="G61" s="105">
        <f t="shared" si="98"/>
        <v>0</v>
      </c>
      <c r="H61" s="106">
        <f t="shared" si="99"/>
        <v>0</v>
      </c>
      <c r="I61" s="103">
        <f t="shared" si="100"/>
        <v>0</v>
      </c>
      <c r="J61" s="98"/>
      <c r="K61" s="107">
        <f t="shared" si="101"/>
        <v>0</v>
      </c>
      <c r="L61" s="117"/>
      <c r="M61" s="98"/>
      <c r="N61" s="89">
        <f t="shared" si="102"/>
        <v>0</v>
      </c>
      <c r="O61" s="103">
        <f t="shared" si="103"/>
        <v>0</v>
      </c>
      <c r="P61" s="98"/>
      <c r="Q61" s="105">
        <f t="shared" si="104"/>
        <v>0</v>
      </c>
      <c r="R61" s="106">
        <f t="shared" si="105"/>
        <v>0</v>
      </c>
      <c r="S61" s="103">
        <f t="shared" si="106"/>
        <v>0</v>
      </c>
      <c r="T61" s="98"/>
      <c r="U61" s="107">
        <f t="shared" si="107"/>
        <v>0</v>
      </c>
      <c r="V61" s="117"/>
      <c r="W61" s="98"/>
      <c r="X61" s="89">
        <f t="shared" si="139"/>
        <v>0</v>
      </c>
      <c r="Y61" s="103">
        <f t="shared" si="108"/>
        <v>0</v>
      </c>
      <c r="Z61" s="98"/>
      <c r="AA61" s="105">
        <f t="shared" si="109"/>
        <v>0</v>
      </c>
      <c r="AB61" s="106">
        <f t="shared" si="110"/>
        <v>0</v>
      </c>
      <c r="AC61" s="103">
        <f t="shared" si="111"/>
        <v>0</v>
      </c>
      <c r="AD61" s="98"/>
      <c r="AE61" s="107">
        <f t="shared" si="112"/>
        <v>0</v>
      </c>
      <c r="AF61" s="117"/>
      <c r="AG61" s="98"/>
      <c r="AH61" s="89">
        <f t="shared" si="113"/>
        <v>0</v>
      </c>
      <c r="AI61" s="103">
        <f t="shared" si="114"/>
        <v>0</v>
      </c>
      <c r="AJ61" s="98"/>
      <c r="AK61" s="105">
        <f t="shared" si="115"/>
        <v>0</v>
      </c>
      <c r="AL61" s="106">
        <f t="shared" si="116"/>
        <v>0</v>
      </c>
      <c r="AM61" s="103">
        <f t="shared" si="117"/>
        <v>0</v>
      </c>
      <c r="AN61" s="98"/>
      <c r="AO61" s="107">
        <f t="shared" si="118"/>
        <v>0</v>
      </c>
      <c r="AP61" s="88">
        <f t="shared" si="119"/>
        <v>0</v>
      </c>
      <c r="AQ61" s="98">
        <f t="shared" si="119"/>
        <v>0</v>
      </c>
      <c r="AR61" s="89">
        <f t="shared" si="120"/>
        <v>0</v>
      </c>
      <c r="AS61" s="103">
        <f t="shared" si="121"/>
        <v>0</v>
      </c>
      <c r="AT61" s="98">
        <f t="shared" si="122"/>
        <v>0</v>
      </c>
      <c r="AU61" s="105">
        <f t="shared" si="123"/>
        <v>0</v>
      </c>
      <c r="AV61" s="106">
        <f t="shared" si="124"/>
        <v>0</v>
      </c>
      <c r="AW61" s="103">
        <f t="shared" si="125"/>
        <v>0</v>
      </c>
      <c r="AX61" s="98">
        <f t="shared" si="126"/>
        <v>0</v>
      </c>
      <c r="AY61" s="107">
        <f t="shared" si="127"/>
        <v>0</v>
      </c>
      <c r="AZ61" s="117"/>
      <c r="BA61" s="104"/>
      <c r="BB61" s="89">
        <f t="shared" si="128"/>
        <v>0</v>
      </c>
      <c r="BC61" s="103">
        <f t="shared" si="129"/>
        <v>0</v>
      </c>
      <c r="BD61" s="88">
        <f t="shared" si="130"/>
        <v>0</v>
      </c>
      <c r="BE61" s="89">
        <f t="shared" si="130"/>
        <v>0</v>
      </c>
      <c r="BF61" s="89">
        <f t="shared" si="131"/>
        <v>0</v>
      </c>
      <c r="BG61" s="103">
        <f t="shared" si="132"/>
        <v>0</v>
      </c>
      <c r="BH61" s="89">
        <f t="shared" si="133"/>
        <v>0</v>
      </c>
      <c r="BI61" s="105">
        <f t="shared" si="134"/>
        <v>0</v>
      </c>
      <c r="BJ61" s="106">
        <f t="shared" si="135"/>
        <v>0</v>
      </c>
      <c r="BK61" s="103">
        <f t="shared" si="136"/>
        <v>0</v>
      </c>
      <c r="BL61" s="89">
        <f t="shared" si="137"/>
        <v>0</v>
      </c>
      <c r="BM61" s="107">
        <f t="shared" si="138"/>
        <v>0</v>
      </c>
      <c r="BN61" s="108">
        <f t="shared" si="140"/>
        <v>0</v>
      </c>
      <c r="BO61" s="118"/>
    </row>
    <row r="62" spans="1:67" ht="16.5" hidden="1" thickBot="1" x14ac:dyDescent="0.3">
      <c r="A62" s="109" t="s">
        <v>944</v>
      </c>
      <c r="B62" s="109">
        <f>SUM(B55:B61)</f>
        <v>0</v>
      </c>
      <c r="C62" s="110">
        <f>SUM(C55:C61)</f>
        <v>0</v>
      </c>
      <c r="D62" s="110">
        <f>SUM(D55:D61)</f>
        <v>0</v>
      </c>
      <c r="E62" s="111">
        <f t="shared" si="97"/>
        <v>0</v>
      </c>
      <c r="F62" s="110">
        <f>SUM(F55:F61)</f>
        <v>0</v>
      </c>
      <c r="G62" s="111">
        <f t="shared" si="98"/>
        <v>0</v>
      </c>
      <c r="H62" s="110">
        <f>SUM(H55:H61)</f>
        <v>0</v>
      </c>
      <c r="I62" s="111">
        <f t="shared" si="100"/>
        <v>0</v>
      </c>
      <c r="J62" s="110">
        <f>SUM(J55:J61)</f>
        <v>0</v>
      </c>
      <c r="K62" s="113">
        <f t="shared" si="101"/>
        <v>0</v>
      </c>
      <c r="L62" s="109">
        <f>SUM(L55:L61)</f>
        <v>0</v>
      </c>
      <c r="M62" s="110">
        <f>SUM(M55:M61)</f>
        <v>0</v>
      </c>
      <c r="N62" s="110">
        <f>SUM(N55:N61)</f>
        <v>0</v>
      </c>
      <c r="O62" s="111">
        <f t="shared" si="103"/>
        <v>0</v>
      </c>
      <c r="P62" s="110">
        <f>SUM(P55:P61)</f>
        <v>0</v>
      </c>
      <c r="Q62" s="111">
        <f t="shared" si="104"/>
        <v>0</v>
      </c>
      <c r="R62" s="110">
        <f>SUM(R55:R61)</f>
        <v>0</v>
      </c>
      <c r="S62" s="111">
        <f t="shared" si="106"/>
        <v>0</v>
      </c>
      <c r="T62" s="109">
        <f>SUM(T55:T61)</f>
        <v>0</v>
      </c>
      <c r="U62" s="113">
        <f t="shared" si="107"/>
        <v>0</v>
      </c>
      <c r="V62" s="109">
        <f>SUM(V55:V61)</f>
        <v>0</v>
      </c>
      <c r="W62" s="110">
        <f>SUM(W55:W61)</f>
        <v>0</v>
      </c>
      <c r="X62" s="110">
        <f>SUM(X55:X61)</f>
        <v>0</v>
      </c>
      <c r="Y62" s="111">
        <f t="shared" si="108"/>
        <v>0</v>
      </c>
      <c r="Z62" s="110">
        <f>SUM(Z55:Z61)</f>
        <v>0</v>
      </c>
      <c r="AA62" s="111">
        <f t="shared" si="109"/>
        <v>0</v>
      </c>
      <c r="AB62" s="110">
        <f>SUM(AB55:AB61)</f>
        <v>0</v>
      </c>
      <c r="AC62" s="111">
        <f t="shared" si="111"/>
        <v>0</v>
      </c>
      <c r="AD62" s="110">
        <f>SUM(AD55:AD61)</f>
        <v>0</v>
      </c>
      <c r="AE62" s="113">
        <f t="shared" si="112"/>
        <v>0</v>
      </c>
      <c r="AF62" s="109">
        <f>SUM(AF55:AF61)</f>
        <v>0</v>
      </c>
      <c r="AG62" s="110">
        <f>SUM(AG55:AG61)</f>
        <v>0</v>
      </c>
      <c r="AH62" s="110">
        <f>SUM(AH55:AH61)</f>
        <v>0</v>
      </c>
      <c r="AI62" s="111">
        <f t="shared" si="114"/>
        <v>0</v>
      </c>
      <c r="AJ62" s="110">
        <f>SUM(AJ55:AJ61)</f>
        <v>0</v>
      </c>
      <c r="AK62" s="111">
        <f t="shared" si="115"/>
        <v>0</v>
      </c>
      <c r="AL62" s="110">
        <f>SUM(AL55:AL61)</f>
        <v>0</v>
      </c>
      <c r="AM62" s="111">
        <f t="shared" si="117"/>
        <v>0</v>
      </c>
      <c r="AN62" s="110">
        <f>SUM(AN55:AN61)</f>
        <v>0</v>
      </c>
      <c r="AO62" s="113">
        <f t="shared" si="118"/>
        <v>0</v>
      </c>
      <c r="AP62" s="109">
        <f>SUM(AP55:AP61)</f>
        <v>0</v>
      </c>
      <c r="AQ62" s="110">
        <f>SUM(AQ55:AQ61)</f>
        <v>0</v>
      </c>
      <c r="AR62" s="110">
        <f>SUM(AR55:AR61)</f>
        <v>0</v>
      </c>
      <c r="AS62" s="111">
        <f t="shared" si="121"/>
        <v>0</v>
      </c>
      <c r="AT62" s="110">
        <f>SUM(AT55:AT61)</f>
        <v>0</v>
      </c>
      <c r="AU62" s="111">
        <f t="shared" si="123"/>
        <v>0</v>
      </c>
      <c r="AV62" s="110">
        <f>SUM(AV55:AV61)</f>
        <v>0</v>
      </c>
      <c r="AW62" s="111">
        <f t="shared" si="125"/>
        <v>0</v>
      </c>
      <c r="AX62" s="110">
        <f>SUM(AX55:AX61)</f>
        <v>0</v>
      </c>
      <c r="AY62" s="113">
        <f t="shared" si="127"/>
        <v>0</v>
      </c>
      <c r="AZ62" s="109">
        <f>SUM(AZ55:AZ61)</f>
        <v>0</v>
      </c>
      <c r="BA62" s="110">
        <f>SUM(BA55:BA61)</f>
        <v>0</v>
      </c>
      <c r="BB62" s="110">
        <f>SUM(BB55:BB61)</f>
        <v>0</v>
      </c>
      <c r="BC62" s="111">
        <f t="shared" si="129"/>
        <v>0</v>
      </c>
      <c r="BD62" s="109">
        <f>SUM(BD55:BD61)</f>
        <v>0</v>
      </c>
      <c r="BE62" s="110">
        <f>SUM(BE55:BE61)</f>
        <v>0</v>
      </c>
      <c r="BF62" s="110">
        <f>SUM(BF55:BF61)</f>
        <v>0</v>
      </c>
      <c r="BG62" s="111">
        <f t="shared" si="132"/>
        <v>0</v>
      </c>
      <c r="BH62" s="110">
        <f>SUM(BH55:BH61)</f>
        <v>0</v>
      </c>
      <c r="BI62" s="111">
        <f t="shared" si="134"/>
        <v>0</v>
      </c>
      <c r="BJ62" s="110">
        <f>SUM(BJ55:BJ61)</f>
        <v>0</v>
      </c>
      <c r="BK62" s="111">
        <f t="shared" si="136"/>
        <v>0</v>
      </c>
      <c r="BL62" s="110">
        <f>SUM(BL55:BL61)</f>
        <v>0</v>
      </c>
      <c r="BM62" s="113">
        <f t="shared" si="138"/>
        <v>0</v>
      </c>
      <c r="BN62" s="114">
        <f t="shared" si="140"/>
        <v>0</v>
      </c>
      <c r="BO62" s="118"/>
    </row>
    <row r="63" spans="1:67" hidden="1" x14ac:dyDescent="0.25">
      <c r="A63" s="119" t="s">
        <v>945</v>
      </c>
      <c r="B63" s="115"/>
      <c r="C63" s="89"/>
      <c r="D63" s="89">
        <f t="shared" ref="D63:D84" si="141">SUM(B63:C63)</f>
        <v>0</v>
      </c>
      <c r="E63" s="90">
        <f t="shared" si="97"/>
        <v>0</v>
      </c>
      <c r="F63" s="89"/>
      <c r="G63" s="92">
        <f t="shared" si="98"/>
        <v>0</v>
      </c>
      <c r="H63" s="89">
        <f t="shared" ref="H63:H84" si="142">SUM(J63-F63)</f>
        <v>0</v>
      </c>
      <c r="I63" s="90">
        <f t="shared" si="100"/>
        <v>0</v>
      </c>
      <c r="J63" s="89"/>
      <c r="K63" s="93">
        <f t="shared" si="101"/>
        <v>0</v>
      </c>
      <c r="L63" s="115"/>
      <c r="M63" s="89"/>
      <c r="N63" s="89">
        <f t="shared" ref="N63:N84" si="143">SUM(L63:M63)</f>
        <v>0</v>
      </c>
      <c r="O63" s="90">
        <f t="shared" si="103"/>
        <v>0</v>
      </c>
      <c r="P63" s="89"/>
      <c r="Q63" s="92">
        <f t="shared" si="104"/>
        <v>0</v>
      </c>
      <c r="R63" s="89">
        <f t="shared" ref="R63:R84" si="144">SUM(T63-P63)</f>
        <v>0</v>
      </c>
      <c r="S63" s="90">
        <f t="shared" si="106"/>
        <v>0</v>
      </c>
      <c r="T63" s="89"/>
      <c r="U63" s="93">
        <f t="shared" si="107"/>
        <v>0</v>
      </c>
      <c r="V63" s="88"/>
      <c r="W63" s="89"/>
      <c r="X63" s="89">
        <f t="shared" ref="X63:X84" si="145">SUM(V63:W63)</f>
        <v>0</v>
      </c>
      <c r="Y63" s="90">
        <f t="shared" si="108"/>
        <v>0</v>
      </c>
      <c r="Z63" s="89"/>
      <c r="AA63" s="92">
        <f t="shared" si="109"/>
        <v>0</v>
      </c>
      <c r="AB63" s="89">
        <f t="shared" ref="AB63:AB84" si="146">SUM(AD63-Z63)</f>
        <v>0</v>
      </c>
      <c r="AC63" s="90">
        <f t="shared" si="111"/>
        <v>0</v>
      </c>
      <c r="AD63" s="89"/>
      <c r="AE63" s="93">
        <f t="shared" si="112"/>
        <v>0</v>
      </c>
      <c r="AF63" s="115"/>
      <c r="AG63" s="89"/>
      <c r="AH63" s="89">
        <f t="shared" ref="AH63:AH84" si="147">SUM(AF63:AG63)</f>
        <v>0</v>
      </c>
      <c r="AI63" s="90">
        <f t="shared" si="114"/>
        <v>0</v>
      </c>
      <c r="AJ63" s="89"/>
      <c r="AK63" s="92">
        <f t="shared" si="115"/>
        <v>0</v>
      </c>
      <c r="AL63" s="89">
        <f t="shared" ref="AL63:AL84" si="148">SUM(AN63-AJ63)</f>
        <v>0</v>
      </c>
      <c r="AM63" s="90">
        <f t="shared" si="117"/>
        <v>0</v>
      </c>
      <c r="AN63" s="89"/>
      <c r="AO63" s="93">
        <f t="shared" si="118"/>
        <v>0</v>
      </c>
      <c r="AP63" s="88">
        <f t="shared" ref="AP63:AQ84" si="149">SUM(B63+L63+V63+AF63)</f>
        <v>0</v>
      </c>
      <c r="AQ63" s="98">
        <f t="shared" si="149"/>
        <v>0</v>
      </c>
      <c r="AR63" s="89">
        <f t="shared" ref="AR63:AR84" si="150">SUM(AP63:AQ63)</f>
        <v>0</v>
      </c>
      <c r="AS63" s="90">
        <f t="shared" si="121"/>
        <v>0</v>
      </c>
      <c r="AT63" s="98">
        <f t="shared" ref="AT63:AT84" si="151">SUM(F63+P63+Z63+AJ63)</f>
        <v>0</v>
      </c>
      <c r="AU63" s="92">
        <f t="shared" si="123"/>
        <v>0</v>
      </c>
      <c r="AV63" s="89">
        <f t="shared" ref="AV63:AV84" si="152">SUM(AX63-AT63)</f>
        <v>0</v>
      </c>
      <c r="AW63" s="90">
        <f t="shared" si="125"/>
        <v>0</v>
      </c>
      <c r="AX63" s="98">
        <f t="shared" ref="AX63:AX84" si="153">SUM(J63+T63+AD63+AN63)</f>
        <v>0</v>
      </c>
      <c r="AY63" s="93">
        <f t="shared" si="127"/>
        <v>0</v>
      </c>
      <c r="AZ63" s="115"/>
      <c r="BA63" s="115"/>
      <c r="BB63" s="89">
        <f t="shared" ref="BB63:BB84" si="154">SUM(AZ63:BA63)</f>
        <v>0</v>
      </c>
      <c r="BC63" s="90">
        <f t="shared" si="129"/>
        <v>0</v>
      </c>
      <c r="BD63" s="88">
        <f t="shared" ref="BD63:BE84" si="155">SUM(AP63+AZ63)</f>
        <v>0</v>
      </c>
      <c r="BE63" s="89">
        <f t="shared" si="155"/>
        <v>0</v>
      </c>
      <c r="BF63" s="89">
        <f t="shared" ref="BF63:BF84" si="156">SUM(BD63:BE63)</f>
        <v>0</v>
      </c>
      <c r="BG63" s="90">
        <f t="shared" si="132"/>
        <v>0</v>
      </c>
      <c r="BH63" s="89">
        <f t="shared" ref="BH63:BH84" si="157">SUM(AT63)</f>
        <v>0</v>
      </c>
      <c r="BI63" s="92">
        <f t="shared" si="134"/>
        <v>0</v>
      </c>
      <c r="BJ63" s="89">
        <f t="shared" ref="BJ63:BJ84" si="158">SUM(BL63-BH63)</f>
        <v>0</v>
      </c>
      <c r="BK63" s="90">
        <f t="shared" si="136"/>
        <v>0</v>
      </c>
      <c r="BL63" s="89">
        <f t="shared" ref="BL63:BL84" si="159">SUM(AX63)</f>
        <v>0</v>
      </c>
      <c r="BM63" s="93">
        <f t="shared" si="138"/>
        <v>0</v>
      </c>
      <c r="BN63" s="108">
        <f t="shared" si="140"/>
        <v>0</v>
      </c>
      <c r="BO63" s="95"/>
    </row>
    <row r="64" spans="1:67" hidden="1" x14ac:dyDescent="0.25">
      <c r="A64" s="120" t="s">
        <v>946</v>
      </c>
      <c r="B64" s="115"/>
      <c r="C64" s="89"/>
      <c r="D64" s="89">
        <f t="shared" si="141"/>
        <v>0</v>
      </c>
      <c r="E64" s="97">
        <f t="shared" si="97"/>
        <v>0</v>
      </c>
      <c r="F64" s="89"/>
      <c r="G64" s="99">
        <f t="shared" si="98"/>
        <v>0</v>
      </c>
      <c r="H64" s="98">
        <f t="shared" si="142"/>
        <v>0</v>
      </c>
      <c r="I64" s="97">
        <f t="shared" si="100"/>
        <v>0</v>
      </c>
      <c r="J64" s="89"/>
      <c r="K64" s="100">
        <f t="shared" si="101"/>
        <v>0</v>
      </c>
      <c r="L64" s="115"/>
      <c r="M64" s="89"/>
      <c r="N64" s="89">
        <f t="shared" si="143"/>
        <v>0</v>
      </c>
      <c r="O64" s="97">
        <f t="shared" si="103"/>
        <v>0</v>
      </c>
      <c r="P64" s="89"/>
      <c r="Q64" s="99">
        <f t="shared" si="104"/>
        <v>0</v>
      </c>
      <c r="R64" s="98">
        <f t="shared" si="144"/>
        <v>0</v>
      </c>
      <c r="S64" s="97">
        <f t="shared" si="106"/>
        <v>0</v>
      </c>
      <c r="T64" s="89"/>
      <c r="U64" s="100">
        <f t="shared" si="107"/>
        <v>0</v>
      </c>
      <c r="V64" s="96"/>
      <c r="W64" s="98"/>
      <c r="X64" s="89">
        <f t="shared" si="145"/>
        <v>0</v>
      </c>
      <c r="Y64" s="97">
        <f t="shared" si="108"/>
        <v>0</v>
      </c>
      <c r="Z64" s="98"/>
      <c r="AA64" s="99">
        <f t="shared" si="109"/>
        <v>0</v>
      </c>
      <c r="AB64" s="98">
        <f t="shared" si="146"/>
        <v>0</v>
      </c>
      <c r="AC64" s="97">
        <f t="shared" si="111"/>
        <v>0</v>
      </c>
      <c r="AD64" s="98"/>
      <c r="AE64" s="100">
        <f t="shared" si="112"/>
        <v>0</v>
      </c>
      <c r="AF64" s="115"/>
      <c r="AG64" s="89"/>
      <c r="AH64" s="89">
        <f t="shared" si="147"/>
        <v>0</v>
      </c>
      <c r="AI64" s="97">
        <f t="shared" si="114"/>
        <v>0</v>
      </c>
      <c r="AJ64" s="89"/>
      <c r="AK64" s="99">
        <f t="shared" si="115"/>
        <v>0</v>
      </c>
      <c r="AL64" s="98">
        <f t="shared" si="148"/>
        <v>0</v>
      </c>
      <c r="AM64" s="97">
        <f t="shared" si="117"/>
        <v>0</v>
      </c>
      <c r="AN64" s="89"/>
      <c r="AO64" s="100">
        <f t="shared" si="118"/>
        <v>0</v>
      </c>
      <c r="AP64" s="88">
        <f t="shared" si="149"/>
        <v>0</v>
      </c>
      <c r="AQ64" s="98">
        <f t="shared" si="149"/>
        <v>0</v>
      </c>
      <c r="AR64" s="89">
        <f t="shared" si="150"/>
        <v>0</v>
      </c>
      <c r="AS64" s="97">
        <f t="shared" si="121"/>
        <v>0</v>
      </c>
      <c r="AT64" s="98">
        <f t="shared" si="151"/>
        <v>0</v>
      </c>
      <c r="AU64" s="99">
        <f t="shared" si="123"/>
        <v>0</v>
      </c>
      <c r="AV64" s="98">
        <f t="shared" si="152"/>
        <v>0</v>
      </c>
      <c r="AW64" s="97">
        <f t="shared" si="125"/>
        <v>0</v>
      </c>
      <c r="AX64" s="98">
        <f t="shared" si="153"/>
        <v>0</v>
      </c>
      <c r="AY64" s="100">
        <f t="shared" si="127"/>
        <v>0</v>
      </c>
      <c r="AZ64" s="115"/>
      <c r="BA64" s="115"/>
      <c r="BB64" s="89">
        <f t="shared" si="154"/>
        <v>0</v>
      </c>
      <c r="BC64" s="97">
        <f t="shared" si="129"/>
        <v>0</v>
      </c>
      <c r="BD64" s="88">
        <f t="shared" si="155"/>
        <v>0</v>
      </c>
      <c r="BE64" s="89">
        <f t="shared" si="155"/>
        <v>0</v>
      </c>
      <c r="BF64" s="89">
        <f t="shared" si="156"/>
        <v>0</v>
      </c>
      <c r="BG64" s="97">
        <f t="shared" si="132"/>
        <v>0</v>
      </c>
      <c r="BH64" s="89">
        <f t="shared" si="157"/>
        <v>0</v>
      </c>
      <c r="BI64" s="99">
        <f t="shared" si="134"/>
        <v>0</v>
      </c>
      <c r="BJ64" s="98">
        <f t="shared" si="158"/>
        <v>0</v>
      </c>
      <c r="BK64" s="97">
        <f t="shared" si="136"/>
        <v>0</v>
      </c>
      <c r="BL64" s="89">
        <f t="shared" si="159"/>
        <v>0</v>
      </c>
      <c r="BM64" s="100">
        <f t="shared" si="138"/>
        <v>0</v>
      </c>
      <c r="BN64" s="108">
        <f t="shared" si="140"/>
        <v>0</v>
      </c>
      <c r="BO64" s="95"/>
    </row>
    <row r="65" spans="1:67" hidden="1" x14ac:dyDescent="0.25">
      <c r="A65" s="120" t="s">
        <v>947</v>
      </c>
      <c r="B65" s="115"/>
      <c r="C65" s="89"/>
      <c r="D65" s="89">
        <f t="shared" si="141"/>
        <v>0</v>
      </c>
      <c r="E65" s="97">
        <f t="shared" si="97"/>
        <v>0</v>
      </c>
      <c r="F65" s="89"/>
      <c r="G65" s="99">
        <f t="shared" si="98"/>
        <v>0</v>
      </c>
      <c r="H65" s="98">
        <f t="shared" si="142"/>
        <v>0</v>
      </c>
      <c r="I65" s="97">
        <f t="shared" si="100"/>
        <v>0</v>
      </c>
      <c r="J65" s="89"/>
      <c r="K65" s="100">
        <f t="shared" si="101"/>
        <v>0</v>
      </c>
      <c r="L65" s="115"/>
      <c r="M65" s="89"/>
      <c r="N65" s="89">
        <f t="shared" si="143"/>
        <v>0</v>
      </c>
      <c r="O65" s="97">
        <f t="shared" si="103"/>
        <v>0</v>
      </c>
      <c r="P65" s="89"/>
      <c r="Q65" s="99">
        <f t="shared" si="104"/>
        <v>0</v>
      </c>
      <c r="R65" s="98">
        <f t="shared" si="144"/>
        <v>0</v>
      </c>
      <c r="S65" s="97">
        <f t="shared" si="106"/>
        <v>0</v>
      </c>
      <c r="T65" s="89"/>
      <c r="U65" s="100">
        <f t="shared" si="107"/>
        <v>0</v>
      </c>
      <c r="V65" s="96"/>
      <c r="W65" s="98"/>
      <c r="X65" s="89">
        <f t="shared" si="145"/>
        <v>0</v>
      </c>
      <c r="Y65" s="97">
        <f t="shared" si="108"/>
        <v>0</v>
      </c>
      <c r="Z65" s="98"/>
      <c r="AA65" s="99">
        <f t="shared" si="109"/>
        <v>0</v>
      </c>
      <c r="AB65" s="98">
        <f t="shared" si="146"/>
        <v>0</v>
      </c>
      <c r="AC65" s="97">
        <f t="shared" si="111"/>
        <v>0</v>
      </c>
      <c r="AD65" s="98"/>
      <c r="AE65" s="100">
        <f t="shared" si="112"/>
        <v>0</v>
      </c>
      <c r="AF65" s="115"/>
      <c r="AG65" s="89"/>
      <c r="AH65" s="89">
        <f t="shared" si="147"/>
        <v>0</v>
      </c>
      <c r="AI65" s="97">
        <f t="shared" si="114"/>
        <v>0</v>
      </c>
      <c r="AJ65" s="89"/>
      <c r="AK65" s="99">
        <f t="shared" si="115"/>
        <v>0</v>
      </c>
      <c r="AL65" s="98">
        <f t="shared" si="148"/>
        <v>0</v>
      </c>
      <c r="AM65" s="97">
        <f t="shared" si="117"/>
        <v>0</v>
      </c>
      <c r="AN65" s="89"/>
      <c r="AO65" s="100">
        <f t="shared" si="118"/>
        <v>0</v>
      </c>
      <c r="AP65" s="88">
        <f t="shared" si="149"/>
        <v>0</v>
      </c>
      <c r="AQ65" s="98">
        <f t="shared" si="149"/>
        <v>0</v>
      </c>
      <c r="AR65" s="89">
        <f t="shared" si="150"/>
        <v>0</v>
      </c>
      <c r="AS65" s="97">
        <f t="shared" si="121"/>
        <v>0</v>
      </c>
      <c r="AT65" s="98">
        <f t="shared" si="151"/>
        <v>0</v>
      </c>
      <c r="AU65" s="99">
        <f t="shared" si="123"/>
        <v>0</v>
      </c>
      <c r="AV65" s="98">
        <f t="shared" si="152"/>
        <v>0</v>
      </c>
      <c r="AW65" s="97">
        <f t="shared" si="125"/>
        <v>0</v>
      </c>
      <c r="AX65" s="98">
        <f t="shared" si="153"/>
        <v>0</v>
      </c>
      <c r="AY65" s="100">
        <f t="shared" si="127"/>
        <v>0</v>
      </c>
      <c r="AZ65" s="115"/>
      <c r="BA65" s="115"/>
      <c r="BB65" s="89">
        <f t="shared" si="154"/>
        <v>0</v>
      </c>
      <c r="BC65" s="97">
        <f t="shared" si="129"/>
        <v>0</v>
      </c>
      <c r="BD65" s="88">
        <f t="shared" si="155"/>
        <v>0</v>
      </c>
      <c r="BE65" s="89">
        <f t="shared" si="155"/>
        <v>0</v>
      </c>
      <c r="BF65" s="89">
        <f t="shared" si="156"/>
        <v>0</v>
      </c>
      <c r="BG65" s="97">
        <f t="shared" si="132"/>
        <v>0</v>
      </c>
      <c r="BH65" s="89">
        <f t="shared" si="157"/>
        <v>0</v>
      </c>
      <c r="BI65" s="99">
        <f t="shared" si="134"/>
        <v>0</v>
      </c>
      <c r="BJ65" s="98">
        <f t="shared" si="158"/>
        <v>0</v>
      </c>
      <c r="BK65" s="97">
        <f t="shared" si="136"/>
        <v>0</v>
      </c>
      <c r="BL65" s="89">
        <f t="shared" si="159"/>
        <v>0</v>
      </c>
      <c r="BM65" s="100">
        <f t="shared" si="138"/>
        <v>0</v>
      </c>
      <c r="BN65" s="108">
        <f t="shared" si="140"/>
        <v>0</v>
      </c>
      <c r="BO65" s="95"/>
    </row>
    <row r="66" spans="1:67" hidden="1" x14ac:dyDescent="0.25">
      <c r="A66" s="120" t="s">
        <v>948</v>
      </c>
      <c r="B66" s="115"/>
      <c r="C66" s="89"/>
      <c r="D66" s="89">
        <f t="shared" si="141"/>
        <v>0</v>
      </c>
      <c r="E66" s="97">
        <f t="shared" si="97"/>
        <v>0</v>
      </c>
      <c r="F66" s="89"/>
      <c r="G66" s="99">
        <f t="shared" si="98"/>
        <v>0</v>
      </c>
      <c r="H66" s="98">
        <f t="shared" si="142"/>
        <v>0</v>
      </c>
      <c r="I66" s="97">
        <f t="shared" si="100"/>
        <v>0</v>
      </c>
      <c r="J66" s="89"/>
      <c r="K66" s="100">
        <f t="shared" si="101"/>
        <v>0</v>
      </c>
      <c r="L66" s="115"/>
      <c r="M66" s="89"/>
      <c r="N66" s="89">
        <f t="shared" si="143"/>
        <v>0</v>
      </c>
      <c r="O66" s="97">
        <f t="shared" si="103"/>
        <v>0</v>
      </c>
      <c r="P66" s="89"/>
      <c r="Q66" s="99">
        <f t="shared" si="104"/>
        <v>0</v>
      </c>
      <c r="R66" s="98">
        <f t="shared" si="144"/>
        <v>0</v>
      </c>
      <c r="S66" s="97">
        <f t="shared" si="106"/>
        <v>0</v>
      </c>
      <c r="T66" s="89"/>
      <c r="U66" s="100">
        <f t="shared" si="107"/>
        <v>0</v>
      </c>
      <c r="V66" s="96"/>
      <c r="W66" s="98"/>
      <c r="X66" s="89">
        <f t="shared" si="145"/>
        <v>0</v>
      </c>
      <c r="Y66" s="97">
        <f t="shared" si="108"/>
        <v>0</v>
      </c>
      <c r="Z66" s="98"/>
      <c r="AA66" s="99">
        <f t="shared" si="109"/>
        <v>0</v>
      </c>
      <c r="AB66" s="98">
        <f t="shared" si="146"/>
        <v>0</v>
      </c>
      <c r="AC66" s="97">
        <f t="shared" si="111"/>
        <v>0</v>
      </c>
      <c r="AD66" s="98"/>
      <c r="AE66" s="100">
        <f t="shared" si="112"/>
        <v>0</v>
      </c>
      <c r="AF66" s="115"/>
      <c r="AG66" s="89"/>
      <c r="AH66" s="89">
        <f t="shared" si="147"/>
        <v>0</v>
      </c>
      <c r="AI66" s="97">
        <f t="shared" si="114"/>
        <v>0</v>
      </c>
      <c r="AJ66" s="89"/>
      <c r="AK66" s="99">
        <f t="shared" si="115"/>
        <v>0</v>
      </c>
      <c r="AL66" s="98">
        <f t="shared" si="148"/>
        <v>0</v>
      </c>
      <c r="AM66" s="97">
        <f t="shared" si="117"/>
        <v>0</v>
      </c>
      <c r="AN66" s="89"/>
      <c r="AO66" s="100">
        <f t="shared" si="118"/>
        <v>0</v>
      </c>
      <c r="AP66" s="88">
        <f t="shared" si="149"/>
        <v>0</v>
      </c>
      <c r="AQ66" s="98">
        <f t="shared" si="149"/>
        <v>0</v>
      </c>
      <c r="AR66" s="89">
        <f t="shared" si="150"/>
        <v>0</v>
      </c>
      <c r="AS66" s="97">
        <f t="shared" si="121"/>
        <v>0</v>
      </c>
      <c r="AT66" s="98">
        <f t="shared" si="151"/>
        <v>0</v>
      </c>
      <c r="AU66" s="99">
        <f t="shared" si="123"/>
        <v>0</v>
      </c>
      <c r="AV66" s="98">
        <f t="shared" si="152"/>
        <v>0</v>
      </c>
      <c r="AW66" s="97">
        <f t="shared" si="125"/>
        <v>0</v>
      </c>
      <c r="AX66" s="98">
        <f t="shared" si="153"/>
        <v>0</v>
      </c>
      <c r="AY66" s="100">
        <f t="shared" si="127"/>
        <v>0</v>
      </c>
      <c r="AZ66" s="115"/>
      <c r="BA66" s="115"/>
      <c r="BB66" s="89">
        <f t="shared" si="154"/>
        <v>0</v>
      </c>
      <c r="BC66" s="97">
        <f t="shared" si="129"/>
        <v>0</v>
      </c>
      <c r="BD66" s="88">
        <f t="shared" si="155"/>
        <v>0</v>
      </c>
      <c r="BE66" s="89">
        <f t="shared" si="155"/>
        <v>0</v>
      </c>
      <c r="BF66" s="89">
        <f t="shared" si="156"/>
        <v>0</v>
      </c>
      <c r="BG66" s="97">
        <f t="shared" si="132"/>
        <v>0</v>
      </c>
      <c r="BH66" s="89">
        <f t="shared" si="157"/>
        <v>0</v>
      </c>
      <c r="BI66" s="99">
        <f t="shared" si="134"/>
        <v>0</v>
      </c>
      <c r="BJ66" s="98">
        <f t="shared" si="158"/>
        <v>0</v>
      </c>
      <c r="BK66" s="97">
        <f t="shared" si="136"/>
        <v>0</v>
      </c>
      <c r="BL66" s="89">
        <f t="shared" si="159"/>
        <v>0</v>
      </c>
      <c r="BM66" s="100">
        <f t="shared" si="138"/>
        <v>0</v>
      </c>
      <c r="BN66" s="108">
        <f t="shared" si="140"/>
        <v>0</v>
      </c>
      <c r="BO66" s="95"/>
    </row>
    <row r="67" spans="1:67" hidden="1" x14ac:dyDescent="0.25">
      <c r="A67" s="120" t="s">
        <v>949</v>
      </c>
      <c r="B67" s="115"/>
      <c r="C67" s="89"/>
      <c r="D67" s="89">
        <f t="shared" si="141"/>
        <v>0</v>
      </c>
      <c r="E67" s="97">
        <f t="shared" si="97"/>
        <v>0</v>
      </c>
      <c r="F67" s="89"/>
      <c r="G67" s="99">
        <f t="shared" si="98"/>
        <v>0</v>
      </c>
      <c r="H67" s="98">
        <f t="shared" si="142"/>
        <v>0</v>
      </c>
      <c r="I67" s="97">
        <f t="shared" si="100"/>
        <v>0</v>
      </c>
      <c r="J67" s="89"/>
      <c r="K67" s="100">
        <f t="shared" si="101"/>
        <v>0</v>
      </c>
      <c r="L67" s="115"/>
      <c r="M67" s="89"/>
      <c r="N67" s="89">
        <f t="shared" si="143"/>
        <v>0</v>
      </c>
      <c r="O67" s="97">
        <f t="shared" si="103"/>
        <v>0</v>
      </c>
      <c r="P67" s="89"/>
      <c r="Q67" s="99">
        <f t="shared" si="104"/>
        <v>0</v>
      </c>
      <c r="R67" s="98">
        <f t="shared" si="144"/>
        <v>0</v>
      </c>
      <c r="S67" s="97">
        <f t="shared" si="106"/>
        <v>0</v>
      </c>
      <c r="T67" s="89"/>
      <c r="U67" s="100">
        <f t="shared" si="107"/>
        <v>0</v>
      </c>
      <c r="V67" s="96"/>
      <c r="W67" s="98"/>
      <c r="X67" s="89">
        <f t="shared" si="145"/>
        <v>0</v>
      </c>
      <c r="Y67" s="97">
        <f t="shared" si="108"/>
        <v>0</v>
      </c>
      <c r="Z67" s="98"/>
      <c r="AA67" s="99">
        <f t="shared" si="109"/>
        <v>0</v>
      </c>
      <c r="AB67" s="98">
        <f t="shared" si="146"/>
        <v>0</v>
      </c>
      <c r="AC67" s="97">
        <f t="shared" si="111"/>
        <v>0</v>
      </c>
      <c r="AD67" s="98"/>
      <c r="AE67" s="100">
        <f t="shared" si="112"/>
        <v>0</v>
      </c>
      <c r="AF67" s="115"/>
      <c r="AG67" s="89"/>
      <c r="AH67" s="89">
        <f t="shared" si="147"/>
        <v>0</v>
      </c>
      <c r="AI67" s="97">
        <f t="shared" si="114"/>
        <v>0</v>
      </c>
      <c r="AJ67" s="89"/>
      <c r="AK67" s="99">
        <f t="shared" si="115"/>
        <v>0</v>
      </c>
      <c r="AL67" s="98">
        <f t="shared" si="148"/>
        <v>0</v>
      </c>
      <c r="AM67" s="97">
        <f t="shared" si="117"/>
        <v>0</v>
      </c>
      <c r="AN67" s="89"/>
      <c r="AO67" s="100">
        <f t="shared" si="118"/>
        <v>0</v>
      </c>
      <c r="AP67" s="88">
        <f t="shared" si="149"/>
        <v>0</v>
      </c>
      <c r="AQ67" s="98">
        <f t="shared" si="149"/>
        <v>0</v>
      </c>
      <c r="AR67" s="89">
        <f t="shared" si="150"/>
        <v>0</v>
      </c>
      <c r="AS67" s="97">
        <f t="shared" si="121"/>
        <v>0</v>
      </c>
      <c r="AT67" s="98">
        <f t="shared" si="151"/>
        <v>0</v>
      </c>
      <c r="AU67" s="99">
        <f t="shared" si="123"/>
        <v>0</v>
      </c>
      <c r="AV67" s="98">
        <f t="shared" si="152"/>
        <v>0</v>
      </c>
      <c r="AW67" s="97">
        <f t="shared" si="125"/>
        <v>0</v>
      </c>
      <c r="AX67" s="98">
        <f t="shared" si="153"/>
        <v>0</v>
      </c>
      <c r="AY67" s="100">
        <f t="shared" si="127"/>
        <v>0</v>
      </c>
      <c r="AZ67" s="115"/>
      <c r="BA67" s="115"/>
      <c r="BB67" s="89">
        <f t="shared" si="154"/>
        <v>0</v>
      </c>
      <c r="BC67" s="97">
        <f t="shared" si="129"/>
        <v>0</v>
      </c>
      <c r="BD67" s="88">
        <f t="shared" si="155"/>
        <v>0</v>
      </c>
      <c r="BE67" s="89">
        <f t="shared" si="155"/>
        <v>0</v>
      </c>
      <c r="BF67" s="89">
        <f t="shared" si="156"/>
        <v>0</v>
      </c>
      <c r="BG67" s="97">
        <f t="shared" si="132"/>
        <v>0</v>
      </c>
      <c r="BH67" s="89">
        <f t="shared" si="157"/>
        <v>0</v>
      </c>
      <c r="BI67" s="99">
        <f t="shared" si="134"/>
        <v>0</v>
      </c>
      <c r="BJ67" s="98">
        <f t="shared" si="158"/>
        <v>0</v>
      </c>
      <c r="BK67" s="97">
        <f t="shared" si="136"/>
        <v>0</v>
      </c>
      <c r="BL67" s="89">
        <f t="shared" si="159"/>
        <v>0</v>
      </c>
      <c r="BM67" s="100">
        <f t="shared" si="138"/>
        <v>0</v>
      </c>
      <c r="BN67" s="108">
        <f t="shared" si="140"/>
        <v>0</v>
      </c>
      <c r="BO67" s="95"/>
    </row>
    <row r="68" spans="1:67" hidden="1" x14ac:dyDescent="0.25">
      <c r="A68" s="120" t="s">
        <v>950</v>
      </c>
      <c r="B68" s="115"/>
      <c r="C68" s="89"/>
      <c r="D68" s="89">
        <f t="shared" si="141"/>
        <v>0</v>
      </c>
      <c r="E68" s="97">
        <f t="shared" si="97"/>
        <v>0</v>
      </c>
      <c r="F68" s="89"/>
      <c r="G68" s="99">
        <f t="shared" si="98"/>
        <v>0</v>
      </c>
      <c r="H68" s="98">
        <f t="shared" si="142"/>
        <v>0</v>
      </c>
      <c r="I68" s="97">
        <f t="shared" si="100"/>
        <v>0</v>
      </c>
      <c r="J68" s="89"/>
      <c r="K68" s="100">
        <f t="shared" si="101"/>
        <v>0</v>
      </c>
      <c r="L68" s="115"/>
      <c r="M68" s="89"/>
      <c r="N68" s="89">
        <f t="shared" si="143"/>
        <v>0</v>
      </c>
      <c r="O68" s="97">
        <f t="shared" si="103"/>
        <v>0</v>
      </c>
      <c r="P68" s="89"/>
      <c r="Q68" s="99">
        <f t="shared" si="104"/>
        <v>0</v>
      </c>
      <c r="R68" s="98">
        <f t="shared" si="144"/>
        <v>0</v>
      </c>
      <c r="S68" s="97">
        <f t="shared" si="106"/>
        <v>0</v>
      </c>
      <c r="T68" s="89"/>
      <c r="U68" s="100">
        <f t="shared" si="107"/>
        <v>0</v>
      </c>
      <c r="V68" s="96"/>
      <c r="W68" s="98"/>
      <c r="X68" s="89">
        <f t="shared" si="145"/>
        <v>0</v>
      </c>
      <c r="Y68" s="97">
        <f t="shared" si="108"/>
        <v>0</v>
      </c>
      <c r="Z68" s="98"/>
      <c r="AA68" s="99">
        <f t="shared" si="109"/>
        <v>0</v>
      </c>
      <c r="AB68" s="98">
        <f t="shared" si="146"/>
        <v>0</v>
      </c>
      <c r="AC68" s="97">
        <f t="shared" si="111"/>
        <v>0</v>
      </c>
      <c r="AD68" s="98"/>
      <c r="AE68" s="100">
        <f t="shared" si="112"/>
        <v>0</v>
      </c>
      <c r="AF68" s="115"/>
      <c r="AG68" s="89"/>
      <c r="AH68" s="89">
        <f t="shared" si="147"/>
        <v>0</v>
      </c>
      <c r="AI68" s="97">
        <f t="shared" si="114"/>
        <v>0</v>
      </c>
      <c r="AJ68" s="89"/>
      <c r="AK68" s="99">
        <f t="shared" si="115"/>
        <v>0</v>
      </c>
      <c r="AL68" s="98">
        <f t="shared" si="148"/>
        <v>0</v>
      </c>
      <c r="AM68" s="97">
        <f t="shared" si="117"/>
        <v>0</v>
      </c>
      <c r="AN68" s="89"/>
      <c r="AO68" s="100">
        <f t="shared" si="118"/>
        <v>0</v>
      </c>
      <c r="AP68" s="88">
        <f t="shared" si="149"/>
        <v>0</v>
      </c>
      <c r="AQ68" s="98">
        <f t="shared" si="149"/>
        <v>0</v>
      </c>
      <c r="AR68" s="89">
        <f t="shared" si="150"/>
        <v>0</v>
      </c>
      <c r="AS68" s="97">
        <f t="shared" si="121"/>
        <v>0</v>
      </c>
      <c r="AT68" s="98">
        <f t="shared" si="151"/>
        <v>0</v>
      </c>
      <c r="AU68" s="99">
        <f t="shared" si="123"/>
        <v>0</v>
      </c>
      <c r="AV68" s="98">
        <f t="shared" si="152"/>
        <v>0</v>
      </c>
      <c r="AW68" s="97">
        <f t="shared" si="125"/>
        <v>0</v>
      </c>
      <c r="AX68" s="98">
        <f t="shared" si="153"/>
        <v>0</v>
      </c>
      <c r="AY68" s="100">
        <f t="shared" si="127"/>
        <v>0</v>
      </c>
      <c r="AZ68" s="115"/>
      <c r="BA68" s="115"/>
      <c r="BB68" s="89">
        <f t="shared" si="154"/>
        <v>0</v>
      </c>
      <c r="BC68" s="97">
        <f t="shared" si="129"/>
        <v>0</v>
      </c>
      <c r="BD68" s="88">
        <f t="shared" si="155"/>
        <v>0</v>
      </c>
      <c r="BE68" s="89">
        <f t="shared" si="155"/>
        <v>0</v>
      </c>
      <c r="BF68" s="89">
        <f t="shared" si="156"/>
        <v>0</v>
      </c>
      <c r="BG68" s="97">
        <f t="shared" si="132"/>
        <v>0</v>
      </c>
      <c r="BH68" s="89">
        <f t="shared" si="157"/>
        <v>0</v>
      </c>
      <c r="BI68" s="99">
        <f t="shared" si="134"/>
        <v>0</v>
      </c>
      <c r="BJ68" s="98">
        <f t="shared" si="158"/>
        <v>0</v>
      </c>
      <c r="BK68" s="97">
        <f t="shared" si="136"/>
        <v>0</v>
      </c>
      <c r="BL68" s="89">
        <f t="shared" si="159"/>
        <v>0</v>
      </c>
      <c r="BM68" s="100">
        <f t="shared" si="138"/>
        <v>0</v>
      </c>
      <c r="BN68" s="108">
        <f t="shared" si="140"/>
        <v>0</v>
      </c>
      <c r="BO68" s="95"/>
    </row>
    <row r="69" spans="1:67" hidden="1" x14ac:dyDescent="0.25">
      <c r="A69" s="120" t="s">
        <v>951</v>
      </c>
      <c r="B69" s="115"/>
      <c r="C69" s="89"/>
      <c r="D69" s="89">
        <f t="shared" si="141"/>
        <v>0</v>
      </c>
      <c r="E69" s="97">
        <f t="shared" si="97"/>
        <v>0</v>
      </c>
      <c r="F69" s="89"/>
      <c r="G69" s="99">
        <f t="shared" ref="G69:G86" si="160">IF(OR(F69=0,D69=0),0,(F69/D69)*100)</f>
        <v>0</v>
      </c>
      <c r="H69" s="98">
        <f t="shared" si="142"/>
        <v>0</v>
      </c>
      <c r="I69" s="97">
        <f t="shared" ref="I69:I86" si="161">IF(OR(H69=0,D69=0),0,(H69/D69)*100)</f>
        <v>0</v>
      </c>
      <c r="J69" s="89"/>
      <c r="K69" s="100">
        <f t="shared" ref="K69:K86" si="162">IF(OR(J69=0,D69=0),0,(J69/D69)*100)</f>
        <v>0</v>
      </c>
      <c r="L69" s="115"/>
      <c r="M69" s="89"/>
      <c r="N69" s="89">
        <f t="shared" si="143"/>
        <v>0</v>
      </c>
      <c r="O69" s="97">
        <f t="shared" si="103"/>
        <v>0</v>
      </c>
      <c r="P69" s="89"/>
      <c r="Q69" s="99">
        <f t="shared" ref="Q69:Q86" si="163">IF(OR(P69=0,N69=0),0,(P69/N69)*100)</f>
        <v>0</v>
      </c>
      <c r="R69" s="98">
        <f t="shared" si="144"/>
        <v>0</v>
      </c>
      <c r="S69" s="97">
        <f t="shared" ref="S69:S86" si="164">IF(OR(R69=0,N69=0),0,(R69/N69)*100)</f>
        <v>0</v>
      </c>
      <c r="T69" s="89"/>
      <c r="U69" s="100">
        <f t="shared" ref="U69:U86" si="165">IF(OR(T69=0,N69=0),0,(T69/N69)*100)</f>
        <v>0</v>
      </c>
      <c r="V69" s="96"/>
      <c r="W69" s="98"/>
      <c r="X69" s="89">
        <f t="shared" si="145"/>
        <v>0</v>
      </c>
      <c r="Y69" s="97">
        <f t="shared" si="108"/>
        <v>0</v>
      </c>
      <c r="Z69" s="98"/>
      <c r="AA69" s="99">
        <f t="shared" ref="AA69:AA86" si="166">IF(OR(Z69=0,X69=0),0,(Z69/X69)*100)</f>
        <v>0</v>
      </c>
      <c r="AB69" s="98">
        <f t="shared" si="146"/>
        <v>0</v>
      </c>
      <c r="AC69" s="97">
        <f t="shared" ref="AC69:AC86" si="167">IF(OR(AB69=0,X69=0),0,(AB69/X69)*100)</f>
        <v>0</v>
      </c>
      <c r="AD69" s="98"/>
      <c r="AE69" s="100">
        <f t="shared" ref="AE69:AE86" si="168">IF(OR(AD69=0,X69=0),0,(AD69/X69)*100)</f>
        <v>0</v>
      </c>
      <c r="AF69" s="115"/>
      <c r="AG69" s="89"/>
      <c r="AH69" s="89">
        <f t="shared" si="147"/>
        <v>0</v>
      </c>
      <c r="AI69" s="97">
        <f t="shared" si="114"/>
        <v>0</v>
      </c>
      <c r="AJ69" s="89"/>
      <c r="AK69" s="99">
        <f t="shared" ref="AK69:AK86" si="169">IF(OR(AJ69=0,AH69=0),0,(AJ69/AH69)*100)</f>
        <v>0</v>
      </c>
      <c r="AL69" s="98">
        <f t="shared" si="148"/>
        <v>0</v>
      </c>
      <c r="AM69" s="97">
        <f t="shared" ref="AM69:AM86" si="170">IF(OR(AL69=0,AH69=0),0,(AL69/AH69)*100)</f>
        <v>0</v>
      </c>
      <c r="AN69" s="89"/>
      <c r="AO69" s="100">
        <f t="shared" ref="AO69:AO86" si="171">IF(OR(AN69=0,AH69=0),0,(AN69/AH69)*100)</f>
        <v>0</v>
      </c>
      <c r="AP69" s="88">
        <f t="shared" si="149"/>
        <v>0</v>
      </c>
      <c r="AQ69" s="98">
        <f t="shared" si="149"/>
        <v>0</v>
      </c>
      <c r="AR69" s="89">
        <f t="shared" si="150"/>
        <v>0</v>
      </c>
      <c r="AS69" s="97">
        <f t="shared" si="121"/>
        <v>0</v>
      </c>
      <c r="AT69" s="98">
        <f t="shared" si="151"/>
        <v>0</v>
      </c>
      <c r="AU69" s="99">
        <f t="shared" ref="AU69:AU86" si="172">IF(OR(AT69=0,AR69=0),0,(AT69/AR69)*100)</f>
        <v>0</v>
      </c>
      <c r="AV69" s="98">
        <f t="shared" si="152"/>
        <v>0</v>
      </c>
      <c r="AW69" s="97">
        <f t="shared" ref="AW69:AW86" si="173">IF(OR(AV69=0,AR69=0),0,(AV69/AR69)*100)</f>
        <v>0</v>
      </c>
      <c r="AX69" s="98">
        <f t="shared" si="153"/>
        <v>0</v>
      </c>
      <c r="AY69" s="100">
        <f t="shared" ref="AY69:AY86" si="174">IF(OR(AX69=0,AR69=0),0,(AX69/AR69)*100)</f>
        <v>0</v>
      </c>
      <c r="AZ69" s="115"/>
      <c r="BA69" s="115"/>
      <c r="BB69" s="89">
        <f t="shared" si="154"/>
        <v>0</v>
      </c>
      <c r="BC69" s="97">
        <f t="shared" si="129"/>
        <v>0</v>
      </c>
      <c r="BD69" s="88">
        <f t="shared" si="155"/>
        <v>0</v>
      </c>
      <c r="BE69" s="89">
        <f t="shared" si="155"/>
        <v>0</v>
      </c>
      <c r="BF69" s="89">
        <f t="shared" si="156"/>
        <v>0</v>
      </c>
      <c r="BG69" s="97">
        <f t="shared" si="132"/>
        <v>0</v>
      </c>
      <c r="BH69" s="89">
        <f t="shared" si="157"/>
        <v>0</v>
      </c>
      <c r="BI69" s="99">
        <f t="shared" ref="BI69:BI86" si="175">IF(OR(BH69=0,BF69=0),0,(BH69/BF69)*100)</f>
        <v>0</v>
      </c>
      <c r="BJ69" s="98">
        <f t="shared" si="158"/>
        <v>0</v>
      </c>
      <c r="BK69" s="97">
        <f t="shared" ref="BK69:BK86" si="176">IF(OR(BJ69=0,BF69=0),0,(BJ69/BF69)*100)</f>
        <v>0</v>
      </c>
      <c r="BL69" s="89">
        <f t="shared" si="159"/>
        <v>0</v>
      </c>
      <c r="BM69" s="100">
        <f t="shared" ref="BM69:BM86" si="177">IF(OR(BL69=0,BF69=0),0,(BL69/BF69)*100)</f>
        <v>0</v>
      </c>
      <c r="BN69" s="108">
        <f t="shared" si="140"/>
        <v>0</v>
      </c>
      <c r="BO69" s="95"/>
    </row>
    <row r="70" spans="1:67" hidden="1" x14ac:dyDescent="0.25">
      <c r="A70" s="120" t="s">
        <v>952</v>
      </c>
      <c r="B70" s="115"/>
      <c r="C70" s="89"/>
      <c r="D70" s="89">
        <f t="shared" si="141"/>
        <v>0</v>
      </c>
      <c r="E70" s="97">
        <f t="shared" ref="E70:E86" si="178">IF(OR(D70=0,D$91=0),0,(D70/D$91)*100)</f>
        <v>0</v>
      </c>
      <c r="F70" s="89"/>
      <c r="G70" s="99">
        <f t="shared" si="160"/>
        <v>0</v>
      </c>
      <c r="H70" s="98">
        <f t="shared" si="142"/>
        <v>0</v>
      </c>
      <c r="I70" s="97">
        <f t="shared" si="161"/>
        <v>0</v>
      </c>
      <c r="J70" s="89"/>
      <c r="K70" s="100">
        <f t="shared" si="162"/>
        <v>0</v>
      </c>
      <c r="L70" s="115"/>
      <c r="M70" s="89"/>
      <c r="N70" s="89">
        <f t="shared" si="143"/>
        <v>0</v>
      </c>
      <c r="O70" s="97">
        <f t="shared" ref="O70:O86" si="179">IF(OR(N70=0,N$91=0),0,(N70/N$91)*100)</f>
        <v>0</v>
      </c>
      <c r="P70" s="89"/>
      <c r="Q70" s="99">
        <f t="shared" si="163"/>
        <v>0</v>
      </c>
      <c r="R70" s="98">
        <f t="shared" si="144"/>
        <v>0</v>
      </c>
      <c r="S70" s="97">
        <f t="shared" si="164"/>
        <v>0</v>
      </c>
      <c r="T70" s="89"/>
      <c r="U70" s="100">
        <f t="shared" si="165"/>
        <v>0</v>
      </c>
      <c r="V70" s="96"/>
      <c r="W70" s="98"/>
      <c r="X70" s="89">
        <f t="shared" si="145"/>
        <v>0</v>
      </c>
      <c r="Y70" s="97">
        <f t="shared" ref="Y70:Y86" si="180">IF(OR(X70=0,X$91=0),0,(X70/X$91)*100)</f>
        <v>0</v>
      </c>
      <c r="Z70" s="98"/>
      <c r="AA70" s="99">
        <f t="shared" si="166"/>
        <v>0</v>
      </c>
      <c r="AB70" s="98">
        <f t="shared" si="146"/>
        <v>0</v>
      </c>
      <c r="AC70" s="97">
        <f t="shared" si="167"/>
        <v>0</v>
      </c>
      <c r="AD70" s="98"/>
      <c r="AE70" s="100">
        <f t="shared" si="168"/>
        <v>0</v>
      </c>
      <c r="AF70" s="115"/>
      <c r="AG70" s="89"/>
      <c r="AH70" s="89">
        <f t="shared" si="147"/>
        <v>0</v>
      </c>
      <c r="AI70" s="97">
        <f t="shared" ref="AI70:AI86" si="181">IF(OR(AH70=0,AH$91=0),0,(AH70/AH$91)*100)</f>
        <v>0</v>
      </c>
      <c r="AJ70" s="89"/>
      <c r="AK70" s="99">
        <f t="shared" si="169"/>
        <v>0</v>
      </c>
      <c r="AL70" s="98">
        <f t="shared" si="148"/>
        <v>0</v>
      </c>
      <c r="AM70" s="97">
        <f t="shared" si="170"/>
        <v>0</v>
      </c>
      <c r="AN70" s="89"/>
      <c r="AO70" s="100">
        <f t="shared" si="171"/>
        <v>0</v>
      </c>
      <c r="AP70" s="88">
        <f t="shared" si="149"/>
        <v>0</v>
      </c>
      <c r="AQ70" s="98">
        <f t="shared" si="149"/>
        <v>0</v>
      </c>
      <c r="AR70" s="89">
        <f t="shared" si="150"/>
        <v>0</v>
      </c>
      <c r="AS70" s="97">
        <f t="shared" ref="AS70:AS86" si="182">IF(OR(AR70=0,AR$91=0),0,(AR70/AR$91)*100)</f>
        <v>0</v>
      </c>
      <c r="AT70" s="98">
        <f t="shared" si="151"/>
        <v>0</v>
      </c>
      <c r="AU70" s="99">
        <f t="shared" si="172"/>
        <v>0</v>
      </c>
      <c r="AV70" s="98">
        <f t="shared" si="152"/>
        <v>0</v>
      </c>
      <c r="AW70" s="97">
        <f t="shared" si="173"/>
        <v>0</v>
      </c>
      <c r="AX70" s="98">
        <f t="shared" si="153"/>
        <v>0</v>
      </c>
      <c r="AY70" s="100">
        <f t="shared" si="174"/>
        <v>0</v>
      </c>
      <c r="AZ70" s="115"/>
      <c r="BA70" s="115"/>
      <c r="BB70" s="89">
        <f t="shared" si="154"/>
        <v>0</v>
      </c>
      <c r="BC70" s="97">
        <f t="shared" ref="BC70:BC86" si="183">IF(OR(BB70=0,BB$91=0),0,(BB70/BB$91)*100)</f>
        <v>0</v>
      </c>
      <c r="BD70" s="88">
        <f t="shared" si="155"/>
        <v>0</v>
      </c>
      <c r="BE70" s="89">
        <f t="shared" si="155"/>
        <v>0</v>
      </c>
      <c r="BF70" s="89">
        <f t="shared" si="156"/>
        <v>0</v>
      </c>
      <c r="BG70" s="97">
        <f t="shared" ref="BG70:BG86" si="184">IF(OR(BF70=0,BF$91=0),0,(BF70/BF$91)*100)</f>
        <v>0</v>
      </c>
      <c r="BH70" s="89">
        <f t="shared" si="157"/>
        <v>0</v>
      </c>
      <c r="BI70" s="99">
        <f t="shared" si="175"/>
        <v>0</v>
      </c>
      <c r="BJ70" s="98">
        <f t="shared" si="158"/>
        <v>0</v>
      </c>
      <c r="BK70" s="97">
        <f t="shared" si="176"/>
        <v>0</v>
      </c>
      <c r="BL70" s="89">
        <f t="shared" si="159"/>
        <v>0</v>
      </c>
      <c r="BM70" s="100">
        <f t="shared" si="177"/>
        <v>0</v>
      </c>
      <c r="BN70" s="108">
        <f t="shared" si="140"/>
        <v>0</v>
      </c>
      <c r="BO70" s="95"/>
    </row>
    <row r="71" spans="1:67" hidden="1" x14ac:dyDescent="0.25">
      <c r="A71" s="120" t="s">
        <v>953</v>
      </c>
      <c r="B71" s="115"/>
      <c r="C71" s="89"/>
      <c r="D71" s="89">
        <f t="shared" si="141"/>
        <v>0</v>
      </c>
      <c r="E71" s="97">
        <f t="shared" si="178"/>
        <v>0</v>
      </c>
      <c r="F71" s="89"/>
      <c r="G71" s="99">
        <f t="shared" si="160"/>
        <v>0</v>
      </c>
      <c r="H71" s="98">
        <f t="shared" si="142"/>
        <v>0</v>
      </c>
      <c r="I71" s="97">
        <f t="shared" si="161"/>
        <v>0</v>
      </c>
      <c r="J71" s="89"/>
      <c r="K71" s="100">
        <f t="shared" si="162"/>
        <v>0</v>
      </c>
      <c r="L71" s="115"/>
      <c r="M71" s="89"/>
      <c r="N71" s="89">
        <f t="shared" si="143"/>
        <v>0</v>
      </c>
      <c r="O71" s="97">
        <f t="shared" si="179"/>
        <v>0</v>
      </c>
      <c r="P71" s="89"/>
      <c r="Q71" s="99">
        <f t="shared" si="163"/>
        <v>0</v>
      </c>
      <c r="R71" s="98">
        <f t="shared" si="144"/>
        <v>0</v>
      </c>
      <c r="S71" s="97">
        <f t="shared" si="164"/>
        <v>0</v>
      </c>
      <c r="T71" s="89"/>
      <c r="U71" s="100">
        <f t="shared" si="165"/>
        <v>0</v>
      </c>
      <c r="V71" s="96"/>
      <c r="W71" s="98"/>
      <c r="X71" s="89">
        <f t="shared" si="145"/>
        <v>0</v>
      </c>
      <c r="Y71" s="97">
        <f t="shared" si="180"/>
        <v>0</v>
      </c>
      <c r="Z71" s="98"/>
      <c r="AA71" s="99">
        <f t="shared" si="166"/>
        <v>0</v>
      </c>
      <c r="AB71" s="98">
        <f t="shared" si="146"/>
        <v>0</v>
      </c>
      <c r="AC71" s="97">
        <f t="shared" si="167"/>
        <v>0</v>
      </c>
      <c r="AD71" s="98"/>
      <c r="AE71" s="100">
        <f t="shared" si="168"/>
        <v>0</v>
      </c>
      <c r="AF71" s="115"/>
      <c r="AG71" s="89"/>
      <c r="AH71" s="89">
        <f t="shared" si="147"/>
        <v>0</v>
      </c>
      <c r="AI71" s="97">
        <f t="shared" si="181"/>
        <v>0</v>
      </c>
      <c r="AJ71" s="89"/>
      <c r="AK71" s="99">
        <f t="shared" si="169"/>
        <v>0</v>
      </c>
      <c r="AL71" s="98">
        <f t="shared" si="148"/>
        <v>0</v>
      </c>
      <c r="AM71" s="97">
        <f t="shared" si="170"/>
        <v>0</v>
      </c>
      <c r="AN71" s="89"/>
      <c r="AO71" s="100">
        <f t="shared" si="171"/>
        <v>0</v>
      </c>
      <c r="AP71" s="88">
        <f t="shared" si="149"/>
        <v>0</v>
      </c>
      <c r="AQ71" s="98">
        <f t="shared" si="149"/>
        <v>0</v>
      </c>
      <c r="AR71" s="89">
        <f t="shared" si="150"/>
        <v>0</v>
      </c>
      <c r="AS71" s="97">
        <f t="shared" si="182"/>
        <v>0</v>
      </c>
      <c r="AT71" s="98">
        <f t="shared" si="151"/>
        <v>0</v>
      </c>
      <c r="AU71" s="99">
        <f t="shared" si="172"/>
        <v>0</v>
      </c>
      <c r="AV71" s="98">
        <f t="shared" si="152"/>
        <v>0</v>
      </c>
      <c r="AW71" s="97">
        <f t="shared" si="173"/>
        <v>0</v>
      </c>
      <c r="AX71" s="98">
        <f t="shared" si="153"/>
        <v>0</v>
      </c>
      <c r="AY71" s="100">
        <f t="shared" si="174"/>
        <v>0</v>
      </c>
      <c r="AZ71" s="115"/>
      <c r="BA71" s="115"/>
      <c r="BB71" s="89">
        <f t="shared" si="154"/>
        <v>0</v>
      </c>
      <c r="BC71" s="97">
        <f t="shared" si="183"/>
        <v>0</v>
      </c>
      <c r="BD71" s="88">
        <f t="shared" si="155"/>
        <v>0</v>
      </c>
      <c r="BE71" s="89">
        <f t="shared" si="155"/>
        <v>0</v>
      </c>
      <c r="BF71" s="89">
        <f t="shared" si="156"/>
        <v>0</v>
      </c>
      <c r="BG71" s="97">
        <f t="shared" si="184"/>
        <v>0</v>
      </c>
      <c r="BH71" s="89">
        <f t="shared" si="157"/>
        <v>0</v>
      </c>
      <c r="BI71" s="99">
        <f t="shared" si="175"/>
        <v>0</v>
      </c>
      <c r="BJ71" s="98">
        <f t="shared" si="158"/>
        <v>0</v>
      </c>
      <c r="BK71" s="97">
        <f t="shared" si="176"/>
        <v>0</v>
      </c>
      <c r="BL71" s="89">
        <f t="shared" si="159"/>
        <v>0</v>
      </c>
      <c r="BM71" s="100">
        <f t="shared" si="177"/>
        <v>0</v>
      </c>
      <c r="BN71" s="108">
        <f t="shared" si="140"/>
        <v>0</v>
      </c>
      <c r="BO71" s="95"/>
    </row>
    <row r="72" spans="1:67" hidden="1" x14ac:dyDescent="0.25">
      <c r="A72" s="120" t="s">
        <v>954</v>
      </c>
      <c r="B72" s="115"/>
      <c r="C72" s="89"/>
      <c r="D72" s="89">
        <f t="shared" si="141"/>
        <v>0</v>
      </c>
      <c r="E72" s="97">
        <f t="shared" si="178"/>
        <v>0</v>
      </c>
      <c r="F72" s="89"/>
      <c r="G72" s="99">
        <f t="shared" si="160"/>
        <v>0</v>
      </c>
      <c r="H72" s="98">
        <f t="shared" si="142"/>
        <v>0</v>
      </c>
      <c r="I72" s="97">
        <f t="shared" si="161"/>
        <v>0</v>
      </c>
      <c r="J72" s="89"/>
      <c r="K72" s="100">
        <f t="shared" si="162"/>
        <v>0</v>
      </c>
      <c r="L72" s="115"/>
      <c r="M72" s="89"/>
      <c r="N72" s="89">
        <f t="shared" si="143"/>
        <v>0</v>
      </c>
      <c r="O72" s="97">
        <f t="shared" si="179"/>
        <v>0</v>
      </c>
      <c r="P72" s="89"/>
      <c r="Q72" s="99">
        <f t="shared" si="163"/>
        <v>0</v>
      </c>
      <c r="R72" s="98">
        <f t="shared" si="144"/>
        <v>0</v>
      </c>
      <c r="S72" s="97">
        <f t="shared" si="164"/>
        <v>0</v>
      </c>
      <c r="T72" s="89"/>
      <c r="U72" s="100">
        <f t="shared" si="165"/>
        <v>0</v>
      </c>
      <c r="V72" s="96"/>
      <c r="W72" s="98"/>
      <c r="X72" s="89">
        <f t="shared" si="145"/>
        <v>0</v>
      </c>
      <c r="Y72" s="97">
        <f t="shared" si="180"/>
        <v>0</v>
      </c>
      <c r="Z72" s="98"/>
      <c r="AA72" s="99">
        <f t="shared" si="166"/>
        <v>0</v>
      </c>
      <c r="AB72" s="98">
        <f t="shared" si="146"/>
        <v>0</v>
      </c>
      <c r="AC72" s="97">
        <f t="shared" si="167"/>
        <v>0</v>
      </c>
      <c r="AD72" s="98"/>
      <c r="AE72" s="100">
        <f t="shared" si="168"/>
        <v>0</v>
      </c>
      <c r="AF72" s="115"/>
      <c r="AG72" s="89"/>
      <c r="AH72" s="89">
        <f t="shared" si="147"/>
        <v>0</v>
      </c>
      <c r="AI72" s="97">
        <f t="shared" si="181"/>
        <v>0</v>
      </c>
      <c r="AJ72" s="89"/>
      <c r="AK72" s="99">
        <f t="shared" si="169"/>
        <v>0</v>
      </c>
      <c r="AL72" s="98">
        <f t="shared" si="148"/>
        <v>0</v>
      </c>
      <c r="AM72" s="97">
        <f t="shared" si="170"/>
        <v>0</v>
      </c>
      <c r="AN72" s="89"/>
      <c r="AO72" s="100">
        <f t="shared" si="171"/>
        <v>0</v>
      </c>
      <c r="AP72" s="88">
        <f t="shared" si="149"/>
        <v>0</v>
      </c>
      <c r="AQ72" s="98">
        <f t="shared" si="149"/>
        <v>0</v>
      </c>
      <c r="AR72" s="89">
        <f t="shared" si="150"/>
        <v>0</v>
      </c>
      <c r="AS72" s="97">
        <f t="shared" si="182"/>
        <v>0</v>
      </c>
      <c r="AT72" s="98">
        <f t="shared" si="151"/>
        <v>0</v>
      </c>
      <c r="AU72" s="99">
        <f t="shared" si="172"/>
        <v>0</v>
      </c>
      <c r="AV72" s="98">
        <f t="shared" si="152"/>
        <v>0</v>
      </c>
      <c r="AW72" s="97">
        <f t="shared" si="173"/>
        <v>0</v>
      </c>
      <c r="AX72" s="98">
        <f t="shared" si="153"/>
        <v>0</v>
      </c>
      <c r="AY72" s="100">
        <f t="shared" si="174"/>
        <v>0</v>
      </c>
      <c r="AZ72" s="115"/>
      <c r="BA72" s="115"/>
      <c r="BB72" s="89">
        <f t="shared" si="154"/>
        <v>0</v>
      </c>
      <c r="BC72" s="97">
        <f t="shared" si="183"/>
        <v>0</v>
      </c>
      <c r="BD72" s="88">
        <f t="shared" si="155"/>
        <v>0</v>
      </c>
      <c r="BE72" s="89">
        <f t="shared" si="155"/>
        <v>0</v>
      </c>
      <c r="BF72" s="89">
        <f t="shared" si="156"/>
        <v>0</v>
      </c>
      <c r="BG72" s="97">
        <f t="shared" si="184"/>
        <v>0</v>
      </c>
      <c r="BH72" s="89">
        <f t="shared" si="157"/>
        <v>0</v>
      </c>
      <c r="BI72" s="99">
        <f t="shared" si="175"/>
        <v>0</v>
      </c>
      <c r="BJ72" s="98">
        <f t="shared" si="158"/>
        <v>0</v>
      </c>
      <c r="BK72" s="97">
        <f t="shared" si="176"/>
        <v>0</v>
      </c>
      <c r="BL72" s="89">
        <f t="shared" si="159"/>
        <v>0</v>
      </c>
      <c r="BM72" s="100">
        <f t="shared" si="177"/>
        <v>0</v>
      </c>
      <c r="BN72" s="108">
        <f t="shared" si="140"/>
        <v>0</v>
      </c>
      <c r="BO72" s="95"/>
    </row>
    <row r="73" spans="1:67" hidden="1" x14ac:dyDescent="0.25">
      <c r="A73" s="120" t="s">
        <v>955</v>
      </c>
      <c r="B73" s="115"/>
      <c r="C73" s="89"/>
      <c r="D73" s="89">
        <f t="shared" si="141"/>
        <v>0</v>
      </c>
      <c r="E73" s="97">
        <f t="shared" si="178"/>
        <v>0</v>
      </c>
      <c r="F73" s="89"/>
      <c r="G73" s="99">
        <f t="shared" si="160"/>
        <v>0</v>
      </c>
      <c r="H73" s="98">
        <f t="shared" si="142"/>
        <v>0</v>
      </c>
      <c r="I73" s="97">
        <f t="shared" si="161"/>
        <v>0</v>
      </c>
      <c r="J73" s="89"/>
      <c r="K73" s="100">
        <f t="shared" si="162"/>
        <v>0</v>
      </c>
      <c r="L73" s="115"/>
      <c r="M73" s="89"/>
      <c r="N73" s="89">
        <f t="shared" si="143"/>
        <v>0</v>
      </c>
      <c r="O73" s="97">
        <f t="shared" si="179"/>
        <v>0</v>
      </c>
      <c r="P73" s="89"/>
      <c r="Q73" s="99">
        <f t="shared" si="163"/>
        <v>0</v>
      </c>
      <c r="R73" s="98">
        <f t="shared" si="144"/>
        <v>0</v>
      </c>
      <c r="S73" s="97">
        <f t="shared" si="164"/>
        <v>0</v>
      </c>
      <c r="T73" s="89"/>
      <c r="U73" s="100">
        <f t="shared" si="165"/>
        <v>0</v>
      </c>
      <c r="V73" s="96"/>
      <c r="W73" s="98"/>
      <c r="X73" s="89">
        <f t="shared" si="145"/>
        <v>0</v>
      </c>
      <c r="Y73" s="97">
        <f t="shared" si="180"/>
        <v>0</v>
      </c>
      <c r="Z73" s="98"/>
      <c r="AA73" s="99">
        <f t="shared" si="166"/>
        <v>0</v>
      </c>
      <c r="AB73" s="98">
        <f t="shared" si="146"/>
        <v>0</v>
      </c>
      <c r="AC73" s="97">
        <f t="shared" si="167"/>
        <v>0</v>
      </c>
      <c r="AD73" s="98"/>
      <c r="AE73" s="100">
        <f t="shared" si="168"/>
        <v>0</v>
      </c>
      <c r="AF73" s="115"/>
      <c r="AG73" s="89"/>
      <c r="AH73" s="89">
        <f t="shared" si="147"/>
        <v>0</v>
      </c>
      <c r="AI73" s="97">
        <f t="shared" si="181"/>
        <v>0</v>
      </c>
      <c r="AJ73" s="89"/>
      <c r="AK73" s="99">
        <f t="shared" si="169"/>
        <v>0</v>
      </c>
      <c r="AL73" s="98">
        <f t="shared" si="148"/>
        <v>0</v>
      </c>
      <c r="AM73" s="97">
        <f t="shared" si="170"/>
        <v>0</v>
      </c>
      <c r="AN73" s="89"/>
      <c r="AO73" s="100">
        <f t="shared" si="171"/>
        <v>0</v>
      </c>
      <c r="AP73" s="88">
        <f t="shared" si="149"/>
        <v>0</v>
      </c>
      <c r="AQ73" s="98">
        <f t="shared" si="149"/>
        <v>0</v>
      </c>
      <c r="AR73" s="89">
        <f t="shared" si="150"/>
        <v>0</v>
      </c>
      <c r="AS73" s="97">
        <f t="shared" si="182"/>
        <v>0</v>
      </c>
      <c r="AT73" s="98">
        <f t="shared" si="151"/>
        <v>0</v>
      </c>
      <c r="AU73" s="99">
        <f t="shared" si="172"/>
        <v>0</v>
      </c>
      <c r="AV73" s="98">
        <f t="shared" si="152"/>
        <v>0</v>
      </c>
      <c r="AW73" s="97">
        <f t="shared" si="173"/>
        <v>0</v>
      </c>
      <c r="AX73" s="98">
        <f t="shared" si="153"/>
        <v>0</v>
      </c>
      <c r="AY73" s="100">
        <f t="shared" si="174"/>
        <v>0</v>
      </c>
      <c r="AZ73" s="115"/>
      <c r="BA73" s="115"/>
      <c r="BB73" s="89">
        <f t="shared" si="154"/>
        <v>0</v>
      </c>
      <c r="BC73" s="97">
        <f t="shared" si="183"/>
        <v>0</v>
      </c>
      <c r="BD73" s="88">
        <f t="shared" si="155"/>
        <v>0</v>
      </c>
      <c r="BE73" s="89">
        <f t="shared" si="155"/>
        <v>0</v>
      </c>
      <c r="BF73" s="89">
        <f t="shared" si="156"/>
        <v>0</v>
      </c>
      <c r="BG73" s="97">
        <f t="shared" si="184"/>
        <v>0</v>
      </c>
      <c r="BH73" s="89">
        <f t="shared" si="157"/>
        <v>0</v>
      </c>
      <c r="BI73" s="99">
        <f t="shared" si="175"/>
        <v>0</v>
      </c>
      <c r="BJ73" s="98">
        <f t="shared" si="158"/>
        <v>0</v>
      </c>
      <c r="BK73" s="97">
        <f t="shared" si="176"/>
        <v>0</v>
      </c>
      <c r="BL73" s="89">
        <f t="shared" si="159"/>
        <v>0</v>
      </c>
      <c r="BM73" s="100">
        <f t="shared" si="177"/>
        <v>0</v>
      </c>
      <c r="BN73" s="108">
        <f t="shared" si="140"/>
        <v>0</v>
      </c>
      <c r="BO73" s="95"/>
    </row>
    <row r="74" spans="1:67" hidden="1" x14ac:dyDescent="0.25">
      <c r="A74" s="120" t="s">
        <v>956</v>
      </c>
      <c r="B74" s="115"/>
      <c r="C74" s="89"/>
      <c r="D74" s="89">
        <f t="shared" si="141"/>
        <v>0</v>
      </c>
      <c r="E74" s="97">
        <f t="shared" si="178"/>
        <v>0</v>
      </c>
      <c r="F74" s="89"/>
      <c r="G74" s="99">
        <f t="shared" si="160"/>
        <v>0</v>
      </c>
      <c r="H74" s="98">
        <f t="shared" si="142"/>
        <v>0</v>
      </c>
      <c r="I74" s="97">
        <f t="shared" si="161"/>
        <v>0</v>
      </c>
      <c r="J74" s="89"/>
      <c r="K74" s="100">
        <f t="shared" si="162"/>
        <v>0</v>
      </c>
      <c r="L74" s="115"/>
      <c r="M74" s="89"/>
      <c r="N74" s="89">
        <f t="shared" si="143"/>
        <v>0</v>
      </c>
      <c r="O74" s="97">
        <f t="shared" si="179"/>
        <v>0</v>
      </c>
      <c r="P74" s="89"/>
      <c r="Q74" s="99">
        <f t="shared" si="163"/>
        <v>0</v>
      </c>
      <c r="R74" s="98">
        <f t="shared" si="144"/>
        <v>0</v>
      </c>
      <c r="S74" s="97">
        <f t="shared" si="164"/>
        <v>0</v>
      </c>
      <c r="T74" s="89"/>
      <c r="U74" s="100">
        <f t="shared" si="165"/>
        <v>0</v>
      </c>
      <c r="V74" s="96"/>
      <c r="W74" s="98"/>
      <c r="X74" s="89">
        <f t="shared" si="145"/>
        <v>0</v>
      </c>
      <c r="Y74" s="97">
        <f t="shared" si="180"/>
        <v>0</v>
      </c>
      <c r="Z74" s="98"/>
      <c r="AA74" s="99">
        <f t="shared" si="166"/>
        <v>0</v>
      </c>
      <c r="AB74" s="98">
        <f t="shared" si="146"/>
        <v>0</v>
      </c>
      <c r="AC74" s="97">
        <f t="shared" si="167"/>
        <v>0</v>
      </c>
      <c r="AD74" s="98"/>
      <c r="AE74" s="100">
        <f t="shared" si="168"/>
        <v>0</v>
      </c>
      <c r="AF74" s="115"/>
      <c r="AG74" s="89"/>
      <c r="AH74" s="89">
        <f t="shared" si="147"/>
        <v>0</v>
      </c>
      <c r="AI74" s="97">
        <f t="shared" si="181"/>
        <v>0</v>
      </c>
      <c r="AJ74" s="89"/>
      <c r="AK74" s="99">
        <f t="shared" si="169"/>
        <v>0</v>
      </c>
      <c r="AL74" s="98">
        <f t="shared" si="148"/>
        <v>0</v>
      </c>
      <c r="AM74" s="97">
        <f t="shared" si="170"/>
        <v>0</v>
      </c>
      <c r="AN74" s="89"/>
      <c r="AO74" s="100">
        <f t="shared" si="171"/>
        <v>0</v>
      </c>
      <c r="AP74" s="88">
        <f t="shared" si="149"/>
        <v>0</v>
      </c>
      <c r="AQ74" s="98">
        <f t="shared" si="149"/>
        <v>0</v>
      </c>
      <c r="AR74" s="89">
        <f t="shared" si="150"/>
        <v>0</v>
      </c>
      <c r="AS74" s="97">
        <f t="shared" si="182"/>
        <v>0</v>
      </c>
      <c r="AT74" s="98">
        <f t="shared" si="151"/>
        <v>0</v>
      </c>
      <c r="AU74" s="99">
        <f t="shared" si="172"/>
        <v>0</v>
      </c>
      <c r="AV74" s="98">
        <f t="shared" si="152"/>
        <v>0</v>
      </c>
      <c r="AW74" s="97">
        <f t="shared" si="173"/>
        <v>0</v>
      </c>
      <c r="AX74" s="98">
        <f t="shared" si="153"/>
        <v>0</v>
      </c>
      <c r="AY74" s="100">
        <f t="shared" si="174"/>
        <v>0</v>
      </c>
      <c r="AZ74" s="115"/>
      <c r="BA74" s="115"/>
      <c r="BB74" s="89">
        <f t="shared" si="154"/>
        <v>0</v>
      </c>
      <c r="BC74" s="97">
        <f t="shared" si="183"/>
        <v>0</v>
      </c>
      <c r="BD74" s="88">
        <f t="shared" si="155"/>
        <v>0</v>
      </c>
      <c r="BE74" s="89">
        <f t="shared" si="155"/>
        <v>0</v>
      </c>
      <c r="BF74" s="89">
        <f t="shared" si="156"/>
        <v>0</v>
      </c>
      <c r="BG74" s="97">
        <f t="shared" si="184"/>
        <v>0</v>
      </c>
      <c r="BH74" s="89">
        <f t="shared" si="157"/>
        <v>0</v>
      </c>
      <c r="BI74" s="99">
        <f t="shared" si="175"/>
        <v>0</v>
      </c>
      <c r="BJ74" s="98">
        <f t="shared" si="158"/>
        <v>0</v>
      </c>
      <c r="BK74" s="97">
        <f t="shared" si="176"/>
        <v>0</v>
      </c>
      <c r="BL74" s="89">
        <f t="shared" si="159"/>
        <v>0</v>
      </c>
      <c r="BM74" s="100">
        <f t="shared" si="177"/>
        <v>0</v>
      </c>
      <c r="BN74" s="108">
        <f t="shared" si="140"/>
        <v>0</v>
      </c>
      <c r="BO74" s="95"/>
    </row>
    <row r="75" spans="1:67" hidden="1" x14ac:dyDescent="0.25">
      <c r="A75" s="120" t="s">
        <v>957</v>
      </c>
      <c r="B75" s="115"/>
      <c r="C75" s="89"/>
      <c r="D75" s="89">
        <f t="shared" si="141"/>
        <v>0</v>
      </c>
      <c r="E75" s="97">
        <f t="shared" si="178"/>
        <v>0</v>
      </c>
      <c r="F75" s="89"/>
      <c r="G75" s="99">
        <f t="shared" si="160"/>
        <v>0</v>
      </c>
      <c r="H75" s="98">
        <f t="shared" si="142"/>
        <v>0</v>
      </c>
      <c r="I75" s="97">
        <f t="shared" si="161"/>
        <v>0</v>
      </c>
      <c r="J75" s="89"/>
      <c r="K75" s="100">
        <f t="shared" si="162"/>
        <v>0</v>
      </c>
      <c r="L75" s="115"/>
      <c r="M75" s="89"/>
      <c r="N75" s="89">
        <f t="shared" si="143"/>
        <v>0</v>
      </c>
      <c r="O75" s="97">
        <f t="shared" si="179"/>
        <v>0</v>
      </c>
      <c r="P75" s="89"/>
      <c r="Q75" s="99">
        <f t="shared" si="163"/>
        <v>0</v>
      </c>
      <c r="R75" s="98">
        <f t="shared" si="144"/>
        <v>0</v>
      </c>
      <c r="S75" s="97">
        <f t="shared" si="164"/>
        <v>0</v>
      </c>
      <c r="T75" s="89"/>
      <c r="U75" s="100">
        <f t="shared" si="165"/>
        <v>0</v>
      </c>
      <c r="V75" s="96"/>
      <c r="W75" s="98"/>
      <c r="X75" s="89">
        <f t="shared" si="145"/>
        <v>0</v>
      </c>
      <c r="Y75" s="97">
        <f t="shared" si="180"/>
        <v>0</v>
      </c>
      <c r="Z75" s="98"/>
      <c r="AA75" s="99">
        <f t="shared" si="166"/>
        <v>0</v>
      </c>
      <c r="AB75" s="98">
        <f t="shared" si="146"/>
        <v>0</v>
      </c>
      <c r="AC75" s="97">
        <f t="shared" si="167"/>
        <v>0</v>
      </c>
      <c r="AD75" s="98"/>
      <c r="AE75" s="100">
        <f t="shared" si="168"/>
        <v>0</v>
      </c>
      <c r="AF75" s="115"/>
      <c r="AG75" s="89"/>
      <c r="AH75" s="89">
        <f t="shared" si="147"/>
        <v>0</v>
      </c>
      <c r="AI75" s="97">
        <f t="shared" si="181"/>
        <v>0</v>
      </c>
      <c r="AJ75" s="89"/>
      <c r="AK75" s="99">
        <f t="shared" si="169"/>
        <v>0</v>
      </c>
      <c r="AL75" s="98">
        <f t="shared" si="148"/>
        <v>0</v>
      </c>
      <c r="AM75" s="97">
        <f t="shared" si="170"/>
        <v>0</v>
      </c>
      <c r="AN75" s="89"/>
      <c r="AO75" s="100">
        <f t="shared" si="171"/>
        <v>0</v>
      </c>
      <c r="AP75" s="88">
        <f t="shared" si="149"/>
        <v>0</v>
      </c>
      <c r="AQ75" s="98">
        <f t="shared" si="149"/>
        <v>0</v>
      </c>
      <c r="AR75" s="89">
        <f t="shared" si="150"/>
        <v>0</v>
      </c>
      <c r="AS75" s="97">
        <f t="shared" si="182"/>
        <v>0</v>
      </c>
      <c r="AT75" s="98">
        <f t="shared" si="151"/>
        <v>0</v>
      </c>
      <c r="AU75" s="99">
        <f t="shared" si="172"/>
        <v>0</v>
      </c>
      <c r="AV75" s="98">
        <f t="shared" si="152"/>
        <v>0</v>
      </c>
      <c r="AW75" s="97">
        <f t="shared" si="173"/>
        <v>0</v>
      </c>
      <c r="AX75" s="98">
        <f t="shared" si="153"/>
        <v>0</v>
      </c>
      <c r="AY75" s="100">
        <f t="shared" si="174"/>
        <v>0</v>
      </c>
      <c r="AZ75" s="115"/>
      <c r="BA75" s="115"/>
      <c r="BB75" s="89">
        <f t="shared" si="154"/>
        <v>0</v>
      </c>
      <c r="BC75" s="97">
        <f t="shared" si="183"/>
        <v>0</v>
      </c>
      <c r="BD75" s="88">
        <f t="shared" si="155"/>
        <v>0</v>
      </c>
      <c r="BE75" s="89">
        <f t="shared" si="155"/>
        <v>0</v>
      </c>
      <c r="BF75" s="89">
        <f t="shared" si="156"/>
        <v>0</v>
      </c>
      <c r="BG75" s="97">
        <f t="shared" si="184"/>
        <v>0</v>
      </c>
      <c r="BH75" s="89">
        <f t="shared" si="157"/>
        <v>0</v>
      </c>
      <c r="BI75" s="99">
        <f t="shared" si="175"/>
        <v>0</v>
      </c>
      <c r="BJ75" s="98">
        <f t="shared" si="158"/>
        <v>0</v>
      </c>
      <c r="BK75" s="97">
        <f t="shared" si="176"/>
        <v>0</v>
      </c>
      <c r="BL75" s="89">
        <f t="shared" si="159"/>
        <v>0</v>
      </c>
      <c r="BM75" s="100">
        <f t="shared" si="177"/>
        <v>0</v>
      </c>
      <c r="BN75" s="108">
        <f t="shared" si="140"/>
        <v>0</v>
      </c>
      <c r="BO75" s="95"/>
    </row>
    <row r="76" spans="1:67" hidden="1" x14ac:dyDescent="0.25">
      <c r="A76" s="120" t="s">
        <v>958</v>
      </c>
      <c r="B76" s="115"/>
      <c r="C76" s="89"/>
      <c r="D76" s="89">
        <f t="shared" si="141"/>
        <v>0</v>
      </c>
      <c r="E76" s="97">
        <f t="shared" si="178"/>
        <v>0</v>
      </c>
      <c r="F76" s="89"/>
      <c r="G76" s="99">
        <f t="shared" si="160"/>
        <v>0</v>
      </c>
      <c r="H76" s="98">
        <f t="shared" si="142"/>
        <v>0</v>
      </c>
      <c r="I76" s="97">
        <f t="shared" si="161"/>
        <v>0</v>
      </c>
      <c r="J76" s="89"/>
      <c r="K76" s="100">
        <f t="shared" si="162"/>
        <v>0</v>
      </c>
      <c r="L76" s="115"/>
      <c r="M76" s="89"/>
      <c r="N76" s="89">
        <f t="shared" si="143"/>
        <v>0</v>
      </c>
      <c r="O76" s="97">
        <f t="shared" si="179"/>
        <v>0</v>
      </c>
      <c r="P76" s="89"/>
      <c r="Q76" s="99">
        <f t="shared" si="163"/>
        <v>0</v>
      </c>
      <c r="R76" s="98">
        <f t="shared" si="144"/>
        <v>0</v>
      </c>
      <c r="S76" s="97">
        <f t="shared" si="164"/>
        <v>0</v>
      </c>
      <c r="T76" s="89"/>
      <c r="U76" s="100">
        <f t="shared" si="165"/>
        <v>0</v>
      </c>
      <c r="V76" s="96"/>
      <c r="W76" s="98"/>
      <c r="X76" s="89">
        <f t="shared" si="145"/>
        <v>0</v>
      </c>
      <c r="Y76" s="97">
        <f t="shared" si="180"/>
        <v>0</v>
      </c>
      <c r="Z76" s="98"/>
      <c r="AA76" s="99">
        <f t="shared" si="166"/>
        <v>0</v>
      </c>
      <c r="AB76" s="98">
        <f t="shared" si="146"/>
        <v>0</v>
      </c>
      <c r="AC76" s="97">
        <f t="shared" si="167"/>
        <v>0</v>
      </c>
      <c r="AD76" s="98"/>
      <c r="AE76" s="100">
        <f t="shared" si="168"/>
        <v>0</v>
      </c>
      <c r="AF76" s="115"/>
      <c r="AG76" s="89"/>
      <c r="AH76" s="89">
        <f t="shared" si="147"/>
        <v>0</v>
      </c>
      <c r="AI76" s="97">
        <f t="shared" si="181"/>
        <v>0</v>
      </c>
      <c r="AJ76" s="89"/>
      <c r="AK76" s="99">
        <f t="shared" si="169"/>
        <v>0</v>
      </c>
      <c r="AL76" s="98">
        <f t="shared" si="148"/>
        <v>0</v>
      </c>
      <c r="AM76" s="97">
        <f t="shared" si="170"/>
        <v>0</v>
      </c>
      <c r="AN76" s="89"/>
      <c r="AO76" s="100">
        <f t="shared" si="171"/>
        <v>0</v>
      </c>
      <c r="AP76" s="88">
        <f t="shared" si="149"/>
        <v>0</v>
      </c>
      <c r="AQ76" s="98">
        <f t="shared" si="149"/>
        <v>0</v>
      </c>
      <c r="AR76" s="89">
        <f t="shared" si="150"/>
        <v>0</v>
      </c>
      <c r="AS76" s="97">
        <f t="shared" si="182"/>
        <v>0</v>
      </c>
      <c r="AT76" s="98">
        <f t="shared" si="151"/>
        <v>0</v>
      </c>
      <c r="AU76" s="99">
        <f t="shared" si="172"/>
        <v>0</v>
      </c>
      <c r="AV76" s="98">
        <f t="shared" si="152"/>
        <v>0</v>
      </c>
      <c r="AW76" s="97">
        <f t="shared" si="173"/>
        <v>0</v>
      </c>
      <c r="AX76" s="98">
        <f t="shared" si="153"/>
        <v>0</v>
      </c>
      <c r="AY76" s="100">
        <f t="shared" si="174"/>
        <v>0</v>
      </c>
      <c r="AZ76" s="115"/>
      <c r="BA76" s="115"/>
      <c r="BB76" s="89">
        <f t="shared" si="154"/>
        <v>0</v>
      </c>
      <c r="BC76" s="97">
        <f t="shared" si="183"/>
        <v>0</v>
      </c>
      <c r="BD76" s="88">
        <f t="shared" si="155"/>
        <v>0</v>
      </c>
      <c r="BE76" s="89">
        <f t="shared" si="155"/>
        <v>0</v>
      </c>
      <c r="BF76" s="89">
        <f t="shared" si="156"/>
        <v>0</v>
      </c>
      <c r="BG76" s="97">
        <f t="shared" si="184"/>
        <v>0</v>
      </c>
      <c r="BH76" s="89">
        <f t="shared" si="157"/>
        <v>0</v>
      </c>
      <c r="BI76" s="99">
        <f t="shared" si="175"/>
        <v>0</v>
      </c>
      <c r="BJ76" s="98">
        <f t="shared" si="158"/>
        <v>0</v>
      </c>
      <c r="BK76" s="97">
        <f t="shared" si="176"/>
        <v>0</v>
      </c>
      <c r="BL76" s="89">
        <f t="shared" si="159"/>
        <v>0</v>
      </c>
      <c r="BM76" s="100">
        <f t="shared" si="177"/>
        <v>0</v>
      </c>
      <c r="BN76" s="108">
        <f t="shared" si="140"/>
        <v>0</v>
      </c>
      <c r="BO76" s="95"/>
    </row>
    <row r="77" spans="1:67" hidden="1" x14ac:dyDescent="0.25">
      <c r="A77" s="120" t="s">
        <v>959</v>
      </c>
      <c r="B77" s="115"/>
      <c r="C77" s="89"/>
      <c r="D77" s="89">
        <f t="shared" si="141"/>
        <v>0</v>
      </c>
      <c r="E77" s="97">
        <f t="shared" si="178"/>
        <v>0</v>
      </c>
      <c r="F77" s="89"/>
      <c r="G77" s="99">
        <f t="shared" si="160"/>
        <v>0</v>
      </c>
      <c r="H77" s="98">
        <f t="shared" si="142"/>
        <v>0</v>
      </c>
      <c r="I77" s="97">
        <f t="shared" si="161"/>
        <v>0</v>
      </c>
      <c r="J77" s="89"/>
      <c r="K77" s="100">
        <f t="shared" si="162"/>
        <v>0</v>
      </c>
      <c r="L77" s="115"/>
      <c r="M77" s="89"/>
      <c r="N77" s="89">
        <f t="shared" si="143"/>
        <v>0</v>
      </c>
      <c r="O77" s="97">
        <f t="shared" si="179"/>
        <v>0</v>
      </c>
      <c r="P77" s="89"/>
      <c r="Q77" s="99">
        <f t="shared" si="163"/>
        <v>0</v>
      </c>
      <c r="R77" s="98">
        <f t="shared" si="144"/>
        <v>0</v>
      </c>
      <c r="S77" s="97">
        <f t="shared" si="164"/>
        <v>0</v>
      </c>
      <c r="T77" s="89"/>
      <c r="U77" s="100">
        <f t="shared" si="165"/>
        <v>0</v>
      </c>
      <c r="V77" s="96"/>
      <c r="W77" s="98"/>
      <c r="X77" s="89">
        <f t="shared" si="145"/>
        <v>0</v>
      </c>
      <c r="Y77" s="97">
        <f t="shared" si="180"/>
        <v>0</v>
      </c>
      <c r="Z77" s="98"/>
      <c r="AA77" s="99">
        <f t="shared" si="166"/>
        <v>0</v>
      </c>
      <c r="AB77" s="98">
        <f t="shared" si="146"/>
        <v>0</v>
      </c>
      <c r="AC77" s="97">
        <f t="shared" si="167"/>
        <v>0</v>
      </c>
      <c r="AD77" s="98"/>
      <c r="AE77" s="100">
        <f t="shared" si="168"/>
        <v>0</v>
      </c>
      <c r="AF77" s="115"/>
      <c r="AG77" s="89"/>
      <c r="AH77" s="89">
        <f t="shared" si="147"/>
        <v>0</v>
      </c>
      <c r="AI77" s="97">
        <f t="shared" si="181"/>
        <v>0</v>
      </c>
      <c r="AJ77" s="89"/>
      <c r="AK77" s="99">
        <f t="shared" si="169"/>
        <v>0</v>
      </c>
      <c r="AL77" s="98">
        <f t="shared" si="148"/>
        <v>0</v>
      </c>
      <c r="AM77" s="97">
        <f t="shared" si="170"/>
        <v>0</v>
      </c>
      <c r="AN77" s="89"/>
      <c r="AO77" s="100">
        <f t="shared" si="171"/>
        <v>0</v>
      </c>
      <c r="AP77" s="88">
        <f t="shared" si="149"/>
        <v>0</v>
      </c>
      <c r="AQ77" s="98">
        <f t="shared" si="149"/>
        <v>0</v>
      </c>
      <c r="AR77" s="89">
        <f t="shared" si="150"/>
        <v>0</v>
      </c>
      <c r="AS77" s="97">
        <f t="shared" si="182"/>
        <v>0</v>
      </c>
      <c r="AT77" s="98">
        <f t="shared" si="151"/>
        <v>0</v>
      </c>
      <c r="AU77" s="99">
        <f t="shared" si="172"/>
        <v>0</v>
      </c>
      <c r="AV77" s="98">
        <f t="shared" si="152"/>
        <v>0</v>
      </c>
      <c r="AW77" s="97">
        <f t="shared" si="173"/>
        <v>0</v>
      </c>
      <c r="AX77" s="98">
        <f t="shared" si="153"/>
        <v>0</v>
      </c>
      <c r="AY77" s="100">
        <f t="shared" si="174"/>
        <v>0</v>
      </c>
      <c r="AZ77" s="115"/>
      <c r="BA77" s="115"/>
      <c r="BB77" s="89">
        <f t="shared" si="154"/>
        <v>0</v>
      </c>
      <c r="BC77" s="97">
        <f t="shared" si="183"/>
        <v>0</v>
      </c>
      <c r="BD77" s="88">
        <f t="shared" si="155"/>
        <v>0</v>
      </c>
      <c r="BE77" s="89">
        <f t="shared" si="155"/>
        <v>0</v>
      </c>
      <c r="BF77" s="89">
        <f t="shared" si="156"/>
        <v>0</v>
      </c>
      <c r="BG77" s="97">
        <f t="shared" si="184"/>
        <v>0</v>
      </c>
      <c r="BH77" s="89">
        <f t="shared" si="157"/>
        <v>0</v>
      </c>
      <c r="BI77" s="99">
        <f t="shared" si="175"/>
        <v>0</v>
      </c>
      <c r="BJ77" s="98">
        <f t="shared" si="158"/>
        <v>0</v>
      </c>
      <c r="BK77" s="97">
        <f t="shared" si="176"/>
        <v>0</v>
      </c>
      <c r="BL77" s="89">
        <f t="shared" si="159"/>
        <v>0</v>
      </c>
      <c r="BM77" s="100">
        <f t="shared" si="177"/>
        <v>0</v>
      </c>
      <c r="BN77" s="108">
        <f t="shared" si="140"/>
        <v>0</v>
      </c>
      <c r="BO77" s="95"/>
    </row>
    <row r="78" spans="1:67" hidden="1" x14ac:dyDescent="0.25">
      <c r="A78" s="120" t="s">
        <v>960</v>
      </c>
      <c r="B78" s="115"/>
      <c r="C78" s="89"/>
      <c r="D78" s="89">
        <f t="shared" si="141"/>
        <v>0</v>
      </c>
      <c r="E78" s="97">
        <f t="shared" si="178"/>
        <v>0</v>
      </c>
      <c r="F78" s="89"/>
      <c r="G78" s="99">
        <f t="shared" si="160"/>
        <v>0</v>
      </c>
      <c r="H78" s="98">
        <f t="shared" si="142"/>
        <v>0</v>
      </c>
      <c r="I78" s="97">
        <f t="shared" si="161"/>
        <v>0</v>
      </c>
      <c r="J78" s="89"/>
      <c r="K78" s="100">
        <f t="shared" si="162"/>
        <v>0</v>
      </c>
      <c r="L78" s="115"/>
      <c r="M78" s="89"/>
      <c r="N78" s="89">
        <f t="shared" si="143"/>
        <v>0</v>
      </c>
      <c r="O78" s="97">
        <f t="shared" si="179"/>
        <v>0</v>
      </c>
      <c r="P78" s="89"/>
      <c r="Q78" s="99">
        <f t="shared" si="163"/>
        <v>0</v>
      </c>
      <c r="R78" s="98">
        <f t="shared" si="144"/>
        <v>0</v>
      </c>
      <c r="S78" s="97">
        <f t="shared" si="164"/>
        <v>0</v>
      </c>
      <c r="T78" s="89"/>
      <c r="U78" s="100">
        <f t="shared" si="165"/>
        <v>0</v>
      </c>
      <c r="V78" s="96"/>
      <c r="W78" s="98"/>
      <c r="X78" s="89">
        <f t="shared" si="145"/>
        <v>0</v>
      </c>
      <c r="Y78" s="97">
        <f t="shared" si="180"/>
        <v>0</v>
      </c>
      <c r="Z78" s="98"/>
      <c r="AA78" s="99">
        <f t="shared" si="166"/>
        <v>0</v>
      </c>
      <c r="AB78" s="98">
        <f t="shared" si="146"/>
        <v>0</v>
      </c>
      <c r="AC78" s="97">
        <f t="shared" si="167"/>
        <v>0</v>
      </c>
      <c r="AD78" s="98"/>
      <c r="AE78" s="100">
        <f t="shared" si="168"/>
        <v>0</v>
      </c>
      <c r="AF78" s="115"/>
      <c r="AG78" s="89"/>
      <c r="AH78" s="89">
        <f t="shared" si="147"/>
        <v>0</v>
      </c>
      <c r="AI78" s="97">
        <f t="shared" si="181"/>
        <v>0</v>
      </c>
      <c r="AJ78" s="89"/>
      <c r="AK78" s="99">
        <f t="shared" si="169"/>
        <v>0</v>
      </c>
      <c r="AL78" s="98">
        <f t="shared" si="148"/>
        <v>0</v>
      </c>
      <c r="AM78" s="97">
        <f t="shared" si="170"/>
        <v>0</v>
      </c>
      <c r="AN78" s="89"/>
      <c r="AO78" s="100">
        <f t="shared" si="171"/>
        <v>0</v>
      </c>
      <c r="AP78" s="88">
        <f t="shared" si="149"/>
        <v>0</v>
      </c>
      <c r="AQ78" s="98">
        <f t="shared" si="149"/>
        <v>0</v>
      </c>
      <c r="AR78" s="89">
        <f t="shared" si="150"/>
        <v>0</v>
      </c>
      <c r="AS78" s="97">
        <f t="shared" si="182"/>
        <v>0</v>
      </c>
      <c r="AT78" s="98">
        <f t="shared" si="151"/>
        <v>0</v>
      </c>
      <c r="AU78" s="99">
        <f t="shared" si="172"/>
        <v>0</v>
      </c>
      <c r="AV78" s="98">
        <f t="shared" si="152"/>
        <v>0</v>
      </c>
      <c r="AW78" s="97">
        <f t="shared" si="173"/>
        <v>0</v>
      </c>
      <c r="AX78" s="98">
        <f t="shared" si="153"/>
        <v>0</v>
      </c>
      <c r="AY78" s="100">
        <f t="shared" si="174"/>
        <v>0</v>
      </c>
      <c r="AZ78" s="115"/>
      <c r="BA78" s="115"/>
      <c r="BB78" s="89">
        <f t="shared" si="154"/>
        <v>0</v>
      </c>
      <c r="BC78" s="97">
        <f t="shared" si="183"/>
        <v>0</v>
      </c>
      <c r="BD78" s="88">
        <f t="shared" si="155"/>
        <v>0</v>
      </c>
      <c r="BE78" s="89">
        <f t="shared" si="155"/>
        <v>0</v>
      </c>
      <c r="BF78" s="89">
        <f t="shared" si="156"/>
        <v>0</v>
      </c>
      <c r="BG78" s="97">
        <f t="shared" si="184"/>
        <v>0</v>
      </c>
      <c r="BH78" s="89">
        <f t="shared" si="157"/>
        <v>0</v>
      </c>
      <c r="BI78" s="99">
        <f t="shared" si="175"/>
        <v>0</v>
      </c>
      <c r="BJ78" s="98">
        <f t="shared" si="158"/>
        <v>0</v>
      </c>
      <c r="BK78" s="97">
        <f t="shared" si="176"/>
        <v>0</v>
      </c>
      <c r="BL78" s="89">
        <f t="shared" si="159"/>
        <v>0</v>
      </c>
      <c r="BM78" s="100">
        <f t="shared" si="177"/>
        <v>0</v>
      </c>
      <c r="BN78" s="108">
        <f t="shared" si="140"/>
        <v>0</v>
      </c>
      <c r="BO78" s="95"/>
    </row>
    <row r="79" spans="1:67" hidden="1" x14ac:dyDescent="0.25">
      <c r="A79" s="120" t="s">
        <v>961</v>
      </c>
      <c r="B79" s="115"/>
      <c r="C79" s="89"/>
      <c r="D79" s="89">
        <f t="shared" si="141"/>
        <v>0</v>
      </c>
      <c r="E79" s="97">
        <f t="shared" si="178"/>
        <v>0</v>
      </c>
      <c r="F79" s="89"/>
      <c r="G79" s="99">
        <f t="shared" si="160"/>
        <v>0</v>
      </c>
      <c r="H79" s="98">
        <f t="shared" si="142"/>
        <v>0</v>
      </c>
      <c r="I79" s="97">
        <f t="shared" si="161"/>
        <v>0</v>
      </c>
      <c r="J79" s="89"/>
      <c r="K79" s="100">
        <f t="shared" si="162"/>
        <v>0</v>
      </c>
      <c r="L79" s="115"/>
      <c r="M79" s="89"/>
      <c r="N79" s="89">
        <f t="shared" si="143"/>
        <v>0</v>
      </c>
      <c r="O79" s="97">
        <f t="shared" si="179"/>
        <v>0</v>
      </c>
      <c r="P79" s="89"/>
      <c r="Q79" s="99">
        <f t="shared" si="163"/>
        <v>0</v>
      </c>
      <c r="R79" s="98">
        <f t="shared" si="144"/>
        <v>0</v>
      </c>
      <c r="S79" s="97">
        <f t="shared" si="164"/>
        <v>0</v>
      </c>
      <c r="T79" s="89"/>
      <c r="U79" s="100">
        <f t="shared" si="165"/>
        <v>0</v>
      </c>
      <c r="V79" s="96"/>
      <c r="W79" s="98"/>
      <c r="X79" s="89">
        <f t="shared" si="145"/>
        <v>0</v>
      </c>
      <c r="Y79" s="97">
        <f t="shared" si="180"/>
        <v>0</v>
      </c>
      <c r="Z79" s="98"/>
      <c r="AA79" s="99">
        <f t="shared" si="166"/>
        <v>0</v>
      </c>
      <c r="AB79" s="98">
        <f t="shared" si="146"/>
        <v>0</v>
      </c>
      <c r="AC79" s="97">
        <f t="shared" si="167"/>
        <v>0</v>
      </c>
      <c r="AD79" s="98"/>
      <c r="AE79" s="100">
        <f t="shared" si="168"/>
        <v>0</v>
      </c>
      <c r="AF79" s="115"/>
      <c r="AG79" s="89"/>
      <c r="AH79" s="89">
        <f t="shared" si="147"/>
        <v>0</v>
      </c>
      <c r="AI79" s="97">
        <f t="shared" si="181"/>
        <v>0</v>
      </c>
      <c r="AJ79" s="89"/>
      <c r="AK79" s="99">
        <f t="shared" si="169"/>
        <v>0</v>
      </c>
      <c r="AL79" s="98">
        <f t="shared" si="148"/>
        <v>0</v>
      </c>
      <c r="AM79" s="97">
        <f t="shared" si="170"/>
        <v>0</v>
      </c>
      <c r="AN79" s="89"/>
      <c r="AO79" s="100">
        <f t="shared" si="171"/>
        <v>0</v>
      </c>
      <c r="AP79" s="88">
        <f t="shared" si="149"/>
        <v>0</v>
      </c>
      <c r="AQ79" s="98">
        <f t="shared" si="149"/>
        <v>0</v>
      </c>
      <c r="AR79" s="89">
        <f t="shared" si="150"/>
        <v>0</v>
      </c>
      <c r="AS79" s="97">
        <f t="shared" si="182"/>
        <v>0</v>
      </c>
      <c r="AT79" s="98">
        <f t="shared" si="151"/>
        <v>0</v>
      </c>
      <c r="AU79" s="99">
        <f t="shared" si="172"/>
        <v>0</v>
      </c>
      <c r="AV79" s="98">
        <f t="shared" si="152"/>
        <v>0</v>
      </c>
      <c r="AW79" s="97">
        <f t="shared" si="173"/>
        <v>0</v>
      </c>
      <c r="AX79" s="98">
        <f t="shared" si="153"/>
        <v>0</v>
      </c>
      <c r="AY79" s="100">
        <f t="shared" si="174"/>
        <v>0</v>
      </c>
      <c r="AZ79" s="115"/>
      <c r="BA79" s="115"/>
      <c r="BB79" s="89">
        <f t="shared" si="154"/>
        <v>0</v>
      </c>
      <c r="BC79" s="97">
        <f t="shared" si="183"/>
        <v>0</v>
      </c>
      <c r="BD79" s="88">
        <f t="shared" si="155"/>
        <v>0</v>
      </c>
      <c r="BE79" s="89">
        <f t="shared" si="155"/>
        <v>0</v>
      </c>
      <c r="BF79" s="89">
        <f t="shared" si="156"/>
        <v>0</v>
      </c>
      <c r="BG79" s="97">
        <f t="shared" si="184"/>
        <v>0</v>
      </c>
      <c r="BH79" s="89">
        <f t="shared" si="157"/>
        <v>0</v>
      </c>
      <c r="BI79" s="99">
        <f t="shared" si="175"/>
        <v>0</v>
      </c>
      <c r="BJ79" s="98">
        <f t="shared" si="158"/>
        <v>0</v>
      </c>
      <c r="BK79" s="97">
        <f t="shared" si="176"/>
        <v>0</v>
      </c>
      <c r="BL79" s="89">
        <f t="shared" si="159"/>
        <v>0</v>
      </c>
      <c r="BM79" s="100">
        <f t="shared" si="177"/>
        <v>0</v>
      </c>
      <c r="BN79" s="108">
        <f t="shared" si="140"/>
        <v>0</v>
      </c>
      <c r="BO79" s="95"/>
    </row>
    <row r="80" spans="1:67" hidden="1" x14ac:dyDescent="0.25">
      <c r="A80" s="120" t="s">
        <v>962</v>
      </c>
      <c r="B80" s="115"/>
      <c r="C80" s="89"/>
      <c r="D80" s="89">
        <f t="shared" si="141"/>
        <v>0</v>
      </c>
      <c r="E80" s="97">
        <f t="shared" si="178"/>
        <v>0</v>
      </c>
      <c r="F80" s="89"/>
      <c r="G80" s="99">
        <f t="shared" si="160"/>
        <v>0</v>
      </c>
      <c r="H80" s="98">
        <f t="shared" si="142"/>
        <v>0</v>
      </c>
      <c r="I80" s="97">
        <f t="shared" si="161"/>
        <v>0</v>
      </c>
      <c r="J80" s="89"/>
      <c r="K80" s="100">
        <f t="shared" si="162"/>
        <v>0</v>
      </c>
      <c r="L80" s="115"/>
      <c r="M80" s="89"/>
      <c r="N80" s="89">
        <f t="shared" si="143"/>
        <v>0</v>
      </c>
      <c r="O80" s="97">
        <f t="shared" si="179"/>
        <v>0</v>
      </c>
      <c r="P80" s="89"/>
      <c r="Q80" s="99">
        <f t="shared" si="163"/>
        <v>0</v>
      </c>
      <c r="R80" s="98">
        <f t="shared" si="144"/>
        <v>0</v>
      </c>
      <c r="S80" s="97">
        <f t="shared" si="164"/>
        <v>0</v>
      </c>
      <c r="T80" s="89"/>
      <c r="U80" s="100">
        <f t="shared" si="165"/>
        <v>0</v>
      </c>
      <c r="V80" s="96"/>
      <c r="W80" s="98"/>
      <c r="X80" s="89">
        <f t="shared" si="145"/>
        <v>0</v>
      </c>
      <c r="Y80" s="97">
        <f t="shared" si="180"/>
        <v>0</v>
      </c>
      <c r="Z80" s="98"/>
      <c r="AA80" s="99">
        <f t="shared" si="166"/>
        <v>0</v>
      </c>
      <c r="AB80" s="98">
        <f t="shared" si="146"/>
        <v>0</v>
      </c>
      <c r="AC80" s="97">
        <f t="shared" si="167"/>
        <v>0</v>
      </c>
      <c r="AD80" s="98"/>
      <c r="AE80" s="100">
        <f t="shared" si="168"/>
        <v>0</v>
      </c>
      <c r="AF80" s="115"/>
      <c r="AG80" s="89"/>
      <c r="AH80" s="89">
        <f t="shared" si="147"/>
        <v>0</v>
      </c>
      <c r="AI80" s="97">
        <f t="shared" si="181"/>
        <v>0</v>
      </c>
      <c r="AJ80" s="89"/>
      <c r="AK80" s="99">
        <f t="shared" si="169"/>
        <v>0</v>
      </c>
      <c r="AL80" s="98">
        <f t="shared" si="148"/>
        <v>0</v>
      </c>
      <c r="AM80" s="97">
        <f t="shared" si="170"/>
        <v>0</v>
      </c>
      <c r="AN80" s="89"/>
      <c r="AO80" s="100">
        <f t="shared" si="171"/>
        <v>0</v>
      </c>
      <c r="AP80" s="88">
        <f t="shared" si="149"/>
        <v>0</v>
      </c>
      <c r="AQ80" s="98">
        <f t="shared" si="149"/>
        <v>0</v>
      </c>
      <c r="AR80" s="89">
        <f t="shared" si="150"/>
        <v>0</v>
      </c>
      <c r="AS80" s="97">
        <f t="shared" si="182"/>
        <v>0</v>
      </c>
      <c r="AT80" s="98">
        <f t="shared" si="151"/>
        <v>0</v>
      </c>
      <c r="AU80" s="99">
        <f t="shared" si="172"/>
        <v>0</v>
      </c>
      <c r="AV80" s="98">
        <f t="shared" si="152"/>
        <v>0</v>
      </c>
      <c r="AW80" s="97">
        <f t="shared" si="173"/>
        <v>0</v>
      </c>
      <c r="AX80" s="98">
        <f t="shared" si="153"/>
        <v>0</v>
      </c>
      <c r="AY80" s="100">
        <f t="shared" si="174"/>
        <v>0</v>
      </c>
      <c r="AZ80" s="115"/>
      <c r="BA80" s="115"/>
      <c r="BB80" s="89">
        <f t="shared" si="154"/>
        <v>0</v>
      </c>
      <c r="BC80" s="97">
        <f t="shared" si="183"/>
        <v>0</v>
      </c>
      <c r="BD80" s="88">
        <f t="shared" si="155"/>
        <v>0</v>
      </c>
      <c r="BE80" s="89">
        <f t="shared" si="155"/>
        <v>0</v>
      </c>
      <c r="BF80" s="89">
        <f t="shared" si="156"/>
        <v>0</v>
      </c>
      <c r="BG80" s="97">
        <f t="shared" si="184"/>
        <v>0</v>
      </c>
      <c r="BH80" s="89">
        <f t="shared" si="157"/>
        <v>0</v>
      </c>
      <c r="BI80" s="99">
        <f t="shared" si="175"/>
        <v>0</v>
      </c>
      <c r="BJ80" s="98">
        <f t="shared" si="158"/>
        <v>0</v>
      </c>
      <c r="BK80" s="97">
        <f t="shared" si="176"/>
        <v>0</v>
      </c>
      <c r="BL80" s="89">
        <f t="shared" si="159"/>
        <v>0</v>
      </c>
      <c r="BM80" s="100">
        <f t="shared" si="177"/>
        <v>0</v>
      </c>
      <c r="BN80" s="108">
        <f t="shared" si="140"/>
        <v>0</v>
      </c>
      <c r="BO80" s="95"/>
    </row>
    <row r="81" spans="1:67" hidden="1" x14ac:dyDescent="0.25">
      <c r="A81" s="120" t="s">
        <v>963</v>
      </c>
      <c r="B81" s="115"/>
      <c r="C81" s="89"/>
      <c r="D81" s="89">
        <f t="shared" si="141"/>
        <v>0</v>
      </c>
      <c r="E81" s="97">
        <f t="shared" si="178"/>
        <v>0</v>
      </c>
      <c r="F81" s="89"/>
      <c r="G81" s="99">
        <f t="shared" si="160"/>
        <v>0</v>
      </c>
      <c r="H81" s="98">
        <f t="shared" si="142"/>
        <v>0</v>
      </c>
      <c r="I81" s="97">
        <f t="shared" si="161"/>
        <v>0</v>
      </c>
      <c r="J81" s="89"/>
      <c r="K81" s="100">
        <f t="shared" si="162"/>
        <v>0</v>
      </c>
      <c r="L81" s="115"/>
      <c r="M81" s="89"/>
      <c r="N81" s="89">
        <f t="shared" si="143"/>
        <v>0</v>
      </c>
      <c r="O81" s="97">
        <f t="shared" si="179"/>
        <v>0</v>
      </c>
      <c r="P81" s="89"/>
      <c r="Q81" s="99">
        <f t="shared" si="163"/>
        <v>0</v>
      </c>
      <c r="R81" s="98">
        <f t="shared" si="144"/>
        <v>0</v>
      </c>
      <c r="S81" s="97">
        <f t="shared" si="164"/>
        <v>0</v>
      </c>
      <c r="T81" s="89"/>
      <c r="U81" s="100">
        <f t="shared" si="165"/>
        <v>0</v>
      </c>
      <c r="V81" s="96"/>
      <c r="W81" s="98"/>
      <c r="X81" s="89">
        <f t="shared" si="145"/>
        <v>0</v>
      </c>
      <c r="Y81" s="97">
        <f t="shared" si="180"/>
        <v>0</v>
      </c>
      <c r="Z81" s="98"/>
      <c r="AA81" s="99">
        <f t="shared" si="166"/>
        <v>0</v>
      </c>
      <c r="AB81" s="98">
        <f t="shared" si="146"/>
        <v>0</v>
      </c>
      <c r="AC81" s="97">
        <f t="shared" si="167"/>
        <v>0</v>
      </c>
      <c r="AD81" s="98"/>
      <c r="AE81" s="100">
        <f t="shared" si="168"/>
        <v>0</v>
      </c>
      <c r="AF81" s="115"/>
      <c r="AG81" s="89"/>
      <c r="AH81" s="89">
        <f t="shared" si="147"/>
        <v>0</v>
      </c>
      <c r="AI81" s="97">
        <f t="shared" si="181"/>
        <v>0</v>
      </c>
      <c r="AJ81" s="89"/>
      <c r="AK81" s="99">
        <f t="shared" si="169"/>
        <v>0</v>
      </c>
      <c r="AL81" s="98">
        <f t="shared" si="148"/>
        <v>0</v>
      </c>
      <c r="AM81" s="97">
        <f t="shared" si="170"/>
        <v>0</v>
      </c>
      <c r="AN81" s="89"/>
      <c r="AO81" s="100">
        <f t="shared" si="171"/>
        <v>0</v>
      </c>
      <c r="AP81" s="88">
        <f t="shared" si="149"/>
        <v>0</v>
      </c>
      <c r="AQ81" s="98">
        <f t="shared" si="149"/>
        <v>0</v>
      </c>
      <c r="AR81" s="89">
        <f t="shared" si="150"/>
        <v>0</v>
      </c>
      <c r="AS81" s="97">
        <f t="shared" si="182"/>
        <v>0</v>
      </c>
      <c r="AT81" s="98">
        <f t="shared" si="151"/>
        <v>0</v>
      </c>
      <c r="AU81" s="99">
        <f t="shared" si="172"/>
        <v>0</v>
      </c>
      <c r="AV81" s="98">
        <f t="shared" si="152"/>
        <v>0</v>
      </c>
      <c r="AW81" s="97">
        <f t="shared" si="173"/>
        <v>0</v>
      </c>
      <c r="AX81" s="98">
        <f t="shared" si="153"/>
        <v>0</v>
      </c>
      <c r="AY81" s="100">
        <f t="shared" si="174"/>
        <v>0</v>
      </c>
      <c r="AZ81" s="115"/>
      <c r="BA81" s="115"/>
      <c r="BB81" s="89">
        <f t="shared" si="154"/>
        <v>0</v>
      </c>
      <c r="BC81" s="97">
        <f t="shared" si="183"/>
        <v>0</v>
      </c>
      <c r="BD81" s="88">
        <f t="shared" si="155"/>
        <v>0</v>
      </c>
      <c r="BE81" s="89">
        <f t="shared" si="155"/>
        <v>0</v>
      </c>
      <c r="BF81" s="89">
        <f t="shared" si="156"/>
        <v>0</v>
      </c>
      <c r="BG81" s="97">
        <f t="shared" si="184"/>
        <v>0</v>
      </c>
      <c r="BH81" s="89">
        <f t="shared" si="157"/>
        <v>0</v>
      </c>
      <c r="BI81" s="99">
        <f t="shared" si="175"/>
        <v>0</v>
      </c>
      <c r="BJ81" s="98">
        <f t="shared" si="158"/>
        <v>0</v>
      </c>
      <c r="BK81" s="97">
        <f t="shared" si="176"/>
        <v>0</v>
      </c>
      <c r="BL81" s="89">
        <f t="shared" si="159"/>
        <v>0</v>
      </c>
      <c r="BM81" s="100">
        <f t="shared" si="177"/>
        <v>0</v>
      </c>
      <c r="BN81" s="108">
        <f t="shared" si="140"/>
        <v>0</v>
      </c>
      <c r="BO81" s="95"/>
    </row>
    <row r="82" spans="1:67" hidden="1" x14ac:dyDescent="0.25">
      <c r="A82" s="120" t="s">
        <v>964</v>
      </c>
      <c r="B82" s="115"/>
      <c r="C82" s="89"/>
      <c r="D82" s="89">
        <f t="shared" si="141"/>
        <v>0</v>
      </c>
      <c r="E82" s="97">
        <f t="shared" si="178"/>
        <v>0</v>
      </c>
      <c r="F82" s="89"/>
      <c r="G82" s="99">
        <f t="shared" si="160"/>
        <v>0</v>
      </c>
      <c r="H82" s="98">
        <f t="shared" si="142"/>
        <v>0</v>
      </c>
      <c r="I82" s="97">
        <f t="shared" si="161"/>
        <v>0</v>
      </c>
      <c r="J82" s="89"/>
      <c r="K82" s="100">
        <f t="shared" si="162"/>
        <v>0</v>
      </c>
      <c r="L82" s="115"/>
      <c r="M82" s="89"/>
      <c r="N82" s="89">
        <f t="shared" si="143"/>
        <v>0</v>
      </c>
      <c r="O82" s="97">
        <f t="shared" si="179"/>
        <v>0</v>
      </c>
      <c r="P82" s="89"/>
      <c r="Q82" s="99">
        <f t="shared" si="163"/>
        <v>0</v>
      </c>
      <c r="R82" s="98">
        <f t="shared" si="144"/>
        <v>0</v>
      </c>
      <c r="S82" s="97">
        <f t="shared" si="164"/>
        <v>0</v>
      </c>
      <c r="T82" s="89"/>
      <c r="U82" s="100">
        <f t="shared" si="165"/>
        <v>0</v>
      </c>
      <c r="V82" s="96"/>
      <c r="W82" s="98"/>
      <c r="X82" s="89">
        <f t="shared" si="145"/>
        <v>0</v>
      </c>
      <c r="Y82" s="97">
        <f t="shared" si="180"/>
        <v>0</v>
      </c>
      <c r="Z82" s="98"/>
      <c r="AA82" s="99">
        <f t="shared" si="166"/>
        <v>0</v>
      </c>
      <c r="AB82" s="98">
        <f t="shared" si="146"/>
        <v>0</v>
      </c>
      <c r="AC82" s="97">
        <f t="shared" si="167"/>
        <v>0</v>
      </c>
      <c r="AD82" s="98"/>
      <c r="AE82" s="100">
        <f t="shared" si="168"/>
        <v>0</v>
      </c>
      <c r="AF82" s="115"/>
      <c r="AG82" s="89"/>
      <c r="AH82" s="89">
        <f t="shared" si="147"/>
        <v>0</v>
      </c>
      <c r="AI82" s="97">
        <f t="shared" si="181"/>
        <v>0</v>
      </c>
      <c r="AJ82" s="89"/>
      <c r="AK82" s="99">
        <f t="shared" si="169"/>
        <v>0</v>
      </c>
      <c r="AL82" s="98">
        <f t="shared" si="148"/>
        <v>0</v>
      </c>
      <c r="AM82" s="97">
        <f t="shared" si="170"/>
        <v>0</v>
      </c>
      <c r="AN82" s="89"/>
      <c r="AO82" s="100">
        <f t="shared" si="171"/>
        <v>0</v>
      </c>
      <c r="AP82" s="88">
        <f t="shared" si="149"/>
        <v>0</v>
      </c>
      <c r="AQ82" s="98">
        <f t="shared" si="149"/>
        <v>0</v>
      </c>
      <c r="AR82" s="89">
        <f t="shared" si="150"/>
        <v>0</v>
      </c>
      <c r="AS82" s="97">
        <f t="shared" si="182"/>
        <v>0</v>
      </c>
      <c r="AT82" s="98">
        <f t="shared" si="151"/>
        <v>0</v>
      </c>
      <c r="AU82" s="99">
        <f t="shared" si="172"/>
        <v>0</v>
      </c>
      <c r="AV82" s="98">
        <f t="shared" si="152"/>
        <v>0</v>
      </c>
      <c r="AW82" s="97">
        <f t="shared" si="173"/>
        <v>0</v>
      </c>
      <c r="AX82" s="98">
        <f t="shared" si="153"/>
        <v>0</v>
      </c>
      <c r="AY82" s="100">
        <f t="shared" si="174"/>
        <v>0</v>
      </c>
      <c r="AZ82" s="115"/>
      <c r="BA82" s="115"/>
      <c r="BB82" s="89">
        <f t="shared" si="154"/>
        <v>0</v>
      </c>
      <c r="BC82" s="97">
        <f t="shared" si="183"/>
        <v>0</v>
      </c>
      <c r="BD82" s="88">
        <f t="shared" si="155"/>
        <v>0</v>
      </c>
      <c r="BE82" s="89">
        <f t="shared" si="155"/>
        <v>0</v>
      </c>
      <c r="BF82" s="89">
        <f t="shared" si="156"/>
        <v>0</v>
      </c>
      <c r="BG82" s="97">
        <f t="shared" si="184"/>
        <v>0</v>
      </c>
      <c r="BH82" s="89">
        <f t="shared" si="157"/>
        <v>0</v>
      </c>
      <c r="BI82" s="99">
        <f t="shared" si="175"/>
        <v>0</v>
      </c>
      <c r="BJ82" s="98">
        <f t="shared" si="158"/>
        <v>0</v>
      </c>
      <c r="BK82" s="97">
        <f t="shared" si="176"/>
        <v>0</v>
      </c>
      <c r="BL82" s="89">
        <f t="shared" si="159"/>
        <v>0</v>
      </c>
      <c r="BM82" s="100">
        <f t="shared" si="177"/>
        <v>0</v>
      </c>
      <c r="BN82" s="108">
        <f t="shared" si="140"/>
        <v>0</v>
      </c>
      <c r="BO82" s="95"/>
    </row>
    <row r="83" spans="1:67" hidden="1" x14ac:dyDescent="0.25">
      <c r="A83" s="120" t="s">
        <v>965</v>
      </c>
      <c r="B83" s="115"/>
      <c r="C83" s="89"/>
      <c r="D83" s="89">
        <f t="shared" si="141"/>
        <v>0</v>
      </c>
      <c r="E83" s="97">
        <f t="shared" si="178"/>
        <v>0</v>
      </c>
      <c r="F83" s="89"/>
      <c r="G83" s="99">
        <f t="shared" si="160"/>
        <v>0</v>
      </c>
      <c r="H83" s="98">
        <f t="shared" si="142"/>
        <v>0</v>
      </c>
      <c r="I83" s="97">
        <f t="shared" si="161"/>
        <v>0</v>
      </c>
      <c r="J83" s="89"/>
      <c r="K83" s="100">
        <f t="shared" si="162"/>
        <v>0</v>
      </c>
      <c r="L83" s="115"/>
      <c r="M83" s="89"/>
      <c r="N83" s="89">
        <f t="shared" si="143"/>
        <v>0</v>
      </c>
      <c r="O83" s="97">
        <f t="shared" si="179"/>
        <v>0</v>
      </c>
      <c r="P83" s="89"/>
      <c r="Q83" s="99">
        <f t="shared" si="163"/>
        <v>0</v>
      </c>
      <c r="R83" s="98">
        <f t="shared" si="144"/>
        <v>0</v>
      </c>
      <c r="S83" s="97">
        <f t="shared" si="164"/>
        <v>0</v>
      </c>
      <c r="T83" s="89"/>
      <c r="U83" s="100">
        <f t="shared" si="165"/>
        <v>0</v>
      </c>
      <c r="V83" s="96"/>
      <c r="W83" s="98"/>
      <c r="X83" s="89">
        <f t="shared" si="145"/>
        <v>0</v>
      </c>
      <c r="Y83" s="97">
        <f t="shared" si="180"/>
        <v>0</v>
      </c>
      <c r="Z83" s="98"/>
      <c r="AA83" s="99">
        <f t="shared" si="166"/>
        <v>0</v>
      </c>
      <c r="AB83" s="98">
        <f t="shared" si="146"/>
        <v>0</v>
      </c>
      <c r="AC83" s="97">
        <f t="shared" si="167"/>
        <v>0</v>
      </c>
      <c r="AD83" s="98"/>
      <c r="AE83" s="100">
        <f t="shared" si="168"/>
        <v>0</v>
      </c>
      <c r="AF83" s="115"/>
      <c r="AG83" s="89"/>
      <c r="AH83" s="89">
        <f t="shared" si="147"/>
        <v>0</v>
      </c>
      <c r="AI83" s="97">
        <f t="shared" si="181"/>
        <v>0</v>
      </c>
      <c r="AJ83" s="89"/>
      <c r="AK83" s="99">
        <f t="shared" si="169"/>
        <v>0</v>
      </c>
      <c r="AL83" s="98">
        <f t="shared" si="148"/>
        <v>0</v>
      </c>
      <c r="AM83" s="97">
        <f t="shared" si="170"/>
        <v>0</v>
      </c>
      <c r="AN83" s="89"/>
      <c r="AO83" s="100">
        <f t="shared" si="171"/>
        <v>0</v>
      </c>
      <c r="AP83" s="88">
        <f t="shared" si="149"/>
        <v>0</v>
      </c>
      <c r="AQ83" s="98">
        <f t="shared" si="149"/>
        <v>0</v>
      </c>
      <c r="AR83" s="89">
        <f t="shared" si="150"/>
        <v>0</v>
      </c>
      <c r="AS83" s="97">
        <f t="shared" si="182"/>
        <v>0</v>
      </c>
      <c r="AT83" s="98">
        <f t="shared" si="151"/>
        <v>0</v>
      </c>
      <c r="AU83" s="99">
        <f t="shared" si="172"/>
        <v>0</v>
      </c>
      <c r="AV83" s="98">
        <f t="shared" si="152"/>
        <v>0</v>
      </c>
      <c r="AW83" s="97">
        <f t="shared" si="173"/>
        <v>0</v>
      </c>
      <c r="AX83" s="98">
        <f t="shared" si="153"/>
        <v>0</v>
      </c>
      <c r="AY83" s="100">
        <f t="shared" si="174"/>
        <v>0</v>
      </c>
      <c r="AZ83" s="115"/>
      <c r="BA83" s="115"/>
      <c r="BB83" s="89">
        <f t="shared" si="154"/>
        <v>0</v>
      </c>
      <c r="BC83" s="97">
        <f t="shared" si="183"/>
        <v>0</v>
      </c>
      <c r="BD83" s="88">
        <f t="shared" si="155"/>
        <v>0</v>
      </c>
      <c r="BE83" s="89">
        <f t="shared" si="155"/>
        <v>0</v>
      </c>
      <c r="BF83" s="89">
        <f t="shared" si="156"/>
        <v>0</v>
      </c>
      <c r="BG83" s="97">
        <f t="shared" si="184"/>
        <v>0</v>
      </c>
      <c r="BH83" s="89">
        <f t="shared" si="157"/>
        <v>0</v>
      </c>
      <c r="BI83" s="99">
        <f t="shared" si="175"/>
        <v>0</v>
      </c>
      <c r="BJ83" s="98">
        <f t="shared" si="158"/>
        <v>0</v>
      </c>
      <c r="BK83" s="97">
        <f t="shared" si="176"/>
        <v>0</v>
      </c>
      <c r="BL83" s="89">
        <f t="shared" si="159"/>
        <v>0</v>
      </c>
      <c r="BM83" s="100">
        <f t="shared" si="177"/>
        <v>0</v>
      </c>
      <c r="BN83" s="108">
        <f t="shared" si="140"/>
        <v>0</v>
      </c>
      <c r="BO83" s="95"/>
    </row>
    <row r="84" spans="1:67" ht="16.5" hidden="1" thickBot="1" x14ac:dyDescent="0.3">
      <c r="A84" s="121" t="s">
        <v>966</v>
      </c>
      <c r="B84" s="115"/>
      <c r="C84" s="89"/>
      <c r="D84" s="89">
        <f t="shared" si="141"/>
        <v>0</v>
      </c>
      <c r="E84" s="103">
        <f t="shared" si="178"/>
        <v>0</v>
      </c>
      <c r="F84" s="89"/>
      <c r="G84" s="105">
        <f t="shared" si="160"/>
        <v>0</v>
      </c>
      <c r="H84" s="106">
        <f t="shared" si="142"/>
        <v>0</v>
      </c>
      <c r="I84" s="103">
        <f t="shared" si="161"/>
        <v>0</v>
      </c>
      <c r="J84" s="89"/>
      <c r="K84" s="107">
        <f t="shared" si="162"/>
        <v>0</v>
      </c>
      <c r="L84" s="115"/>
      <c r="M84" s="122"/>
      <c r="N84" s="89">
        <f t="shared" si="143"/>
        <v>0</v>
      </c>
      <c r="O84" s="103">
        <f t="shared" si="179"/>
        <v>0</v>
      </c>
      <c r="P84" s="122"/>
      <c r="Q84" s="105">
        <f t="shared" si="163"/>
        <v>0</v>
      </c>
      <c r="R84" s="106">
        <f t="shared" si="144"/>
        <v>0</v>
      </c>
      <c r="S84" s="103">
        <f t="shared" si="164"/>
        <v>0</v>
      </c>
      <c r="T84" s="122"/>
      <c r="U84" s="107">
        <f t="shared" si="165"/>
        <v>0</v>
      </c>
      <c r="V84" s="102"/>
      <c r="W84" s="106"/>
      <c r="X84" s="89">
        <f t="shared" si="145"/>
        <v>0</v>
      </c>
      <c r="Y84" s="103">
        <f t="shared" si="180"/>
        <v>0</v>
      </c>
      <c r="Z84" s="106"/>
      <c r="AA84" s="105">
        <f t="shared" si="166"/>
        <v>0</v>
      </c>
      <c r="AB84" s="106">
        <f t="shared" si="146"/>
        <v>0</v>
      </c>
      <c r="AC84" s="103">
        <f t="shared" si="167"/>
        <v>0</v>
      </c>
      <c r="AD84" s="106"/>
      <c r="AE84" s="107">
        <f t="shared" si="168"/>
        <v>0</v>
      </c>
      <c r="AF84" s="115"/>
      <c r="AG84" s="122"/>
      <c r="AH84" s="89">
        <f t="shared" si="147"/>
        <v>0</v>
      </c>
      <c r="AI84" s="103">
        <f t="shared" si="181"/>
        <v>0</v>
      </c>
      <c r="AJ84" s="122"/>
      <c r="AK84" s="105">
        <f t="shared" si="169"/>
        <v>0</v>
      </c>
      <c r="AL84" s="106">
        <f t="shared" si="148"/>
        <v>0</v>
      </c>
      <c r="AM84" s="103">
        <f t="shared" si="170"/>
        <v>0</v>
      </c>
      <c r="AN84" s="122"/>
      <c r="AO84" s="107">
        <f t="shared" si="171"/>
        <v>0</v>
      </c>
      <c r="AP84" s="88">
        <f t="shared" si="149"/>
        <v>0</v>
      </c>
      <c r="AQ84" s="98">
        <f t="shared" si="149"/>
        <v>0</v>
      </c>
      <c r="AR84" s="89">
        <f t="shared" si="150"/>
        <v>0</v>
      </c>
      <c r="AS84" s="103">
        <f t="shared" si="182"/>
        <v>0</v>
      </c>
      <c r="AT84" s="98">
        <f t="shared" si="151"/>
        <v>0</v>
      </c>
      <c r="AU84" s="105">
        <f t="shared" si="172"/>
        <v>0</v>
      </c>
      <c r="AV84" s="106">
        <f t="shared" si="152"/>
        <v>0</v>
      </c>
      <c r="AW84" s="103">
        <f t="shared" si="173"/>
        <v>0</v>
      </c>
      <c r="AX84" s="98">
        <f t="shared" si="153"/>
        <v>0</v>
      </c>
      <c r="AY84" s="107">
        <f t="shared" si="174"/>
        <v>0</v>
      </c>
      <c r="AZ84" s="115"/>
      <c r="BA84" s="115"/>
      <c r="BB84" s="89">
        <f t="shared" si="154"/>
        <v>0</v>
      </c>
      <c r="BC84" s="103">
        <f t="shared" si="183"/>
        <v>0</v>
      </c>
      <c r="BD84" s="88">
        <f t="shared" si="155"/>
        <v>0</v>
      </c>
      <c r="BE84" s="89">
        <f t="shared" si="155"/>
        <v>0</v>
      </c>
      <c r="BF84" s="89">
        <f t="shared" si="156"/>
        <v>0</v>
      </c>
      <c r="BG84" s="103">
        <f t="shared" si="184"/>
        <v>0</v>
      </c>
      <c r="BH84" s="89">
        <f t="shared" si="157"/>
        <v>0</v>
      </c>
      <c r="BI84" s="105">
        <f t="shared" si="175"/>
        <v>0</v>
      </c>
      <c r="BJ84" s="106">
        <f t="shared" si="158"/>
        <v>0</v>
      </c>
      <c r="BK84" s="103">
        <f t="shared" si="176"/>
        <v>0</v>
      </c>
      <c r="BL84" s="89">
        <f t="shared" si="159"/>
        <v>0</v>
      </c>
      <c r="BM84" s="107">
        <f t="shared" si="177"/>
        <v>0</v>
      </c>
      <c r="BN84" s="108">
        <f t="shared" si="140"/>
        <v>0</v>
      </c>
      <c r="BO84" s="95"/>
    </row>
    <row r="85" spans="1:67" ht="16.5" hidden="1" thickBot="1" x14ac:dyDescent="0.3">
      <c r="A85" s="109" t="s">
        <v>967</v>
      </c>
      <c r="B85" s="109">
        <f>SUM(B63:B84)</f>
        <v>0</v>
      </c>
      <c r="C85" s="110">
        <f>SUM(C63:C84)</f>
        <v>0</v>
      </c>
      <c r="D85" s="110">
        <f>SUM(D63:D84)</f>
        <v>0</v>
      </c>
      <c r="E85" s="111">
        <f t="shared" si="178"/>
        <v>0</v>
      </c>
      <c r="F85" s="110">
        <f>SUM(F63:F84)</f>
        <v>0</v>
      </c>
      <c r="G85" s="111">
        <f t="shared" si="160"/>
        <v>0</v>
      </c>
      <c r="H85" s="110">
        <f>SUM(H63:H84)</f>
        <v>0</v>
      </c>
      <c r="I85" s="111">
        <f t="shared" si="161"/>
        <v>0</v>
      </c>
      <c r="J85" s="110">
        <f>SUM(J63:J84)</f>
        <v>0</v>
      </c>
      <c r="K85" s="113">
        <f t="shared" si="162"/>
        <v>0</v>
      </c>
      <c r="L85" s="109">
        <f>SUM(L63:L84)</f>
        <v>0</v>
      </c>
      <c r="M85" s="110">
        <f>SUM(M63:M84)</f>
        <v>0</v>
      </c>
      <c r="N85" s="110">
        <f>SUM(N63:N84)</f>
        <v>0</v>
      </c>
      <c r="O85" s="111">
        <f t="shared" si="179"/>
        <v>0</v>
      </c>
      <c r="P85" s="110">
        <f>SUM(P63:P84)</f>
        <v>0</v>
      </c>
      <c r="Q85" s="111">
        <f t="shared" si="163"/>
        <v>0</v>
      </c>
      <c r="R85" s="110">
        <f>SUM(R63:R84)</f>
        <v>0</v>
      </c>
      <c r="S85" s="111">
        <f t="shared" si="164"/>
        <v>0</v>
      </c>
      <c r="T85" s="110">
        <f>SUM(T63:T84)</f>
        <v>0</v>
      </c>
      <c r="U85" s="113">
        <f t="shared" si="165"/>
        <v>0</v>
      </c>
      <c r="V85" s="109">
        <f>SUM(V63:V84)</f>
        <v>0</v>
      </c>
      <c r="W85" s="110">
        <f>SUM(W63:W84)</f>
        <v>0</v>
      </c>
      <c r="X85" s="110">
        <f>SUM(X63:X84)</f>
        <v>0</v>
      </c>
      <c r="Y85" s="111">
        <f t="shared" si="180"/>
        <v>0</v>
      </c>
      <c r="Z85" s="110">
        <f>SUM(Z63:Z84)</f>
        <v>0</v>
      </c>
      <c r="AA85" s="111">
        <f t="shared" si="166"/>
        <v>0</v>
      </c>
      <c r="AB85" s="110">
        <f>SUM(AB63:AB84)</f>
        <v>0</v>
      </c>
      <c r="AC85" s="111">
        <f t="shared" si="167"/>
        <v>0</v>
      </c>
      <c r="AD85" s="110">
        <f>SUM(AD63:AD84)</f>
        <v>0</v>
      </c>
      <c r="AE85" s="113">
        <f t="shared" si="168"/>
        <v>0</v>
      </c>
      <c r="AF85" s="109">
        <f>SUM(AF63:AF84)</f>
        <v>0</v>
      </c>
      <c r="AG85" s="110">
        <f>SUM(AG63:AG84)</f>
        <v>0</v>
      </c>
      <c r="AH85" s="110">
        <f>SUM(AH63:AH84)</f>
        <v>0</v>
      </c>
      <c r="AI85" s="111">
        <f t="shared" si="181"/>
        <v>0</v>
      </c>
      <c r="AJ85" s="110">
        <f>SUM(AJ63:AJ84)</f>
        <v>0</v>
      </c>
      <c r="AK85" s="111">
        <f t="shared" si="169"/>
        <v>0</v>
      </c>
      <c r="AL85" s="110">
        <f>SUM(AL63:AL84)</f>
        <v>0</v>
      </c>
      <c r="AM85" s="111">
        <f t="shared" si="170"/>
        <v>0</v>
      </c>
      <c r="AN85" s="110">
        <f>SUM(AN63:AN84)</f>
        <v>0</v>
      </c>
      <c r="AO85" s="113">
        <f t="shared" si="171"/>
        <v>0</v>
      </c>
      <c r="AP85" s="109">
        <f>SUM(AP63:AP84)</f>
        <v>0</v>
      </c>
      <c r="AQ85" s="110">
        <f>SUM(AQ63:AQ84)</f>
        <v>0</v>
      </c>
      <c r="AR85" s="110">
        <f>SUM(AR63:AR84)</f>
        <v>0</v>
      </c>
      <c r="AS85" s="111">
        <f t="shared" si="182"/>
        <v>0</v>
      </c>
      <c r="AT85" s="110">
        <f>SUM(AT63:AT84)</f>
        <v>0</v>
      </c>
      <c r="AU85" s="111">
        <f t="shared" si="172"/>
        <v>0</v>
      </c>
      <c r="AV85" s="110">
        <f>SUM(AV63:AV84)</f>
        <v>0</v>
      </c>
      <c r="AW85" s="111">
        <f t="shared" si="173"/>
        <v>0</v>
      </c>
      <c r="AX85" s="110">
        <f>SUM(AX63:AX84)</f>
        <v>0</v>
      </c>
      <c r="AY85" s="113">
        <f t="shared" si="174"/>
        <v>0</v>
      </c>
      <c r="AZ85" s="109">
        <f>SUM(AZ63:AZ84)</f>
        <v>0</v>
      </c>
      <c r="BA85" s="110">
        <f>SUM(BA63:BA84)</f>
        <v>0</v>
      </c>
      <c r="BB85" s="110">
        <f>SUM(BB63:BB84)</f>
        <v>0</v>
      </c>
      <c r="BC85" s="111">
        <f t="shared" si="183"/>
        <v>0</v>
      </c>
      <c r="BD85" s="109">
        <f>SUM(BD63:BD84)</f>
        <v>0</v>
      </c>
      <c r="BE85" s="110">
        <f>SUM(BE63:BE84)</f>
        <v>0</v>
      </c>
      <c r="BF85" s="110">
        <f>SUM(BF63:BF84)</f>
        <v>0</v>
      </c>
      <c r="BG85" s="111">
        <f t="shared" si="184"/>
        <v>0</v>
      </c>
      <c r="BH85" s="110">
        <f>SUM(BH63:BH84)</f>
        <v>0</v>
      </c>
      <c r="BI85" s="111">
        <f t="shared" si="175"/>
        <v>0</v>
      </c>
      <c r="BJ85" s="110">
        <f>SUM(BJ63:BJ84)</f>
        <v>0</v>
      </c>
      <c r="BK85" s="111">
        <f t="shared" si="176"/>
        <v>0</v>
      </c>
      <c r="BL85" s="110">
        <f>SUM(BL63:BL84)</f>
        <v>0</v>
      </c>
      <c r="BM85" s="113">
        <f t="shared" si="177"/>
        <v>0</v>
      </c>
      <c r="BN85" s="110">
        <f>SUM(BN63:BN84)</f>
        <v>0</v>
      </c>
      <c r="BO85" s="95"/>
    </row>
    <row r="86" spans="1:67" ht="16.5" hidden="1" thickBot="1" x14ac:dyDescent="0.3">
      <c r="A86" s="109" t="s">
        <v>968</v>
      </c>
      <c r="B86" s="109">
        <f>SUM(B54+B62+B85)</f>
        <v>2191111179000</v>
      </c>
      <c r="C86" s="110">
        <f>SUM(C54+C62+C85)</f>
        <v>4607415991</v>
      </c>
      <c r="D86" s="110">
        <f>SUM(D54+D62+D85)</f>
        <v>2195718594991</v>
      </c>
      <c r="E86" s="111">
        <f t="shared" si="178"/>
        <v>0</v>
      </c>
      <c r="F86" s="110">
        <f>SUM(F54+F62+F85)</f>
        <v>816802010959</v>
      </c>
      <c r="G86" s="123">
        <f t="shared" si="160"/>
        <v>37.199758330704853</v>
      </c>
      <c r="H86" s="124">
        <f>SUM(H54+H62+H85)</f>
        <v>151210105828.75342</v>
      </c>
      <c r="I86" s="123">
        <f t="shared" si="161"/>
        <v>6.8865885716731938</v>
      </c>
      <c r="J86" s="124">
        <f>SUM(J54+J62+J85)</f>
        <v>968012116787.75342</v>
      </c>
      <c r="K86" s="125">
        <f t="shared" si="162"/>
        <v>44.08634690237804</v>
      </c>
      <c r="L86" s="109">
        <f>SUM(L54+L62+L85)</f>
        <v>0</v>
      </c>
      <c r="M86" s="110">
        <f>SUM(M54+M62+M85)</f>
        <v>0</v>
      </c>
      <c r="N86" s="110">
        <f>SUM(N54+N62+N85)</f>
        <v>0</v>
      </c>
      <c r="O86" s="111">
        <f t="shared" si="179"/>
        <v>0</v>
      </c>
      <c r="P86" s="124">
        <f>SUM(P54+P62+P85)</f>
        <v>0</v>
      </c>
      <c r="Q86" s="123">
        <f t="shared" si="163"/>
        <v>0</v>
      </c>
      <c r="R86" s="124">
        <f>SUM(R54+R62+R85)</f>
        <v>0</v>
      </c>
      <c r="S86" s="123">
        <f t="shared" si="164"/>
        <v>0</v>
      </c>
      <c r="T86" s="124">
        <f>SUM(T54+T62+T85)</f>
        <v>0</v>
      </c>
      <c r="U86" s="125">
        <f t="shared" si="165"/>
        <v>0</v>
      </c>
      <c r="V86" s="109">
        <f>SUM(V54+V62+V85)</f>
        <v>795619956000</v>
      </c>
      <c r="W86" s="110">
        <f>SUM(W54+W62+W85)</f>
        <v>0</v>
      </c>
      <c r="X86" s="110">
        <f>SUM(X54+X62+X85)</f>
        <v>795619956000</v>
      </c>
      <c r="Y86" s="111">
        <f t="shared" si="180"/>
        <v>0</v>
      </c>
      <c r="Z86" s="124">
        <f>SUM(Z54+Z62+Z85)</f>
        <v>125672973680</v>
      </c>
      <c r="AA86" s="123">
        <f t="shared" si="166"/>
        <v>15.795603507964298</v>
      </c>
      <c r="AB86" s="124">
        <f>SUM(AB54+AB62+AB85)</f>
        <v>6381500</v>
      </c>
      <c r="AC86" s="123">
        <f t="shared" si="167"/>
        <v>8.0207892623548026E-4</v>
      </c>
      <c r="AD86" s="124">
        <f>SUM(AD54+AD62+AD85)</f>
        <v>125679355180</v>
      </c>
      <c r="AE86" s="125">
        <f t="shared" si="168"/>
        <v>15.796405586890533</v>
      </c>
      <c r="AF86" s="109">
        <f>SUM(AF54+AF62+AF85)</f>
        <v>14315549965000</v>
      </c>
      <c r="AG86" s="110">
        <f>SUM(AG54+AG62+AG85)</f>
        <v>33362954694</v>
      </c>
      <c r="AH86" s="110">
        <f>SUM(AH54+AH62+AH85)</f>
        <v>14348912919694</v>
      </c>
      <c r="AI86" s="111">
        <f t="shared" si="181"/>
        <v>0</v>
      </c>
      <c r="AJ86" s="124">
        <f>SUM(AJ54+AJ62+AJ85)</f>
        <v>2876497900278</v>
      </c>
      <c r="AK86" s="123">
        <f t="shared" si="169"/>
        <v>20.046800174875848</v>
      </c>
      <c r="AL86" s="124">
        <f>SUM(AL54+AL62+AL85)</f>
        <v>2689012870974</v>
      </c>
      <c r="AM86" s="123">
        <f t="shared" si="170"/>
        <v>18.740185308974226</v>
      </c>
      <c r="AN86" s="124">
        <f>SUM(AN54+AN62+AN85)</f>
        <v>5565510771252</v>
      </c>
      <c r="AO86" s="125">
        <f t="shared" si="171"/>
        <v>38.786985483850081</v>
      </c>
      <c r="AP86" s="109">
        <f>SUM(AP54+AP62+AP85)</f>
        <v>17302281100000</v>
      </c>
      <c r="AQ86" s="110">
        <f>SUM(AQ54+AQ62+AQ85)</f>
        <v>37970370685</v>
      </c>
      <c r="AR86" s="110">
        <f>SUM(AR54+AR62+AR85)</f>
        <v>17340251470685</v>
      </c>
      <c r="AS86" s="111">
        <f t="shared" si="182"/>
        <v>0</v>
      </c>
      <c r="AT86" s="110">
        <f>SUM(AT54+AT62+AT85)</f>
        <v>3818972884917</v>
      </c>
      <c r="AU86" s="123">
        <f t="shared" si="172"/>
        <v>22.023745684272576</v>
      </c>
      <c r="AV86" s="124">
        <f>SUM(AV54+AV62+AV85)</f>
        <v>2840229358302.7539</v>
      </c>
      <c r="AW86" s="123">
        <f t="shared" si="173"/>
        <v>16.379401204788614</v>
      </c>
      <c r="AX86" s="110">
        <f>SUM(AX54+AX62+AX85)</f>
        <v>6659202243219.7539</v>
      </c>
      <c r="AY86" s="125">
        <f t="shared" si="174"/>
        <v>38.40314688906119</v>
      </c>
      <c r="AZ86" s="109">
        <f>SUM(AZ54+AZ62+AZ85)</f>
        <v>0</v>
      </c>
      <c r="BA86" s="110">
        <f>SUM(BA54+BA62+BA85)</f>
        <v>0</v>
      </c>
      <c r="BB86" s="110">
        <f>SUM(BB54+BB62+BB85)</f>
        <v>0</v>
      </c>
      <c r="BC86" s="111">
        <f t="shared" si="183"/>
        <v>0</v>
      </c>
      <c r="BD86" s="109">
        <f>SUM(BD54+BD62+BD85)</f>
        <v>17302281100000</v>
      </c>
      <c r="BE86" s="110">
        <f>SUM(BE54+BE62+BE85)</f>
        <v>37970370685</v>
      </c>
      <c r="BF86" s="110">
        <f>SUM(BF54+BF62+BF85)</f>
        <v>17340251470685</v>
      </c>
      <c r="BG86" s="111">
        <f t="shared" si="184"/>
        <v>0</v>
      </c>
      <c r="BH86" s="110">
        <f>SUM(BH54+BH62+BH85)</f>
        <v>3818972884917</v>
      </c>
      <c r="BI86" s="123">
        <f t="shared" si="175"/>
        <v>22.023745684272576</v>
      </c>
      <c r="BJ86" s="124">
        <f>SUM(BJ54+BJ62+BJ85)</f>
        <v>2840229358302.7539</v>
      </c>
      <c r="BK86" s="123">
        <f t="shared" si="176"/>
        <v>16.379401204788614</v>
      </c>
      <c r="BL86" s="110">
        <f>SUM(BL54+BL62+BL85)</f>
        <v>6659202243219.7539</v>
      </c>
      <c r="BM86" s="125">
        <f t="shared" si="177"/>
        <v>38.40314688906119</v>
      </c>
      <c r="BN86" s="110">
        <f>SUM(BN54+BN62+BN85)</f>
        <v>10681049227465.246</v>
      </c>
      <c r="BO86" s="76"/>
    </row>
    <row r="88" spans="1:67" s="200" customFormat="1" ht="11.25" x14ac:dyDescent="0.2">
      <c r="A88" s="199"/>
      <c r="B88" s="199">
        <f>SUM('gastos ctas'!D9)</f>
        <v>2191111179000</v>
      </c>
      <c r="C88" s="199">
        <f>SUM('gastos ctas'!E9)</f>
        <v>4607415991</v>
      </c>
      <c r="D88" s="199">
        <f>SUM('gastos ctas'!F9)</f>
        <v>2195718594991</v>
      </c>
      <c r="E88" s="199"/>
      <c r="F88" s="199">
        <f>SUM('gastos ctas'!J9)</f>
        <v>816802010959</v>
      </c>
      <c r="G88" s="199"/>
      <c r="H88" s="199">
        <f>SUM('gastos ctas'!L9)</f>
        <v>151210105828.75342</v>
      </c>
      <c r="I88" s="199"/>
      <c r="J88" s="199">
        <f>SUM('gastos ctas'!N9)</f>
        <v>968012116787.75342</v>
      </c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>
        <f>SUM('gastos ctas'!D377)</f>
        <v>795619956000</v>
      </c>
      <c r="W88" s="199">
        <f>SUM('gastos ctas'!E377)</f>
        <v>0</v>
      </c>
      <c r="X88" s="199">
        <f>SUM('gastos ctas'!F377)</f>
        <v>795619956000</v>
      </c>
      <c r="Y88" s="199"/>
      <c r="Z88" s="199">
        <f>SUM('gastos ctas'!J377)</f>
        <v>125672973680</v>
      </c>
      <c r="AA88" s="199"/>
      <c r="AB88" s="199">
        <f>SUM('gastos ctas'!L377)</f>
        <v>6381500</v>
      </c>
      <c r="AC88" s="199"/>
      <c r="AD88" s="199">
        <f>SUM('gastos ctas'!N377)</f>
        <v>125679355180</v>
      </c>
      <c r="AE88" s="199"/>
      <c r="AF88" s="199">
        <f>SUM('gastos ctas'!D397)</f>
        <v>14315549965000</v>
      </c>
      <c r="AG88" s="199">
        <f>SUM('gastos ctas'!E397)</f>
        <v>33362954694</v>
      </c>
      <c r="AH88" s="199">
        <f>SUM('gastos ctas'!F397)</f>
        <v>14348912919694</v>
      </c>
      <c r="AI88" s="199"/>
      <c r="AJ88" s="199">
        <f>SUM('gastos ctas'!J397)</f>
        <v>2876497900278</v>
      </c>
      <c r="AK88" s="199"/>
      <c r="AL88" s="199">
        <f>SUM('gastos ctas'!L397)</f>
        <v>2689012870974</v>
      </c>
      <c r="AM88" s="199"/>
      <c r="AN88" s="199">
        <f>SUM('gastos ctas'!N397)</f>
        <v>5565510771252</v>
      </c>
      <c r="AO88" s="199"/>
      <c r="AP88" s="199">
        <f>SUM('gastos ctas'!D8)</f>
        <v>17302281100000</v>
      </c>
      <c r="AQ88" s="199">
        <f>SUM('gastos ctas'!E8)</f>
        <v>37970370685</v>
      </c>
      <c r="AR88" s="199">
        <f>SUM('gastos ctas'!F8)</f>
        <v>17340251470685</v>
      </c>
      <c r="AS88" s="199"/>
      <c r="AT88" s="199">
        <f>SUM('gastos ctas'!J8)</f>
        <v>3818972884917</v>
      </c>
      <c r="AU88" s="199"/>
      <c r="AV88" s="199">
        <f>SUM('gastos ctas'!L8)</f>
        <v>2840229358302.7539</v>
      </c>
      <c r="AW88" s="199"/>
      <c r="AX88" s="199">
        <f>SUM('gastos ctas'!N8)</f>
        <v>6659202243219.7539</v>
      </c>
      <c r="AY88" s="199"/>
      <c r="AZ88" s="199"/>
      <c r="BA88" s="199"/>
      <c r="BB88" s="199"/>
      <c r="BC88" s="199"/>
      <c r="BD88" s="199">
        <f>SUM('gastos ctas'!D1381)</f>
        <v>17302281100000</v>
      </c>
      <c r="BE88" s="199">
        <f>SUM('gastos ctas'!E1381)</f>
        <v>37970370685</v>
      </c>
      <c r="BF88" s="199">
        <f>SUM('gastos ctas'!F1381)</f>
        <v>17340251470685</v>
      </c>
      <c r="BG88" s="199"/>
      <c r="BH88" s="199">
        <f>SUM('gastos ctas'!J1381)</f>
        <v>3818972884917</v>
      </c>
      <c r="BI88" s="199"/>
      <c r="BJ88" s="199">
        <f>SUM('gastos ctas'!L1381)</f>
        <v>2840229358302.7539</v>
      </c>
      <c r="BK88" s="199"/>
      <c r="BL88" s="199">
        <f>SUM('gastos ctas'!N1381)</f>
        <v>6659202243219.7539</v>
      </c>
      <c r="BM88" s="199"/>
      <c r="BN88" s="199"/>
      <c r="BO88" s="199"/>
    </row>
    <row r="89" spans="1:67" s="200" customFormat="1" ht="11.25" x14ac:dyDescent="0.2">
      <c r="A89" s="199"/>
      <c r="B89" s="199">
        <f>SUM(B54-B88)</f>
        <v>0</v>
      </c>
      <c r="C89" s="199">
        <f t="shared" ref="C89:J89" si="185">SUM(C54-C88)</f>
        <v>0</v>
      </c>
      <c r="D89" s="199">
        <f t="shared" si="185"/>
        <v>0</v>
      </c>
      <c r="E89" s="199"/>
      <c r="F89" s="199">
        <f t="shared" si="185"/>
        <v>0</v>
      </c>
      <c r="G89" s="199"/>
      <c r="H89" s="199">
        <f t="shared" si="185"/>
        <v>0</v>
      </c>
      <c r="I89" s="199"/>
      <c r="J89" s="199">
        <f t="shared" si="185"/>
        <v>0</v>
      </c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>
        <f>SUM(V54-V88)</f>
        <v>0</v>
      </c>
      <c r="W89" s="199">
        <f t="shared" ref="W89" si="186">SUM(W54-W88)</f>
        <v>0</v>
      </c>
      <c r="X89" s="199">
        <f t="shared" ref="X89" si="187">SUM(X54-X88)</f>
        <v>0</v>
      </c>
      <c r="Y89" s="199"/>
      <c r="Z89" s="199">
        <f t="shared" ref="Z89" si="188">SUM(Z54-Z88)</f>
        <v>0</v>
      </c>
      <c r="AA89" s="199"/>
      <c r="AB89" s="199">
        <f t="shared" ref="AB89" si="189">SUM(AB54-AB88)</f>
        <v>0</v>
      </c>
      <c r="AC89" s="199"/>
      <c r="AD89" s="199">
        <f t="shared" ref="AD89" si="190">SUM(AD54-AD88)</f>
        <v>0</v>
      </c>
      <c r="AE89" s="199"/>
      <c r="AF89" s="199">
        <f>SUM(AF54-AF88)</f>
        <v>0</v>
      </c>
      <c r="AG89" s="199">
        <f t="shared" ref="AG89" si="191">SUM(AG54-AG88)</f>
        <v>0</v>
      </c>
      <c r="AH89" s="199">
        <f t="shared" ref="AH89" si="192">SUM(AH54-AH88)</f>
        <v>0</v>
      </c>
      <c r="AI89" s="199"/>
      <c r="AJ89" s="199">
        <f t="shared" ref="AJ89" si="193">SUM(AJ54-AJ88)</f>
        <v>0</v>
      </c>
      <c r="AK89" s="199"/>
      <c r="AL89" s="199">
        <f t="shared" ref="AL89" si="194">SUM(AL54-AL88)</f>
        <v>0</v>
      </c>
      <c r="AM89" s="199"/>
      <c r="AN89" s="199">
        <f t="shared" ref="AN89" si="195">SUM(AN54-AN88)</f>
        <v>0</v>
      </c>
      <c r="AO89" s="199"/>
      <c r="AP89" s="199">
        <f>SUM(AP54-AP88)</f>
        <v>0</v>
      </c>
      <c r="AQ89" s="199">
        <f t="shared" ref="AQ89" si="196">SUM(AQ54-AQ88)</f>
        <v>0</v>
      </c>
      <c r="AR89" s="199">
        <f t="shared" ref="AR89" si="197">SUM(AR54-AR88)</f>
        <v>0</v>
      </c>
      <c r="AS89" s="199"/>
      <c r="AT89" s="199">
        <f t="shared" ref="AT89" si="198">SUM(AT54-AT88)</f>
        <v>0</v>
      </c>
      <c r="AU89" s="199"/>
      <c r="AV89" s="199">
        <f t="shared" ref="AV89" si="199">SUM(AV54-AV88)</f>
        <v>0</v>
      </c>
      <c r="AW89" s="199"/>
      <c r="AX89" s="199">
        <f t="shared" ref="AX89" si="200">SUM(AX54-AX88)</f>
        <v>0</v>
      </c>
      <c r="AY89" s="199"/>
      <c r="AZ89" s="199"/>
      <c r="BA89" s="199"/>
      <c r="BB89" s="199"/>
      <c r="BC89" s="199"/>
      <c r="BD89" s="199">
        <f>+BD54-BD88</f>
        <v>0</v>
      </c>
      <c r="BE89" s="199">
        <f t="shared" ref="BE89:BF89" si="201">+BE54-BE88</f>
        <v>0</v>
      </c>
      <c r="BF89" s="199">
        <f t="shared" si="201"/>
        <v>0</v>
      </c>
      <c r="BG89" s="199"/>
      <c r="BH89" s="199">
        <f>+BH54-BH88</f>
        <v>0</v>
      </c>
      <c r="BI89" s="199"/>
      <c r="BJ89" s="199">
        <f>+BJ54-BJ88</f>
        <v>0</v>
      </c>
      <c r="BK89" s="199"/>
      <c r="BL89" s="199">
        <f>+BL54-BL88</f>
        <v>0</v>
      </c>
      <c r="BM89" s="199"/>
      <c r="BN89" s="199"/>
      <c r="BO89" s="199"/>
    </row>
  </sheetData>
  <mergeCells count="20">
    <mergeCell ref="Z2:AE2"/>
    <mergeCell ref="AF2:AI2"/>
    <mergeCell ref="AJ2:AO2"/>
    <mergeCell ref="AP2:AS2"/>
    <mergeCell ref="B1:K1"/>
    <mergeCell ref="L1:U1"/>
    <mergeCell ref="V1:AE1"/>
    <mergeCell ref="AF1:AO1"/>
    <mergeCell ref="AP1:AY1"/>
    <mergeCell ref="B2:E2"/>
    <mergeCell ref="F2:K2"/>
    <mergeCell ref="L2:O2"/>
    <mergeCell ref="P2:U2"/>
    <mergeCell ref="V2:Y2"/>
    <mergeCell ref="AT2:AY2"/>
    <mergeCell ref="AZ2:BC2"/>
    <mergeCell ref="BD2:BG2"/>
    <mergeCell ref="BH2:BN2"/>
    <mergeCell ref="BD1:BN1"/>
    <mergeCell ref="AZ1:BC1"/>
  </mergeCells>
  <printOptions horizontalCentered="1" verticalCentered="1"/>
  <pageMargins left="0" right="0" top="0" bottom="0" header="0" footer="0"/>
  <pageSetup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workbookViewId="0">
      <selection activeCell="C13" sqref="C13"/>
    </sheetView>
  </sheetViews>
  <sheetFormatPr baseColWidth="10" defaultRowHeight="12.75" x14ac:dyDescent="0.2"/>
  <cols>
    <col min="1" max="1" width="14.125" style="159" customWidth="1"/>
    <col min="2" max="2" width="43.625" style="159" customWidth="1"/>
    <col min="3" max="3" width="15.125" style="159" customWidth="1"/>
    <col min="4" max="4" width="13.375" style="159" customWidth="1"/>
    <col min="5" max="5" width="15.125" style="159" bestFit="1" customWidth="1"/>
    <col min="6" max="6" width="6.25" style="159" bestFit="1" customWidth="1"/>
    <col min="7" max="7" width="15.125" style="159" bestFit="1" customWidth="1"/>
    <col min="8" max="8" width="7.25" style="159" bestFit="1" customWidth="1"/>
    <col min="9" max="9" width="17.625" style="159" bestFit="1" customWidth="1"/>
    <col min="10" max="10" width="8" style="159" customWidth="1"/>
    <col min="11" max="253" width="11" style="159"/>
    <col min="254" max="254" width="43.625" style="159" customWidth="1"/>
    <col min="255" max="257" width="11" style="159"/>
    <col min="258" max="258" width="6.25" style="159" bestFit="1" customWidth="1"/>
    <col min="259" max="259" width="11" style="159"/>
    <col min="260" max="260" width="7.25" style="159" bestFit="1" customWidth="1"/>
    <col min="261" max="261" width="15" style="159" customWidth="1"/>
    <col min="262" max="262" width="8" style="159" customWidth="1"/>
    <col min="263" max="264" width="11" style="159" customWidth="1"/>
    <col min="265" max="509" width="11" style="159"/>
    <col min="510" max="510" width="43.625" style="159" customWidth="1"/>
    <col min="511" max="513" width="11" style="159"/>
    <col min="514" max="514" width="6.25" style="159" bestFit="1" customWidth="1"/>
    <col min="515" max="515" width="11" style="159"/>
    <col min="516" max="516" width="7.25" style="159" bestFit="1" customWidth="1"/>
    <col min="517" max="517" width="15" style="159" customWidth="1"/>
    <col min="518" max="518" width="8" style="159" customWidth="1"/>
    <col min="519" max="520" width="11" style="159" customWidth="1"/>
    <col min="521" max="765" width="11" style="159"/>
    <col min="766" max="766" width="43.625" style="159" customWidth="1"/>
    <col min="767" max="769" width="11" style="159"/>
    <col min="770" max="770" width="6.25" style="159" bestFit="1" customWidth="1"/>
    <col min="771" max="771" width="11" style="159"/>
    <col min="772" max="772" width="7.25" style="159" bestFit="1" customWidth="1"/>
    <col min="773" max="773" width="15" style="159" customWidth="1"/>
    <col min="774" max="774" width="8" style="159" customWidth="1"/>
    <col min="775" max="776" width="11" style="159" customWidth="1"/>
    <col min="777" max="1021" width="11" style="159"/>
    <col min="1022" max="1022" width="43.625" style="159" customWidth="1"/>
    <col min="1023" max="1025" width="11" style="159"/>
    <col min="1026" max="1026" width="6.25" style="159" bestFit="1" customWidth="1"/>
    <col min="1027" max="1027" width="11" style="159"/>
    <col min="1028" max="1028" width="7.25" style="159" bestFit="1" customWidth="1"/>
    <col min="1029" max="1029" width="15" style="159" customWidth="1"/>
    <col min="1030" max="1030" width="8" style="159" customWidth="1"/>
    <col min="1031" max="1032" width="11" style="159" customWidth="1"/>
    <col min="1033" max="1277" width="11" style="159"/>
    <col min="1278" max="1278" width="43.625" style="159" customWidth="1"/>
    <col min="1279" max="1281" width="11" style="159"/>
    <col min="1282" max="1282" width="6.25" style="159" bestFit="1" customWidth="1"/>
    <col min="1283" max="1283" width="11" style="159"/>
    <col min="1284" max="1284" width="7.25" style="159" bestFit="1" customWidth="1"/>
    <col min="1285" max="1285" width="15" style="159" customWidth="1"/>
    <col min="1286" max="1286" width="8" style="159" customWidth="1"/>
    <col min="1287" max="1288" width="11" style="159" customWidth="1"/>
    <col min="1289" max="1533" width="11" style="159"/>
    <col min="1534" max="1534" width="43.625" style="159" customWidth="1"/>
    <col min="1535" max="1537" width="11" style="159"/>
    <col min="1538" max="1538" width="6.25" style="159" bestFit="1" customWidth="1"/>
    <col min="1539" max="1539" width="11" style="159"/>
    <col min="1540" max="1540" width="7.25" style="159" bestFit="1" customWidth="1"/>
    <col min="1541" max="1541" width="15" style="159" customWidth="1"/>
    <col min="1542" max="1542" width="8" style="159" customWidth="1"/>
    <col min="1543" max="1544" width="11" style="159" customWidth="1"/>
    <col min="1545" max="1789" width="11" style="159"/>
    <col min="1790" max="1790" width="43.625" style="159" customWidth="1"/>
    <col min="1791" max="1793" width="11" style="159"/>
    <col min="1794" max="1794" width="6.25" style="159" bestFit="1" customWidth="1"/>
    <col min="1795" max="1795" width="11" style="159"/>
    <col min="1796" max="1796" width="7.25" style="159" bestFit="1" customWidth="1"/>
    <col min="1797" max="1797" width="15" style="159" customWidth="1"/>
    <col min="1798" max="1798" width="8" style="159" customWidth="1"/>
    <col min="1799" max="1800" width="11" style="159" customWidth="1"/>
    <col min="1801" max="2045" width="11" style="159"/>
    <col min="2046" max="2046" width="43.625" style="159" customWidth="1"/>
    <col min="2047" max="2049" width="11" style="159"/>
    <col min="2050" max="2050" width="6.25" style="159" bestFit="1" customWidth="1"/>
    <col min="2051" max="2051" width="11" style="159"/>
    <col min="2052" max="2052" width="7.25" style="159" bestFit="1" customWidth="1"/>
    <col min="2053" max="2053" width="15" style="159" customWidth="1"/>
    <col min="2054" max="2054" width="8" style="159" customWidth="1"/>
    <col min="2055" max="2056" width="11" style="159" customWidth="1"/>
    <col min="2057" max="2301" width="11" style="159"/>
    <col min="2302" max="2302" width="43.625" style="159" customWidth="1"/>
    <col min="2303" max="2305" width="11" style="159"/>
    <col min="2306" max="2306" width="6.25" style="159" bestFit="1" customWidth="1"/>
    <col min="2307" max="2307" width="11" style="159"/>
    <col min="2308" max="2308" width="7.25" style="159" bestFit="1" customWidth="1"/>
    <col min="2309" max="2309" width="15" style="159" customWidth="1"/>
    <col min="2310" max="2310" width="8" style="159" customWidth="1"/>
    <col min="2311" max="2312" width="11" style="159" customWidth="1"/>
    <col min="2313" max="2557" width="11" style="159"/>
    <col min="2558" max="2558" width="43.625" style="159" customWidth="1"/>
    <col min="2559" max="2561" width="11" style="159"/>
    <col min="2562" max="2562" width="6.25" style="159" bestFit="1" customWidth="1"/>
    <col min="2563" max="2563" width="11" style="159"/>
    <col min="2564" max="2564" width="7.25" style="159" bestFit="1" customWidth="1"/>
    <col min="2565" max="2565" width="15" style="159" customWidth="1"/>
    <col min="2566" max="2566" width="8" style="159" customWidth="1"/>
    <col min="2567" max="2568" width="11" style="159" customWidth="1"/>
    <col min="2569" max="2813" width="11" style="159"/>
    <col min="2814" max="2814" width="43.625" style="159" customWidth="1"/>
    <col min="2815" max="2817" width="11" style="159"/>
    <col min="2818" max="2818" width="6.25" style="159" bestFit="1" customWidth="1"/>
    <col min="2819" max="2819" width="11" style="159"/>
    <col min="2820" max="2820" width="7.25" style="159" bestFit="1" customWidth="1"/>
    <col min="2821" max="2821" width="15" style="159" customWidth="1"/>
    <col min="2822" max="2822" width="8" style="159" customWidth="1"/>
    <col min="2823" max="2824" width="11" style="159" customWidth="1"/>
    <col min="2825" max="3069" width="11" style="159"/>
    <col min="3070" max="3070" width="43.625" style="159" customWidth="1"/>
    <col min="3071" max="3073" width="11" style="159"/>
    <col min="3074" max="3074" width="6.25" style="159" bestFit="1" customWidth="1"/>
    <col min="3075" max="3075" width="11" style="159"/>
    <col min="3076" max="3076" width="7.25" style="159" bestFit="1" customWidth="1"/>
    <col min="3077" max="3077" width="15" style="159" customWidth="1"/>
    <col min="3078" max="3078" width="8" style="159" customWidth="1"/>
    <col min="3079" max="3080" width="11" style="159" customWidth="1"/>
    <col min="3081" max="3325" width="11" style="159"/>
    <col min="3326" max="3326" width="43.625" style="159" customWidth="1"/>
    <col min="3327" max="3329" width="11" style="159"/>
    <col min="3330" max="3330" width="6.25" style="159" bestFit="1" customWidth="1"/>
    <col min="3331" max="3331" width="11" style="159"/>
    <col min="3332" max="3332" width="7.25" style="159" bestFit="1" customWidth="1"/>
    <col min="3333" max="3333" width="15" style="159" customWidth="1"/>
    <col min="3334" max="3334" width="8" style="159" customWidth="1"/>
    <col min="3335" max="3336" width="11" style="159" customWidth="1"/>
    <col min="3337" max="3581" width="11" style="159"/>
    <col min="3582" max="3582" width="43.625" style="159" customWidth="1"/>
    <col min="3583" max="3585" width="11" style="159"/>
    <col min="3586" max="3586" width="6.25" style="159" bestFit="1" customWidth="1"/>
    <col min="3587" max="3587" width="11" style="159"/>
    <col min="3588" max="3588" width="7.25" style="159" bestFit="1" customWidth="1"/>
    <col min="3589" max="3589" width="15" style="159" customWidth="1"/>
    <col min="3590" max="3590" width="8" style="159" customWidth="1"/>
    <col min="3591" max="3592" width="11" style="159" customWidth="1"/>
    <col min="3593" max="3837" width="11" style="159"/>
    <col min="3838" max="3838" width="43.625" style="159" customWidth="1"/>
    <col min="3839" max="3841" width="11" style="159"/>
    <col min="3842" max="3842" width="6.25" style="159" bestFit="1" customWidth="1"/>
    <col min="3843" max="3843" width="11" style="159"/>
    <col min="3844" max="3844" width="7.25" style="159" bestFit="1" customWidth="1"/>
    <col min="3845" max="3845" width="15" style="159" customWidth="1"/>
    <col min="3846" max="3846" width="8" style="159" customWidth="1"/>
    <col min="3847" max="3848" width="11" style="159" customWidth="1"/>
    <col min="3849" max="4093" width="11" style="159"/>
    <col min="4094" max="4094" width="43.625" style="159" customWidth="1"/>
    <col min="4095" max="4097" width="11" style="159"/>
    <col min="4098" max="4098" width="6.25" style="159" bestFit="1" customWidth="1"/>
    <col min="4099" max="4099" width="11" style="159"/>
    <col min="4100" max="4100" width="7.25" style="159" bestFit="1" customWidth="1"/>
    <col min="4101" max="4101" width="15" style="159" customWidth="1"/>
    <col min="4102" max="4102" width="8" style="159" customWidth="1"/>
    <col min="4103" max="4104" width="11" style="159" customWidth="1"/>
    <col min="4105" max="4349" width="11" style="159"/>
    <col min="4350" max="4350" width="43.625" style="159" customWidth="1"/>
    <col min="4351" max="4353" width="11" style="159"/>
    <col min="4354" max="4354" width="6.25" style="159" bestFit="1" customWidth="1"/>
    <col min="4355" max="4355" width="11" style="159"/>
    <col min="4356" max="4356" width="7.25" style="159" bestFit="1" customWidth="1"/>
    <col min="4357" max="4357" width="15" style="159" customWidth="1"/>
    <col min="4358" max="4358" width="8" style="159" customWidth="1"/>
    <col min="4359" max="4360" width="11" style="159" customWidth="1"/>
    <col min="4361" max="4605" width="11" style="159"/>
    <col min="4606" max="4606" width="43.625" style="159" customWidth="1"/>
    <col min="4607" max="4609" width="11" style="159"/>
    <col min="4610" max="4610" width="6.25" style="159" bestFit="1" customWidth="1"/>
    <col min="4611" max="4611" width="11" style="159"/>
    <col min="4612" max="4612" width="7.25" style="159" bestFit="1" customWidth="1"/>
    <col min="4613" max="4613" width="15" style="159" customWidth="1"/>
    <col min="4614" max="4614" width="8" style="159" customWidth="1"/>
    <col min="4615" max="4616" width="11" style="159" customWidth="1"/>
    <col min="4617" max="4861" width="11" style="159"/>
    <col min="4862" max="4862" width="43.625" style="159" customWidth="1"/>
    <col min="4863" max="4865" width="11" style="159"/>
    <col min="4866" max="4866" width="6.25" style="159" bestFit="1" customWidth="1"/>
    <col min="4867" max="4867" width="11" style="159"/>
    <col min="4868" max="4868" width="7.25" style="159" bestFit="1" customWidth="1"/>
    <col min="4869" max="4869" width="15" style="159" customWidth="1"/>
    <col min="4870" max="4870" width="8" style="159" customWidth="1"/>
    <col min="4871" max="4872" width="11" style="159" customWidth="1"/>
    <col min="4873" max="5117" width="11" style="159"/>
    <col min="5118" max="5118" width="43.625" style="159" customWidth="1"/>
    <col min="5119" max="5121" width="11" style="159"/>
    <col min="5122" max="5122" width="6.25" style="159" bestFit="1" customWidth="1"/>
    <col min="5123" max="5123" width="11" style="159"/>
    <col min="5124" max="5124" width="7.25" style="159" bestFit="1" customWidth="1"/>
    <col min="5125" max="5125" width="15" style="159" customWidth="1"/>
    <col min="5126" max="5126" width="8" style="159" customWidth="1"/>
    <col min="5127" max="5128" width="11" style="159" customWidth="1"/>
    <col min="5129" max="5373" width="11" style="159"/>
    <col min="5374" max="5374" width="43.625" style="159" customWidth="1"/>
    <col min="5375" max="5377" width="11" style="159"/>
    <col min="5378" max="5378" width="6.25" style="159" bestFit="1" customWidth="1"/>
    <col min="5379" max="5379" width="11" style="159"/>
    <col min="5380" max="5380" width="7.25" style="159" bestFit="1" customWidth="1"/>
    <col min="5381" max="5381" width="15" style="159" customWidth="1"/>
    <col min="5382" max="5382" width="8" style="159" customWidth="1"/>
    <col min="5383" max="5384" width="11" style="159" customWidth="1"/>
    <col min="5385" max="5629" width="11" style="159"/>
    <col min="5630" max="5630" width="43.625" style="159" customWidth="1"/>
    <col min="5631" max="5633" width="11" style="159"/>
    <col min="5634" max="5634" width="6.25" style="159" bestFit="1" customWidth="1"/>
    <col min="5635" max="5635" width="11" style="159"/>
    <col min="5636" max="5636" width="7.25" style="159" bestFit="1" customWidth="1"/>
    <col min="5637" max="5637" width="15" style="159" customWidth="1"/>
    <col min="5638" max="5638" width="8" style="159" customWidth="1"/>
    <col min="5639" max="5640" width="11" style="159" customWidth="1"/>
    <col min="5641" max="5885" width="11" style="159"/>
    <col min="5886" max="5886" width="43.625" style="159" customWidth="1"/>
    <col min="5887" max="5889" width="11" style="159"/>
    <col min="5890" max="5890" width="6.25" style="159" bestFit="1" customWidth="1"/>
    <col min="5891" max="5891" width="11" style="159"/>
    <col min="5892" max="5892" width="7.25" style="159" bestFit="1" customWidth="1"/>
    <col min="5893" max="5893" width="15" style="159" customWidth="1"/>
    <col min="5894" max="5894" width="8" style="159" customWidth="1"/>
    <col min="5895" max="5896" width="11" style="159" customWidth="1"/>
    <col min="5897" max="6141" width="11" style="159"/>
    <col min="6142" max="6142" width="43.625" style="159" customWidth="1"/>
    <col min="6143" max="6145" width="11" style="159"/>
    <col min="6146" max="6146" width="6.25" style="159" bestFit="1" customWidth="1"/>
    <col min="6147" max="6147" width="11" style="159"/>
    <col min="6148" max="6148" width="7.25" style="159" bestFit="1" customWidth="1"/>
    <col min="6149" max="6149" width="15" style="159" customWidth="1"/>
    <col min="6150" max="6150" width="8" style="159" customWidth="1"/>
    <col min="6151" max="6152" width="11" style="159" customWidth="1"/>
    <col min="6153" max="6397" width="11" style="159"/>
    <col min="6398" max="6398" width="43.625" style="159" customWidth="1"/>
    <col min="6399" max="6401" width="11" style="159"/>
    <col min="6402" max="6402" width="6.25" style="159" bestFit="1" customWidth="1"/>
    <col min="6403" max="6403" width="11" style="159"/>
    <col min="6404" max="6404" width="7.25" style="159" bestFit="1" customWidth="1"/>
    <col min="6405" max="6405" width="15" style="159" customWidth="1"/>
    <col min="6406" max="6406" width="8" style="159" customWidth="1"/>
    <col min="6407" max="6408" width="11" style="159" customWidth="1"/>
    <col min="6409" max="6653" width="11" style="159"/>
    <col min="6654" max="6654" width="43.625" style="159" customWidth="1"/>
    <col min="6655" max="6657" width="11" style="159"/>
    <col min="6658" max="6658" width="6.25" style="159" bestFit="1" customWidth="1"/>
    <col min="6659" max="6659" width="11" style="159"/>
    <col min="6660" max="6660" width="7.25" style="159" bestFit="1" customWidth="1"/>
    <col min="6661" max="6661" width="15" style="159" customWidth="1"/>
    <col min="6662" max="6662" width="8" style="159" customWidth="1"/>
    <col min="6663" max="6664" width="11" style="159" customWidth="1"/>
    <col min="6665" max="6909" width="11" style="159"/>
    <col min="6910" max="6910" width="43.625" style="159" customWidth="1"/>
    <col min="6911" max="6913" width="11" style="159"/>
    <col min="6914" max="6914" width="6.25" style="159" bestFit="1" customWidth="1"/>
    <col min="6915" max="6915" width="11" style="159"/>
    <col min="6916" max="6916" width="7.25" style="159" bestFit="1" customWidth="1"/>
    <col min="6917" max="6917" width="15" style="159" customWidth="1"/>
    <col min="6918" max="6918" width="8" style="159" customWidth="1"/>
    <col min="6919" max="6920" width="11" style="159" customWidth="1"/>
    <col min="6921" max="7165" width="11" style="159"/>
    <col min="7166" max="7166" width="43.625" style="159" customWidth="1"/>
    <col min="7167" max="7169" width="11" style="159"/>
    <col min="7170" max="7170" width="6.25" style="159" bestFit="1" customWidth="1"/>
    <col min="7171" max="7171" width="11" style="159"/>
    <col min="7172" max="7172" width="7.25" style="159" bestFit="1" customWidth="1"/>
    <col min="7173" max="7173" width="15" style="159" customWidth="1"/>
    <col min="7174" max="7174" width="8" style="159" customWidth="1"/>
    <col min="7175" max="7176" width="11" style="159" customWidth="1"/>
    <col min="7177" max="7421" width="11" style="159"/>
    <col min="7422" max="7422" width="43.625" style="159" customWidth="1"/>
    <col min="7423" max="7425" width="11" style="159"/>
    <col min="7426" max="7426" width="6.25" style="159" bestFit="1" customWidth="1"/>
    <col min="7427" max="7427" width="11" style="159"/>
    <col min="7428" max="7428" width="7.25" style="159" bestFit="1" customWidth="1"/>
    <col min="7429" max="7429" width="15" style="159" customWidth="1"/>
    <col min="7430" max="7430" width="8" style="159" customWidth="1"/>
    <col min="7431" max="7432" width="11" style="159" customWidth="1"/>
    <col min="7433" max="7677" width="11" style="159"/>
    <col min="7678" max="7678" width="43.625" style="159" customWidth="1"/>
    <col min="7679" max="7681" width="11" style="159"/>
    <col min="7682" max="7682" width="6.25" style="159" bestFit="1" customWidth="1"/>
    <col min="7683" max="7683" width="11" style="159"/>
    <col min="7684" max="7684" width="7.25" style="159" bestFit="1" customWidth="1"/>
    <col min="7685" max="7685" width="15" style="159" customWidth="1"/>
    <col min="7686" max="7686" width="8" style="159" customWidth="1"/>
    <col min="7687" max="7688" width="11" style="159" customWidth="1"/>
    <col min="7689" max="7933" width="11" style="159"/>
    <col min="7934" max="7934" width="43.625" style="159" customWidth="1"/>
    <col min="7935" max="7937" width="11" style="159"/>
    <col min="7938" max="7938" width="6.25" style="159" bestFit="1" customWidth="1"/>
    <col min="7939" max="7939" width="11" style="159"/>
    <col min="7940" max="7940" width="7.25" style="159" bestFit="1" customWidth="1"/>
    <col min="7941" max="7941" width="15" style="159" customWidth="1"/>
    <col min="7942" max="7942" width="8" style="159" customWidth="1"/>
    <col min="7943" max="7944" width="11" style="159" customWidth="1"/>
    <col min="7945" max="8189" width="11" style="159"/>
    <col min="8190" max="8190" width="43.625" style="159" customWidth="1"/>
    <col min="8191" max="8193" width="11" style="159"/>
    <col min="8194" max="8194" width="6.25" style="159" bestFit="1" customWidth="1"/>
    <col min="8195" max="8195" width="11" style="159"/>
    <col min="8196" max="8196" width="7.25" style="159" bestFit="1" customWidth="1"/>
    <col min="8197" max="8197" width="15" style="159" customWidth="1"/>
    <col min="8198" max="8198" width="8" style="159" customWidth="1"/>
    <col min="8199" max="8200" width="11" style="159" customWidth="1"/>
    <col min="8201" max="8445" width="11" style="159"/>
    <col min="8446" max="8446" width="43.625" style="159" customWidth="1"/>
    <col min="8447" max="8449" width="11" style="159"/>
    <col min="8450" max="8450" width="6.25" style="159" bestFit="1" customWidth="1"/>
    <col min="8451" max="8451" width="11" style="159"/>
    <col min="8452" max="8452" width="7.25" style="159" bestFit="1" customWidth="1"/>
    <col min="8453" max="8453" width="15" style="159" customWidth="1"/>
    <col min="8454" max="8454" width="8" style="159" customWidth="1"/>
    <col min="8455" max="8456" width="11" style="159" customWidth="1"/>
    <col min="8457" max="8701" width="11" style="159"/>
    <col min="8702" max="8702" width="43.625" style="159" customWidth="1"/>
    <col min="8703" max="8705" width="11" style="159"/>
    <col min="8706" max="8706" width="6.25" style="159" bestFit="1" customWidth="1"/>
    <col min="8707" max="8707" width="11" style="159"/>
    <col min="8708" max="8708" width="7.25" style="159" bestFit="1" customWidth="1"/>
    <col min="8709" max="8709" width="15" style="159" customWidth="1"/>
    <col min="8710" max="8710" width="8" style="159" customWidth="1"/>
    <col min="8711" max="8712" width="11" style="159" customWidth="1"/>
    <col min="8713" max="8957" width="11" style="159"/>
    <col min="8958" max="8958" width="43.625" style="159" customWidth="1"/>
    <col min="8959" max="8961" width="11" style="159"/>
    <col min="8962" max="8962" width="6.25" style="159" bestFit="1" customWidth="1"/>
    <col min="8963" max="8963" width="11" style="159"/>
    <col min="8964" max="8964" width="7.25" style="159" bestFit="1" customWidth="1"/>
    <col min="8965" max="8965" width="15" style="159" customWidth="1"/>
    <col min="8966" max="8966" width="8" style="159" customWidth="1"/>
    <col min="8967" max="8968" width="11" style="159" customWidth="1"/>
    <col min="8969" max="9213" width="11" style="159"/>
    <col min="9214" max="9214" width="43.625" style="159" customWidth="1"/>
    <col min="9215" max="9217" width="11" style="159"/>
    <col min="9218" max="9218" width="6.25" style="159" bestFit="1" customWidth="1"/>
    <col min="9219" max="9219" width="11" style="159"/>
    <col min="9220" max="9220" width="7.25" style="159" bestFit="1" customWidth="1"/>
    <col min="9221" max="9221" width="15" style="159" customWidth="1"/>
    <col min="9222" max="9222" width="8" style="159" customWidth="1"/>
    <col min="9223" max="9224" width="11" style="159" customWidth="1"/>
    <col min="9225" max="9469" width="11" style="159"/>
    <col min="9470" max="9470" width="43.625" style="159" customWidth="1"/>
    <col min="9471" max="9473" width="11" style="159"/>
    <col min="9474" max="9474" width="6.25" style="159" bestFit="1" customWidth="1"/>
    <col min="9475" max="9475" width="11" style="159"/>
    <col min="9476" max="9476" width="7.25" style="159" bestFit="1" customWidth="1"/>
    <col min="9477" max="9477" width="15" style="159" customWidth="1"/>
    <col min="9478" max="9478" width="8" style="159" customWidth="1"/>
    <col min="9479" max="9480" width="11" style="159" customWidth="1"/>
    <col min="9481" max="9725" width="11" style="159"/>
    <col min="9726" max="9726" width="43.625" style="159" customWidth="1"/>
    <col min="9727" max="9729" width="11" style="159"/>
    <col min="9730" max="9730" width="6.25" style="159" bestFit="1" customWidth="1"/>
    <col min="9731" max="9731" width="11" style="159"/>
    <col min="9732" max="9732" width="7.25" style="159" bestFit="1" customWidth="1"/>
    <col min="9733" max="9733" width="15" style="159" customWidth="1"/>
    <col min="9734" max="9734" width="8" style="159" customWidth="1"/>
    <col min="9735" max="9736" width="11" style="159" customWidth="1"/>
    <col min="9737" max="9981" width="11" style="159"/>
    <col min="9982" max="9982" width="43.625" style="159" customWidth="1"/>
    <col min="9983" max="9985" width="11" style="159"/>
    <col min="9986" max="9986" width="6.25" style="159" bestFit="1" customWidth="1"/>
    <col min="9987" max="9987" width="11" style="159"/>
    <col min="9988" max="9988" width="7.25" style="159" bestFit="1" customWidth="1"/>
    <col min="9989" max="9989" width="15" style="159" customWidth="1"/>
    <col min="9990" max="9990" width="8" style="159" customWidth="1"/>
    <col min="9991" max="9992" width="11" style="159" customWidth="1"/>
    <col min="9993" max="10237" width="11" style="159"/>
    <col min="10238" max="10238" width="43.625" style="159" customWidth="1"/>
    <col min="10239" max="10241" width="11" style="159"/>
    <col min="10242" max="10242" width="6.25" style="159" bestFit="1" customWidth="1"/>
    <col min="10243" max="10243" width="11" style="159"/>
    <col min="10244" max="10244" width="7.25" style="159" bestFit="1" customWidth="1"/>
    <col min="10245" max="10245" width="15" style="159" customWidth="1"/>
    <col min="10246" max="10246" width="8" style="159" customWidth="1"/>
    <col min="10247" max="10248" width="11" style="159" customWidth="1"/>
    <col min="10249" max="10493" width="11" style="159"/>
    <col min="10494" max="10494" width="43.625" style="159" customWidth="1"/>
    <col min="10495" max="10497" width="11" style="159"/>
    <col min="10498" max="10498" width="6.25" style="159" bestFit="1" customWidth="1"/>
    <col min="10499" max="10499" width="11" style="159"/>
    <col min="10500" max="10500" width="7.25" style="159" bestFit="1" customWidth="1"/>
    <col min="10501" max="10501" width="15" style="159" customWidth="1"/>
    <col min="10502" max="10502" width="8" style="159" customWidth="1"/>
    <col min="10503" max="10504" width="11" style="159" customWidth="1"/>
    <col min="10505" max="10749" width="11" style="159"/>
    <col min="10750" max="10750" width="43.625" style="159" customWidth="1"/>
    <col min="10751" max="10753" width="11" style="159"/>
    <col min="10754" max="10754" width="6.25" style="159" bestFit="1" customWidth="1"/>
    <col min="10755" max="10755" width="11" style="159"/>
    <col min="10756" max="10756" width="7.25" style="159" bestFit="1" customWidth="1"/>
    <col min="10757" max="10757" width="15" style="159" customWidth="1"/>
    <col min="10758" max="10758" width="8" style="159" customWidth="1"/>
    <col min="10759" max="10760" width="11" style="159" customWidth="1"/>
    <col min="10761" max="11005" width="11" style="159"/>
    <col min="11006" max="11006" width="43.625" style="159" customWidth="1"/>
    <col min="11007" max="11009" width="11" style="159"/>
    <col min="11010" max="11010" width="6.25" style="159" bestFit="1" customWidth="1"/>
    <col min="11011" max="11011" width="11" style="159"/>
    <col min="11012" max="11012" width="7.25" style="159" bestFit="1" customWidth="1"/>
    <col min="11013" max="11013" width="15" style="159" customWidth="1"/>
    <col min="11014" max="11014" width="8" style="159" customWidth="1"/>
    <col min="11015" max="11016" width="11" style="159" customWidth="1"/>
    <col min="11017" max="11261" width="11" style="159"/>
    <col min="11262" max="11262" width="43.625" style="159" customWidth="1"/>
    <col min="11263" max="11265" width="11" style="159"/>
    <col min="11266" max="11266" width="6.25" style="159" bestFit="1" customWidth="1"/>
    <col min="11267" max="11267" width="11" style="159"/>
    <col min="11268" max="11268" width="7.25" style="159" bestFit="1" customWidth="1"/>
    <col min="11269" max="11269" width="15" style="159" customWidth="1"/>
    <col min="11270" max="11270" width="8" style="159" customWidth="1"/>
    <col min="11271" max="11272" width="11" style="159" customWidth="1"/>
    <col min="11273" max="11517" width="11" style="159"/>
    <col min="11518" max="11518" width="43.625" style="159" customWidth="1"/>
    <col min="11519" max="11521" width="11" style="159"/>
    <col min="11522" max="11522" width="6.25" style="159" bestFit="1" customWidth="1"/>
    <col min="11523" max="11523" width="11" style="159"/>
    <col min="11524" max="11524" width="7.25" style="159" bestFit="1" customWidth="1"/>
    <col min="11525" max="11525" width="15" style="159" customWidth="1"/>
    <col min="11526" max="11526" width="8" style="159" customWidth="1"/>
    <col min="11527" max="11528" width="11" style="159" customWidth="1"/>
    <col min="11529" max="11773" width="11" style="159"/>
    <col min="11774" max="11774" width="43.625" style="159" customWidth="1"/>
    <col min="11775" max="11777" width="11" style="159"/>
    <col min="11778" max="11778" width="6.25" style="159" bestFit="1" customWidth="1"/>
    <col min="11779" max="11779" width="11" style="159"/>
    <col min="11780" max="11780" width="7.25" style="159" bestFit="1" customWidth="1"/>
    <col min="11781" max="11781" width="15" style="159" customWidth="1"/>
    <col min="11782" max="11782" width="8" style="159" customWidth="1"/>
    <col min="11783" max="11784" width="11" style="159" customWidth="1"/>
    <col min="11785" max="12029" width="11" style="159"/>
    <col min="12030" max="12030" width="43.625" style="159" customWidth="1"/>
    <col min="12031" max="12033" width="11" style="159"/>
    <col min="12034" max="12034" width="6.25" style="159" bestFit="1" customWidth="1"/>
    <col min="12035" max="12035" width="11" style="159"/>
    <col min="12036" max="12036" width="7.25" style="159" bestFit="1" customWidth="1"/>
    <col min="12037" max="12037" width="15" style="159" customWidth="1"/>
    <col min="12038" max="12038" width="8" style="159" customWidth="1"/>
    <col min="12039" max="12040" width="11" style="159" customWidth="1"/>
    <col min="12041" max="12285" width="11" style="159"/>
    <col min="12286" max="12286" width="43.625" style="159" customWidth="1"/>
    <col min="12287" max="12289" width="11" style="159"/>
    <col min="12290" max="12290" width="6.25" style="159" bestFit="1" customWidth="1"/>
    <col min="12291" max="12291" width="11" style="159"/>
    <col min="12292" max="12292" width="7.25" style="159" bestFit="1" customWidth="1"/>
    <col min="12293" max="12293" width="15" style="159" customWidth="1"/>
    <col min="12294" max="12294" width="8" style="159" customWidth="1"/>
    <col min="12295" max="12296" width="11" style="159" customWidth="1"/>
    <col min="12297" max="12541" width="11" style="159"/>
    <col min="12542" max="12542" width="43.625" style="159" customWidth="1"/>
    <col min="12543" max="12545" width="11" style="159"/>
    <col min="12546" max="12546" width="6.25" style="159" bestFit="1" customWidth="1"/>
    <col min="12547" max="12547" width="11" style="159"/>
    <col min="12548" max="12548" width="7.25" style="159" bestFit="1" customWidth="1"/>
    <col min="12549" max="12549" width="15" style="159" customWidth="1"/>
    <col min="12550" max="12550" width="8" style="159" customWidth="1"/>
    <col min="12551" max="12552" width="11" style="159" customWidth="1"/>
    <col min="12553" max="12797" width="11" style="159"/>
    <col min="12798" max="12798" width="43.625" style="159" customWidth="1"/>
    <col min="12799" max="12801" width="11" style="159"/>
    <col min="12802" max="12802" width="6.25" style="159" bestFit="1" customWidth="1"/>
    <col min="12803" max="12803" width="11" style="159"/>
    <col min="12804" max="12804" width="7.25" style="159" bestFit="1" customWidth="1"/>
    <col min="12805" max="12805" width="15" style="159" customWidth="1"/>
    <col min="12806" max="12806" width="8" style="159" customWidth="1"/>
    <col min="12807" max="12808" width="11" style="159" customWidth="1"/>
    <col min="12809" max="13053" width="11" style="159"/>
    <col min="13054" max="13054" width="43.625" style="159" customWidth="1"/>
    <col min="13055" max="13057" width="11" style="159"/>
    <col min="13058" max="13058" width="6.25" style="159" bestFit="1" customWidth="1"/>
    <col min="13059" max="13059" width="11" style="159"/>
    <col min="13060" max="13060" width="7.25" style="159" bestFit="1" customWidth="1"/>
    <col min="13061" max="13061" width="15" style="159" customWidth="1"/>
    <col min="13062" max="13062" width="8" style="159" customWidth="1"/>
    <col min="13063" max="13064" width="11" style="159" customWidth="1"/>
    <col min="13065" max="13309" width="11" style="159"/>
    <col min="13310" max="13310" width="43.625" style="159" customWidth="1"/>
    <col min="13311" max="13313" width="11" style="159"/>
    <col min="13314" max="13314" width="6.25" style="159" bestFit="1" customWidth="1"/>
    <col min="13315" max="13315" width="11" style="159"/>
    <col min="13316" max="13316" width="7.25" style="159" bestFit="1" customWidth="1"/>
    <col min="13317" max="13317" width="15" style="159" customWidth="1"/>
    <col min="13318" max="13318" width="8" style="159" customWidth="1"/>
    <col min="13319" max="13320" width="11" style="159" customWidth="1"/>
    <col min="13321" max="13565" width="11" style="159"/>
    <col min="13566" max="13566" width="43.625" style="159" customWidth="1"/>
    <col min="13567" max="13569" width="11" style="159"/>
    <col min="13570" max="13570" width="6.25" style="159" bestFit="1" customWidth="1"/>
    <col min="13571" max="13571" width="11" style="159"/>
    <col min="13572" max="13572" width="7.25" style="159" bestFit="1" customWidth="1"/>
    <col min="13573" max="13573" width="15" style="159" customWidth="1"/>
    <col min="13574" max="13574" width="8" style="159" customWidth="1"/>
    <col min="13575" max="13576" width="11" style="159" customWidth="1"/>
    <col min="13577" max="13821" width="11" style="159"/>
    <col min="13822" max="13822" width="43.625" style="159" customWidth="1"/>
    <col min="13823" max="13825" width="11" style="159"/>
    <col min="13826" max="13826" width="6.25" style="159" bestFit="1" customWidth="1"/>
    <col min="13827" max="13827" width="11" style="159"/>
    <col min="13828" max="13828" width="7.25" style="159" bestFit="1" customWidth="1"/>
    <col min="13829" max="13829" width="15" style="159" customWidth="1"/>
    <col min="13830" max="13830" width="8" style="159" customWidth="1"/>
    <col min="13831" max="13832" width="11" style="159" customWidth="1"/>
    <col min="13833" max="14077" width="11" style="159"/>
    <col min="14078" max="14078" width="43.625" style="159" customWidth="1"/>
    <col min="14079" max="14081" width="11" style="159"/>
    <col min="14082" max="14082" width="6.25" style="159" bestFit="1" customWidth="1"/>
    <col min="14083" max="14083" width="11" style="159"/>
    <col min="14084" max="14084" width="7.25" style="159" bestFit="1" customWidth="1"/>
    <col min="14085" max="14085" width="15" style="159" customWidth="1"/>
    <col min="14086" max="14086" width="8" style="159" customWidth="1"/>
    <col min="14087" max="14088" width="11" style="159" customWidth="1"/>
    <col min="14089" max="14333" width="11" style="159"/>
    <col min="14334" max="14334" width="43.625" style="159" customWidth="1"/>
    <col min="14335" max="14337" width="11" style="159"/>
    <col min="14338" max="14338" width="6.25" style="159" bestFit="1" customWidth="1"/>
    <col min="14339" max="14339" width="11" style="159"/>
    <col min="14340" max="14340" width="7.25" style="159" bestFit="1" customWidth="1"/>
    <col min="14341" max="14341" width="15" style="159" customWidth="1"/>
    <col min="14342" max="14342" width="8" style="159" customWidth="1"/>
    <col min="14343" max="14344" width="11" style="159" customWidth="1"/>
    <col min="14345" max="14589" width="11" style="159"/>
    <col min="14590" max="14590" width="43.625" style="159" customWidth="1"/>
    <col min="14591" max="14593" width="11" style="159"/>
    <col min="14594" max="14594" width="6.25" style="159" bestFit="1" customWidth="1"/>
    <col min="14595" max="14595" width="11" style="159"/>
    <col min="14596" max="14596" width="7.25" style="159" bestFit="1" customWidth="1"/>
    <col min="14597" max="14597" width="15" style="159" customWidth="1"/>
    <col min="14598" max="14598" width="8" style="159" customWidth="1"/>
    <col min="14599" max="14600" width="11" style="159" customWidth="1"/>
    <col min="14601" max="14845" width="11" style="159"/>
    <col min="14846" max="14846" width="43.625" style="159" customWidth="1"/>
    <col min="14847" max="14849" width="11" style="159"/>
    <col min="14850" max="14850" width="6.25" style="159" bestFit="1" customWidth="1"/>
    <col min="14851" max="14851" width="11" style="159"/>
    <col min="14852" max="14852" width="7.25" style="159" bestFit="1" customWidth="1"/>
    <col min="14853" max="14853" width="15" style="159" customWidth="1"/>
    <col min="14854" max="14854" width="8" style="159" customWidth="1"/>
    <col min="14855" max="14856" width="11" style="159" customWidth="1"/>
    <col min="14857" max="15101" width="11" style="159"/>
    <col min="15102" max="15102" width="43.625" style="159" customWidth="1"/>
    <col min="15103" max="15105" width="11" style="159"/>
    <col min="15106" max="15106" width="6.25" style="159" bestFit="1" customWidth="1"/>
    <col min="15107" max="15107" width="11" style="159"/>
    <col min="15108" max="15108" width="7.25" style="159" bestFit="1" customWidth="1"/>
    <col min="15109" max="15109" width="15" style="159" customWidth="1"/>
    <col min="15110" max="15110" width="8" style="159" customWidth="1"/>
    <col min="15111" max="15112" width="11" style="159" customWidth="1"/>
    <col min="15113" max="15357" width="11" style="159"/>
    <col min="15358" max="15358" width="43.625" style="159" customWidth="1"/>
    <col min="15359" max="15361" width="11" style="159"/>
    <col min="15362" max="15362" width="6.25" style="159" bestFit="1" customWidth="1"/>
    <col min="15363" max="15363" width="11" style="159"/>
    <col min="15364" max="15364" width="7.25" style="159" bestFit="1" customWidth="1"/>
    <col min="15365" max="15365" width="15" style="159" customWidth="1"/>
    <col min="15366" max="15366" width="8" style="159" customWidth="1"/>
    <col min="15367" max="15368" width="11" style="159" customWidth="1"/>
    <col min="15369" max="15613" width="11" style="159"/>
    <col min="15614" max="15614" width="43.625" style="159" customWidth="1"/>
    <col min="15615" max="15617" width="11" style="159"/>
    <col min="15618" max="15618" width="6.25" style="159" bestFit="1" customWidth="1"/>
    <col min="15619" max="15619" width="11" style="159"/>
    <col min="15620" max="15620" width="7.25" style="159" bestFit="1" customWidth="1"/>
    <col min="15621" max="15621" width="15" style="159" customWidth="1"/>
    <col min="15622" max="15622" width="8" style="159" customWidth="1"/>
    <col min="15623" max="15624" width="11" style="159" customWidth="1"/>
    <col min="15625" max="15869" width="11" style="159"/>
    <col min="15870" max="15870" width="43.625" style="159" customWidth="1"/>
    <col min="15871" max="15873" width="11" style="159"/>
    <col min="15874" max="15874" width="6.25" style="159" bestFit="1" customWidth="1"/>
    <col min="15875" max="15875" width="11" style="159"/>
    <col min="15876" max="15876" width="7.25" style="159" bestFit="1" customWidth="1"/>
    <col min="15877" max="15877" width="15" style="159" customWidth="1"/>
    <col min="15878" max="15878" width="8" style="159" customWidth="1"/>
    <col min="15879" max="15880" width="11" style="159" customWidth="1"/>
    <col min="15881" max="16125" width="11" style="159"/>
    <col min="16126" max="16126" width="43.625" style="159" customWidth="1"/>
    <col min="16127" max="16129" width="11" style="159"/>
    <col min="16130" max="16130" width="6.25" style="159" bestFit="1" customWidth="1"/>
    <col min="16131" max="16131" width="11" style="159"/>
    <col min="16132" max="16132" width="7.25" style="159" bestFit="1" customWidth="1"/>
    <col min="16133" max="16133" width="15" style="159" customWidth="1"/>
    <col min="16134" max="16134" width="8" style="159" customWidth="1"/>
    <col min="16135" max="16136" width="11" style="159" customWidth="1"/>
    <col min="16137" max="16384" width="11" style="159"/>
  </cols>
  <sheetData>
    <row r="1" spans="1:30" ht="15.75" x14ac:dyDescent="0.25">
      <c r="B1" s="160"/>
      <c r="C1" s="227" t="s">
        <v>1313</v>
      </c>
      <c r="D1" s="227"/>
      <c r="E1" s="227"/>
      <c r="F1" s="227"/>
      <c r="G1" s="227"/>
      <c r="H1" s="227"/>
      <c r="I1" s="227"/>
    </row>
    <row r="2" spans="1:30" ht="15.75" x14ac:dyDescent="0.25">
      <c r="A2" s="205" t="s">
        <v>1004</v>
      </c>
      <c r="B2" s="205"/>
      <c r="C2" s="227" t="s">
        <v>1294</v>
      </c>
      <c r="D2" s="227"/>
      <c r="E2" s="227"/>
      <c r="F2" s="227"/>
      <c r="G2" s="227"/>
      <c r="H2" s="227"/>
      <c r="I2" s="227"/>
    </row>
    <row r="3" spans="1:30" ht="15.75" x14ac:dyDescent="0.25">
      <c r="A3" s="205" t="s">
        <v>1005</v>
      </c>
      <c r="B3" s="205"/>
      <c r="C3" s="227" t="s">
        <v>1292</v>
      </c>
      <c r="D3" s="227"/>
      <c r="E3" s="227"/>
      <c r="F3" s="227"/>
      <c r="G3" s="227"/>
      <c r="H3" s="227"/>
      <c r="I3" s="227"/>
    </row>
    <row r="4" spans="1:30" ht="16.5" thickBot="1" x14ac:dyDescent="0.3">
      <c r="B4" s="160" t="s">
        <v>1006</v>
      </c>
      <c r="C4" s="228" t="s">
        <v>2</v>
      </c>
      <c r="D4" s="228"/>
      <c r="E4" s="228"/>
      <c r="F4" s="228"/>
      <c r="G4" s="228"/>
      <c r="H4" s="228"/>
      <c r="I4" s="228"/>
    </row>
    <row r="5" spans="1:30" x14ac:dyDescent="0.2">
      <c r="A5" s="221" t="s">
        <v>3</v>
      </c>
      <c r="B5" s="222"/>
      <c r="C5" s="223" t="s">
        <v>5</v>
      </c>
      <c r="D5" s="224"/>
      <c r="E5" s="224"/>
      <c r="F5" s="225" t="s">
        <v>13</v>
      </c>
      <c r="G5" s="223" t="s">
        <v>1007</v>
      </c>
      <c r="H5" s="224"/>
      <c r="I5" s="222"/>
    </row>
    <row r="6" spans="1:30" ht="13.5" thickBot="1" x14ac:dyDescent="0.25">
      <c r="A6" s="161" t="s">
        <v>8</v>
      </c>
      <c r="B6" s="162" t="s">
        <v>9</v>
      </c>
      <c r="C6" s="163" t="s">
        <v>10</v>
      </c>
      <c r="D6" s="164" t="s">
        <v>1008</v>
      </c>
      <c r="E6" s="164" t="s">
        <v>1009</v>
      </c>
      <c r="F6" s="226"/>
      <c r="G6" s="163" t="s">
        <v>1010</v>
      </c>
      <c r="H6" s="164" t="s">
        <v>20</v>
      </c>
      <c r="I6" s="165" t="s">
        <v>1011</v>
      </c>
    </row>
    <row r="7" spans="1:30" x14ac:dyDescent="0.2">
      <c r="A7" s="166"/>
      <c r="B7" s="167" t="s">
        <v>1012</v>
      </c>
      <c r="C7" s="168">
        <f>SUM(C8+C12)</f>
        <v>17302281100000</v>
      </c>
      <c r="D7" s="168">
        <f>SUM(D8+D12)</f>
        <v>23367382903</v>
      </c>
      <c r="E7" s="169">
        <f>SUM(C7:D7)</f>
        <v>17325648482903</v>
      </c>
      <c r="F7" s="170">
        <f>IF(OR(E7=0,E$7=0),0,E7/E$7)*100</f>
        <v>100</v>
      </c>
      <c r="G7" s="168">
        <f>SUM(G8+G12)</f>
        <v>2741255322510</v>
      </c>
      <c r="H7" s="171">
        <f t="shared" ref="H7:H92" si="0">IF(OR(G7=0,E7=0),0,G7/E7)*100</f>
        <v>15.821949321060499</v>
      </c>
      <c r="I7" s="170">
        <f>SUM(E7-G7)</f>
        <v>14584393160393</v>
      </c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</row>
    <row r="8" spans="1:30" hidden="1" x14ac:dyDescent="0.2">
      <c r="A8" s="173">
        <v>1</v>
      </c>
      <c r="B8" s="174" t="s">
        <v>1013</v>
      </c>
      <c r="C8" s="175">
        <f>SUM(C9:C11)</f>
        <v>0</v>
      </c>
      <c r="D8" s="175">
        <f>SUM(D9:D11)</f>
        <v>0</v>
      </c>
      <c r="E8" s="46">
        <f>SUM(C8:D8)</f>
        <v>0</v>
      </c>
      <c r="F8" s="176">
        <f>IF(OR(E8=0,E$7=0),0,E8/E$7)*100</f>
        <v>0</v>
      </c>
      <c r="G8" s="175">
        <f>SUM(G9:G11)</f>
        <v>0</v>
      </c>
      <c r="H8" s="24">
        <f t="shared" si="0"/>
        <v>0</v>
      </c>
      <c r="I8" s="176">
        <f t="shared" ref="I8:I93" si="1">SUM(E8-G8)</f>
        <v>0</v>
      </c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</row>
    <row r="9" spans="1:30" hidden="1" x14ac:dyDescent="0.2">
      <c r="A9" s="173">
        <v>101</v>
      </c>
      <c r="B9" s="177" t="s">
        <v>1014</v>
      </c>
      <c r="C9" s="178">
        <f>SUM([5]uni:espub!C9)</f>
        <v>0</v>
      </c>
      <c r="D9" s="178">
        <f>SUM([5]uni:espub!D9)</f>
        <v>0</v>
      </c>
      <c r="E9" s="50">
        <f t="shared" ref="E9:E94" si="2">SUM(C9:D9)</f>
        <v>0</v>
      </c>
      <c r="F9" s="179">
        <f t="shared" ref="F9:F94" si="3">IF(OR(E9=0,E$7=0),0,E9/E$7)*100</f>
        <v>0</v>
      </c>
      <c r="G9" s="178">
        <f>SUM([5]uni:espub!G9)</f>
        <v>0</v>
      </c>
      <c r="H9" s="31">
        <f t="shared" si="0"/>
        <v>0</v>
      </c>
      <c r="I9" s="179">
        <f t="shared" si="1"/>
        <v>0</v>
      </c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</row>
    <row r="10" spans="1:30" hidden="1" x14ac:dyDescent="0.2">
      <c r="A10" s="173">
        <v>102</v>
      </c>
      <c r="B10" s="177" t="s">
        <v>1015</v>
      </c>
      <c r="C10" s="178">
        <f>SUM([5]uni:espub!C10)</f>
        <v>0</v>
      </c>
      <c r="D10" s="178">
        <f>SUM([5]uni:espub!D10)</f>
        <v>0</v>
      </c>
      <c r="E10" s="50">
        <f t="shared" si="2"/>
        <v>0</v>
      </c>
      <c r="F10" s="179">
        <f t="shared" si="3"/>
        <v>0</v>
      </c>
      <c r="G10" s="178">
        <f>SUM([5]uni:espub!G10)</f>
        <v>0</v>
      </c>
      <c r="H10" s="31">
        <f t="shared" si="0"/>
        <v>0</v>
      </c>
      <c r="I10" s="179">
        <f t="shared" si="1"/>
        <v>0</v>
      </c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</row>
    <row r="11" spans="1:30" hidden="1" x14ac:dyDescent="0.2">
      <c r="A11" s="173">
        <v>103</v>
      </c>
      <c r="B11" s="177" t="s">
        <v>1013</v>
      </c>
      <c r="C11" s="178">
        <f>SUM([5]uni:espub!C11)</f>
        <v>0</v>
      </c>
      <c r="D11" s="178">
        <f>SUM([5]uni:espub!D11)</f>
        <v>0</v>
      </c>
      <c r="E11" s="50">
        <f t="shared" si="2"/>
        <v>0</v>
      </c>
      <c r="F11" s="179">
        <f t="shared" si="3"/>
        <v>0</v>
      </c>
      <c r="G11" s="178">
        <f>SUM([5]uni:espub!G11)</f>
        <v>0</v>
      </c>
      <c r="H11" s="31">
        <f t="shared" si="0"/>
        <v>0</v>
      </c>
      <c r="I11" s="179">
        <f t="shared" si="1"/>
        <v>0</v>
      </c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</row>
    <row r="12" spans="1:30" x14ac:dyDescent="0.2">
      <c r="A12" s="173">
        <v>2</v>
      </c>
      <c r="B12" s="36" t="s">
        <v>1016</v>
      </c>
      <c r="C12" s="175">
        <f>SUM(C13+C218+C300)</f>
        <v>17302281100000</v>
      </c>
      <c r="D12" s="175">
        <f>SUM(D13+D218+D300)</f>
        <v>23367382903</v>
      </c>
      <c r="E12" s="46">
        <f t="shared" si="2"/>
        <v>17325648482903</v>
      </c>
      <c r="F12" s="176">
        <f t="shared" si="3"/>
        <v>100</v>
      </c>
      <c r="G12" s="175">
        <f>SUM(G13+G218+G300)</f>
        <v>2741255322510</v>
      </c>
      <c r="H12" s="24">
        <f t="shared" si="0"/>
        <v>15.821949321060499</v>
      </c>
      <c r="I12" s="176">
        <f t="shared" si="1"/>
        <v>14584393160393</v>
      </c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</row>
    <row r="13" spans="1:30" x14ac:dyDescent="0.2">
      <c r="A13" s="173">
        <v>21</v>
      </c>
      <c r="B13" s="36" t="s">
        <v>973</v>
      </c>
      <c r="C13" s="175">
        <f>SUM(C14+C31+C214)</f>
        <v>7827375098000</v>
      </c>
      <c r="D13" s="175">
        <f>SUM(D14+D31+D214)</f>
        <v>21926536894</v>
      </c>
      <c r="E13" s="46">
        <f t="shared" si="2"/>
        <v>7849301634894</v>
      </c>
      <c r="F13" s="176">
        <f t="shared" si="3"/>
        <v>45.304518573372384</v>
      </c>
      <c r="G13" s="175">
        <f>SUM(G14+G31+G214)</f>
        <v>1837857007277</v>
      </c>
      <c r="H13" s="24">
        <f t="shared" si="0"/>
        <v>23.414274196150433</v>
      </c>
      <c r="I13" s="176">
        <f t="shared" si="1"/>
        <v>6011444627617</v>
      </c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</row>
    <row r="14" spans="1:30" x14ac:dyDescent="0.2">
      <c r="A14" s="173">
        <v>211</v>
      </c>
      <c r="B14" s="56" t="s">
        <v>1017</v>
      </c>
      <c r="C14" s="178">
        <f>SUM(C15:C30)</f>
        <v>6767302110000</v>
      </c>
      <c r="D14" s="178">
        <f>SUM(D15:D30)</f>
        <v>0</v>
      </c>
      <c r="E14" s="50">
        <f t="shared" si="2"/>
        <v>6767302110000</v>
      </c>
      <c r="F14" s="179">
        <f t="shared" si="3"/>
        <v>39.059444826425938</v>
      </c>
      <c r="G14" s="178">
        <f>SUM(G15:G30)</f>
        <v>1546776113854</v>
      </c>
      <c r="H14" s="31">
        <f t="shared" si="0"/>
        <v>22.856613887066437</v>
      </c>
      <c r="I14" s="179">
        <f t="shared" si="1"/>
        <v>5220525996146</v>
      </c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</row>
    <row r="15" spans="1:30" x14ac:dyDescent="0.2">
      <c r="A15" s="173">
        <v>21101</v>
      </c>
      <c r="B15" s="33" t="s">
        <v>1018</v>
      </c>
      <c r="C15" s="178">
        <f>SUM([5]uni:espub!C15)</f>
        <v>2097886119000</v>
      </c>
      <c r="D15" s="178">
        <f>SUM([5]uni:espub!D15)</f>
        <v>0</v>
      </c>
      <c r="E15" s="50">
        <f t="shared" si="2"/>
        <v>2097886119000</v>
      </c>
      <c r="F15" s="179">
        <f t="shared" si="3"/>
        <v>12.108557558871173</v>
      </c>
      <c r="G15" s="178">
        <f>SUM([5]uni:espub!G15)</f>
        <v>288883360965</v>
      </c>
      <c r="H15" s="31">
        <f t="shared" si="0"/>
        <v>13.770211754997556</v>
      </c>
      <c r="I15" s="179">
        <f t="shared" si="1"/>
        <v>1809002758035</v>
      </c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</row>
    <row r="16" spans="1:30" x14ac:dyDescent="0.2">
      <c r="A16" s="173">
        <v>21102</v>
      </c>
      <c r="B16" s="33" t="s">
        <v>1019</v>
      </c>
      <c r="C16" s="178">
        <f>SUM([5]uni:espub!C16)</f>
        <v>3257491251000</v>
      </c>
      <c r="D16" s="178">
        <f>SUM([5]uni:espub!D16)</f>
        <v>0</v>
      </c>
      <c r="E16" s="50">
        <f t="shared" si="2"/>
        <v>3257491251000</v>
      </c>
      <c r="F16" s="179">
        <f t="shared" si="3"/>
        <v>18.801554551995565</v>
      </c>
      <c r="G16" s="178">
        <f>SUM([5]uni:espub!G16)</f>
        <v>936949045935</v>
      </c>
      <c r="H16" s="31">
        <f t="shared" si="0"/>
        <v>28.762902913319287</v>
      </c>
      <c r="I16" s="179">
        <f t="shared" si="1"/>
        <v>2320542205065</v>
      </c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</row>
    <row r="17" spans="1:30" hidden="1" x14ac:dyDescent="0.2">
      <c r="A17" s="173">
        <v>21103</v>
      </c>
      <c r="B17" s="33" t="s">
        <v>1020</v>
      </c>
      <c r="C17" s="178">
        <f>SUM([5]uni:espub!C17)</f>
        <v>0</v>
      </c>
      <c r="D17" s="178">
        <f>SUM([5]uni:espub!D17)</f>
        <v>0</v>
      </c>
      <c r="E17" s="50">
        <f t="shared" si="2"/>
        <v>0</v>
      </c>
      <c r="F17" s="179">
        <f t="shared" si="3"/>
        <v>0</v>
      </c>
      <c r="G17" s="178">
        <f>SUM([5]uni:espub!G17)</f>
        <v>0</v>
      </c>
      <c r="H17" s="31">
        <f t="shared" si="0"/>
        <v>0</v>
      </c>
      <c r="I17" s="179">
        <f t="shared" si="1"/>
        <v>0</v>
      </c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</row>
    <row r="18" spans="1:30" x14ac:dyDescent="0.2">
      <c r="A18" s="173">
        <v>21104</v>
      </c>
      <c r="B18" s="33" t="s">
        <v>1021</v>
      </c>
      <c r="C18" s="178">
        <f>SUM([5]uni:espub!C18)</f>
        <v>489793198000</v>
      </c>
      <c r="D18" s="178">
        <f>SUM([5]uni:espub!D18)</f>
        <v>0</v>
      </c>
      <c r="E18" s="50">
        <f t="shared" si="2"/>
        <v>489793198000</v>
      </c>
      <c r="F18" s="179">
        <f t="shared" si="3"/>
        <v>2.8269833506279975</v>
      </c>
      <c r="G18" s="178">
        <f>SUM([5]uni:espub!G18)</f>
        <v>69630770766</v>
      </c>
      <c r="H18" s="31">
        <f t="shared" si="0"/>
        <v>14.216361323580488</v>
      </c>
      <c r="I18" s="179">
        <f t="shared" si="1"/>
        <v>420162427234</v>
      </c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</row>
    <row r="19" spans="1:30" x14ac:dyDescent="0.2">
      <c r="A19" s="173">
        <v>21105</v>
      </c>
      <c r="B19" s="33" t="s">
        <v>1022</v>
      </c>
      <c r="C19" s="178">
        <f>SUM([5]uni:espub!C19)</f>
        <v>145376071000</v>
      </c>
      <c r="D19" s="178">
        <f>SUM([5]uni:espub!D19)</f>
        <v>0</v>
      </c>
      <c r="E19" s="50">
        <f t="shared" si="2"/>
        <v>145376071000</v>
      </c>
      <c r="F19" s="179">
        <f t="shared" si="3"/>
        <v>0.8390801137599988</v>
      </c>
      <c r="G19" s="178">
        <f>SUM([5]uni:espub!G19)</f>
        <v>36822905701</v>
      </c>
      <c r="H19" s="31">
        <f t="shared" si="0"/>
        <v>25.329413188639556</v>
      </c>
      <c r="I19" s="179">
        <f t="shared" si="1"/>
        <v>108553165299</v>
      </c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</row>
    <row r="20" spans="1:30" x14ac:dyDescent="0.2">
      <c r="A20" s="173">
        <v>21106</v>
      </c>
      <c r="B20" s="33" t="s">
        <v>1023</v>
      </c>
      <c r="C20" s="178">
        <f>SUM([5]uni:espub!C20)</f>
        <v>11298774000</v>
      </c>
      <c r="D20" s="178">
        <f>SUM([5]uni:espub!D20)</f>
        <v>0</v>
      </c>
      <c r="E20" s="50">
        <f t="shared" si="2"/>
        <v>11298774000</v>
      </c>
      <c r="F20" s="179">
        <f t="shared" si="3"/>
        <v>6.5214147748349285E-2</v>
      </c>
      <c r="G20" s="178">
        <f>SUM([5]uni:espub!G20)</f>
        <v>12603400000</v>
      </c>
      <c r="H20" s="31">
        <f t="shared" si="0"/>
        <v>111.54661558855854</v>
      </c>
      <c r="I20" s="179">
        <f t="shared" si="1"/>
        <v>-1304626000</v>
      </c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</row>
    <row r="21" spans="1:30" x14ac:dyDescent="0.2">
      <c r="A21" s="173">
        <v>21107</v>
      </c>
      <c r="B21" s="33" t="s">
        <v>1024</v>
      </c>
      <c r="C21" s="178">
        <f>SUM([5]uni:espub!C21)</f>
        <v>296167585000</v>
      </c>
      <c r="D21" s="178">
        <f>SUM([5]uni:espub!D21)</f>
        <v>0</v>
      </c>
      <c r="E21" s="50">
        <f t="shared" si="2"/>
        <v>296167585000</v>
      </c>
      <c r="F21" s="179">
        <f t="shared" si="3"/>
        <v>1.7094170258172965</v>
      </c>
      <c r="G21" s="178">
        <f>SUM([5]uni:espub!G21)</f>
        <v>72430505000</v>
      </c>
      <c r="H21" s="31">
        <f t="shared" si="0"/>
        <v>24.455919104043748</v>
      </c>
      <c r="I21" s="179">
        <f t="shared" si="1"/>
        <v>223737080000</v>
      </c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</row>
    <row r="22" spans="1:30" x14ac:dyDescent="0.2">
      <c r="A22" s="173">
        <v>21108</v>
      </c>
      <c r="B22" s="33" t="s">
        <v>1025</v>
      </c>
      <c r="C22" s="178">
        <f>SUM([5]uni:espub!C22)</f>
        <v>364349820000</v>
      </c>
      <c r="D22" s="178">
        <f>SUM([5]uni:espub!D22)</f>
        <v>0</v>
      </c>
      <c r="E22" s="50">
        <f t="shared" si="2"/>
        <v>364349820000</v>
      </c>
      <c r="F22" s="179">
        <f t="shared" si="3"/>
        <v>2.1029505496405601</v>
      </c>
      <c r="G22" s="178">
        <f>SUM([5]uni:espub!G22)</f>
        <v>89418355000</v>
      </c>
      <c r="H22" s="31">
        <f t="shared" si="0"/>
        <v>24.54189630174649</v>
      </c>
      <c r="I22" s="179">
        <f t="shared" si="1"/>
        <v>274931465000</v>
      </c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</row>
    <row r="23" spans="1:30" x14ac:dyDescent="0.2">
      <c r="A23" s="173">
        <v>21109</v>
      </c>
      <c r="B23" s="33" t="s">
        <v>1026</v>
      </c>
      <c r="C23" s="178">
        <f>SUM([5]uni:espub!C23)</f>
        <v>25200000000</v>
      </c>
      <c r="D23" s="178">
        <f>SUM([5]uni:espub!D23)</f>
        <v>0</v>
      </c>
      <c r="E23" s="50">
        <f t="shared" si="2"/>
        <v>25200000000</v>
      </c>
      <c r="F23" s="179">
        <f t="shared" si="3"/>
        <v>0.14544910122623941</v>
      </c>
      <c r="G23" s="178">
        <f>SUM([5]uni:espub!G23)</f>
        <v>8646746878</v>
      </c>
      <c r="H23" s="31">
        <f t="shared" si="0"/>
        <v>34.312487611111109</v>
      </c>
      <c r="I23" s="179">
        <f t="shared" si="1"/>
        <v>16553253122</v>
      </c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</row>
    <row r="24" spans="1:30" x14ac:dyDescent="0.2">
      <c r="A24" s="173">
        <v>21110</v>
      </c>
      <c r="B24" s="33" t="s">
        <v>1027</v>
      </c>
      <c r="C24" s="178">
        <f>SUM([5]uni:espub!C24)</f>
        <v>3342720000</v>
      </c>
      <c r="D24" s="178">
        <f>SUM([5]uni:espub!D24)</f>
        <v>0</v>
      </c>
      <c r="E24" s="50">
        <f t="shared" si="2"/>
        <v>3342720000</v>
      </c>
      <c r="F24" s="179">
        <f t="shared" si="3"/>
        <v>1.9293476970276786E-2</v>
      </c>
      <c r="G24" s="178">
        <f>SUM([5]uni:espub!G24)</f>
        <v>992984406</v>
      </c>
      <c r="H24" s="31">
        <f t="shared" si="0"/>
        <v>29.705880420735209</v>
      </c>
      <c r="I24" s="179">
        <f t="shared" si="1"/>
        <v>2349735594</v>
      </c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</row>
    <row r="25" spans="1:30" hidden="1" x14ac:dyDescent="0.2">
      <c r="A25" s="173">
        <v>21113</v>
      </c>
      <c r="B25" s="33" t="s">
        <v>1028</v>
      </c>
      <c r="C25" s="178">
        <f>SUM([5]uni:espub!C25)</f>
        <v>0</v>
      </c>
      <c r="D25" s="178">
        <f>SUM([5]uni:espub!D25)</f>
        <v>0</v>
      </c>
      <c r="E25" s="50">
        <f>SUM(C25:D25)</f>
        <v>0</v>
      </c>
      <c r="F25" s="179">
        <f t="shared" si="3"/>
        <v>0</v>
      </c>
      <c r="G25" s="178">
        <f>SUM([5]uni:espub!G25)</f>
        <v>0</v>
      </c>
      <c r="H25" s="31">
        <f>IF(OR(G25=0,E25=0),0,G25/E25)*100</f>
        <v>0</v>
      </c>
      <c r="I25" s="179">
        <f>SUM(E25-G25)</f>
        <v>0</v>
      </c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</row>
    <row r="26" spans="1:30" x14ac:dyDescent="0.2">
      <c r="A26" s="173">
        <v>21114</v>
      </c>
      <c r="B26" s="33" t="s">
        <v>1029</v>
      </c>
      <c r="C26" s="178">
        <f>SUM([5]uni:espub!C26)</f>
        <v>13727101000</v>
      </c>
      <c r="D26" s="178">
        <f>SUM([5]uni:espub!D26)</f>
        <v>0</v>
      </c>
      <c r="E26" s="50">
        <f t="shared" si="2"/>
        <v>13727101000</v>
      </c>
      <c r="F26" s="179">
        <f t="shared" si="3"/>
        <v>7.9229940590944944E-2</v>
      </c>
      <c r="G26" s="178">
        <f>SUM([5]uni:espub!G26)</f>
        <v>4177089500</v>
      </c>
      <c r="H26" s="31">
        <f t="shared" si="0"/>
        <v>30.429509479095408</v>
      </c>
      <c r="I26" s="179">
        <f t="shared" si="1"/>
        <v>9550011500</v>
      </c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</row>
    <row r="27" spans="1:30" x14ac:dyDescent="0.2">
      <c r="A27" s="173">
        <v>21115</v>
      </c>
      <c r="B27" s="33" t="s">
        <v>1030</v>
      </c>
      <c r="C27" s="178">
        <f>SUM([5]uni:espub!C27)</f>
        <v>13727101000</v>
      </c>
      <c r="D27" s="178">
        <f>SUM([5]uni:espub!D27)</f>
        <v>0</v>
      </c>
      <c r="E27" s="50">
        <f t="shared" si="2"/>
        <v>13727101000</v>
      </c>
      <c r="F27" s="179">
        <f t="shared" si="3"/>
        <v>7.9229940590944944E-2</v>
      </c>
      <c r="G27" s="178">
        <f>SUM([5]uni:espub!G27)</f>
        <v>4177122500</v>
      </c>
      <c r="H27" s="31">
        <f t="shared" si="0"/>
        <v>30.429749879453787</v>
      </c>
      <c r="I27" s="179">
        <f t="shared" si="1"/>
        <v>9549978500</v>
      </c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</row>
    <row r="28" spans="1:30" ht="25.5" x14ac:dyDescent="0.2">
      <c r="A28" s="173">
        <v>21116</v>
      </c>
      <c r="B28" s="180" t="s">
        <v>1031</v>
      </c>
      <c r="C28" s="178">
        <f>SUM([5]uni:espub!C28)</f>
        <v>11198605000</v>
      </c>
      <c r="D28" s="178">
        <f>SUM([5]uni:espub!D28)</f>
        <v>0</v>
      </c>
      <c r="E28" s="50">
        <f t="shared" si="2"/>
        <v>11198605000</v>
      </c>
      <c r="F28" s="179">
        <f t="shared" si="3"/>
        <v>6.4635993342764722E-2</v>
      </c>
      <c r="G28" s="178">
        <f>SUM([5]uni:espub!G28)</f>
        <v>6754410000</v>
      </c>
      <c r="H28" s="31">
        <f t="shared" si="0"/>
        <v>60.314744559701857</v>
      </c>
      <c r="I28" s="179">
        <f t="shared" si="1"/>
        <v>4444195000</v>
      </c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</row>
    <row r="29" spans="1:30" x14ac:dyDescent="0.2">
      <c r="A29" s="173">
        <v>21117</v>
      </c>
      <c r="B29" s="180" t="s">
        <v>1032</v>
      </c>
      <c r="C29" s="178">
        <f>SUM([5]uni:espub!C29)</f>
        <v>37743765000</v>
      </c>
      <c r="D29" s="178">
        <f>SUM([5]uni:espub!D29)</f>
        <v>0</v>
      </c>
      <c r="E29" s="50">
        <f t="shared" si="2"/>
        <v>37743765000</v>
      </c>
      <c r="F29" s="179">
        <f t="shared" si="3"/>
        <v>0.2178490752438251</v>
      </c>
      <c r="G29" s="178">
        <f>SUM([5]uni:espub!G29)</f>
        <v>15289417203</v>
      </c>
      <c r="H29" s="31">
        <f t="shared" si="0"/>
        <v>40.508458027438436</v>
      </c>
      <c r="I29" s="179">
        <f t="shared" si="1"/>
        <v>22454347797</v>
      </c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</row>
    <row r="30" spans="1:30" hidden="1" x14ac:dyDescent="0.2">
      <c r="A30" s="173">
        <v>21199</v>
      </c>
      <c r="B30" s="180" t="s">
        <v>1033</v>
      </c>
      <c r="C30" s="178">
        <f>SUM([5]uni:espub!C30)</f>
        <v>0</v>
      </c>
      <c r="D30" s="178">
        <f>SUM([5]uni:espub!D30)</f>
        <v>0</v>
      </c>
      <c r="E30" s="50">
        <f t="shared" si="2"/>
        <v>0</v>
      </c>
      <c r="F30" s="179">
        <f t="shared" si="3"/>
        <v>0</v>
      </c>
      <c r="G30" s="178">
        <f>SUM([5]uni:espub!G30)</f>
        <v>0</v>
      </c>
      <c r="H30" s="31">
        <f t="shared" si="0"/>
        <v>0</v>
      </c>
      <c r="I30" s="179">
        <f t="shared" si="1"/>
        <v>0</v>
      </c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</row>
    <row r="31" spans="1:30" x14ac:dyDescent="0.2">
      <c r="A31" s="173">
        <v>212</v>
      </c>
      <c r="B31" s="56" t="s">
        <v>1034</v>
      </c>
      <c r="C31" s="178">
        <f>SUM(C32+C34+C107+C111+C163+C172+C204+C206+C207+C210+C211+C212+C213)</f>
        <v>1060072988000</v>
      </c>
      <c r="D31" s="178">
        <f>SUM(D32+D34+D107+D111+D163+D172+D204+D206+D207+D210+D211+D212+D213)</f>
        <v>21926536894</v>
      </c>
      <c r="E31" s="50">
        <f t="shared" si="2"/>
        <v>1081999524894</v>
      </c>
      <c r="F31" s="179">
        <f t="shared" si="3"/>
        <v>6.245073746946443</v>
      </c>
      <c r="G31" s="178">
        <f>SUM(G32+G34+G107+G111+G163+G172+G204+G206+G207+G210+G211+G212+G213)</f>
        <v>291080893423</v>
      </c>
      <c r="H31" s="31">
        <f t="shared" si="0"/>
        <v>26.902127655880093</v>
      </c>
      <c r="I31" s="179">
        <f t="shared" si="1"/>
        <v>790918631471</v>
      </c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</row>
    <row r="32" spans="1:30" x14ac:dyDescent="0.2">
      <c r="A32" s="173">
        <v>21201</v>
      </c>
      <c r="B32" s="181" t="s">
        <v>1035</v>
      </c>
      <c r="C32" s="178">
        <f>SUM(C33)</f>
        <v>1236000000</v>
      </c>
      <c r="D32" s="178">
        <f>SUM(D33)</f>
        <v>0</v>
      </c>
      <c r="E32" s="50">
        <f t="shared" si="2"/>
        <v>1236000000</v>
      </c>
      <c r="F32" s="179">
        <f t="shared" si="3"/>
        <v>7.1339321077631716E-3</v>
      </c>
      <c r="G32" s="178">
        <f>SUM(G33)</f>
        <v>331966199</v>
      </c>
      <c r="H32" s="31">
        <f t="shared" si="0"/>
        <v>26.858106715210354</v>
      </c>
      <c r="I32" s="179">
        <f t="shared" si="1"/>
        <v>904033801</v>
      </c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</row>
    <row r="33" spans="1:30" x14ac:dyDescent="0.2">
      <c r="A33" s="173">
        <v>2120102</v>
      </c>
      <c r="B33" s="181" t="s">
        <v>1036</v>
      </c>
      <c r="C33" s="178">
        <f>SUM([5]uni:espub!C33)</f>
        <v>1236000000</v>
      </c>
      <c r="D33" s="178">
        <f>SUM([5]uni:espub!D33)</f>
        <v>0</v>
      </c>
      <c r="E33" s="50">
        <f t="shared" si="2"/>
        <v>1236000000</v>
      </c>
      <c r="F33" s="179">
        <f t="shared" si="3"/>
        <v>7.1339321077631716E-3</v>
      </c>
      <c r="G33" s="178">
        <f>SUM([5]uni:espub!G33)</f>
        <v>331966199</v>
      </c>
      <c r="H33" s="31">
        <f t="shared" si="0"/>
        <v>26.858106715210354</v>
      </c>
      <c r="I33" s="179">
        <f t="shared" si="1"/>
        <v>904033801</v>
      </c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</row>
    <row r="34" spans="1:30" hidden="1" x14ac:dyDescent="0.2">
      <c r="A34" s="173">
        <v>21202</v>
      </c>
      <c r="B34" s="177" t="s">
        <v>1037</v>
      </c>
      <c r="C34" s="178">
        <f>SUM(C35+C60+C86+C91)</f>
        <v>0</v>
      </c>
      <c r="D34" s="178">
        <f>SUM(D35+D60+D86+D91)</f>
        <v>0</v>
      </c>
      <c r="E34" s="50">
        <f t="shared" si="2"/>
        <v>0</v>
      </c>
      <c r="F34" s="179">
        <f t="shared" si="3"/>
        <v>0</v>
      </c>
      <c r="G34" s="178">
        <f>SUM(G35+G60+G86+G91)</f>
        <v>0</v>
      </c>
      <c r="H34" s="31">
        <f t="shared" si="0"/>
        <v>0</v>
      </c>
      <c r="I34" s="179">
        <f t="shared" si="1"/>
        <v>0</v>
      </c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</row>
    <row r="35" spans="1:30" hidden="1" x14ac:dyDescent="0.2">
      <c r="A35" s="173">
        <v>2120201</v>
      </c>
      <c r="B35" s="177" t="s">
        <v>1038</v>
      </c>
      <c r="C35" s="178">
        <f>SUM(C52:C58)+C46+C36</f>
        <v>0</v>
      </c>
      <c r="D35" s="178">
        <f>SUM(D52:D58)+D46+D36</f>
        <v>0</v>
      </c>
      <c r="E35" s="50">
        <f t="shared" si="2"/>
        <v>0</v>
      </c>
      <c r="F35" s="179">
        <f t="shared" si="3"/>
        <v>0</v>
      </c>
      <c r="G35" s="178">
        <f>SUM(G52:G58)+G46+G36</f>
        <v>0</v>
      </c>
      <c r="H35" s="31">
        <f t="shared" si="0"/>
        <v>0</v>
      </c>
      <c r="I35" s="179">
        <f t="shared" si="1"/>
        <v>0</v>
      </c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</row>
    <row r="36" spans="1:30" hidden="1" x14ac:dyDescent="0.2">
      <c r="A36" s="173">
        <v>212020101</v>
      </c>
      <c r="B36" s="177" t="s">
        <v>1039</v>
      </c>
      <c r="C36" s="178">
        <f>SUM(C37+C40+C44+C45)</f>
        <v>0</v>
      </c>
      <c r="D36" s="178">
        <f>SUM(D37+D40+D44+D45)</f>
        <v>0</v>
      </c>
      <c r="E36" s="50">
        <f t="shared" si="2"/>
        <v>0</v>
      </c>
      <c r="F36" s="179">
        <f t="shared" si="3"/>
        <v>0</v>
      </c>
      <c r="G36" s="178">
        <f>SUM(G37+G40+G44+G45)</f>
        <v>0</v>
      </c>
      <c r="H36" s="31">
        <f t="shared" si="0"/>
        <v>0</v>
      </c>
      <c r="I36" s="179">
        <f t="shared" si="1"/>
        <v>0</v>
      </c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</row>
    <row r="37" spans="1:30" hidden="1" x14ac:dyDescent="0.2">
      <c r="A37" s="173">
        <v>21202010101</v>
      </c>
      <c r="B37" s="177" t="s">
        <v>1040</v>
      </c>
      <c r="C37" s="178">
        <f>SUM(C38:C39)</f>
        <v>0</v>
      </c>
      <c r="D37" s="178">
        <f>SUM(D38:D39)</f>
        <v>0</v>
      </c>
      <c r="E37" s="50">
        <f t="shared" si="2"/>
        <v>0</v>
      </c>
      <c r="F37" s="179">
        <f t="shared" si="3"/>
        <v>0</v>
      </c>
      <c r="G37" s="178">
        <f>SUM(G38:G39)</f>
        <v>0</v>
      </c>
      <c r="H37" s="31">
        <f t="shared" si="0"/>
        <v>0</v>
      </c>
      <c r="I37" s="179">
        <f t="shared" si="1"/>
        <v>0</v>
      </c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</row>
    <row r="38" spans="1:30" hidden="1" x14ac:dyDescent="0.2">
      <c r="A38" s="173">
        <v>212020101011</v>
      </c>
      <c r="B38" s="177" t="s">
        <v>1041</v>
      </c>
      <c r="C38" s="178">
        <f>SUM([5]uni:espub!C38)</f>
        <v>0</v>
      </c>
      <c r="D38" s="178">
        <f>SUM([5]uni:espub!D38)</f>
        <v>0</v>
      </c>
      <c r="E38" s="50">
        <f t="shared" si="2"/>
        <v>0</v>
      </c>
      <c r="F38" s="179">
        <f t="shared" si="3"/>
        <v>0</v>
      </c>
      <c r="G38" s="178">
        <f>SUM([5]uni:espub!G38)</f>
        <v>0</v>
      </c>
      <c r="H38" s="31">
        <f t="shared" si="0"/>
        <v>0</v>
      </c>
      <c r="I38" s="179">
        <f t="shared" si="1"/>
        <v>0</v>
      </c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</row>
    <row r="39" spans="1:30" hidden="1" x14ac:dyDescent="0.2">
      <c r="A39" s="173">
        <v>212020101012</v>
      </c>
      <c r="B39" s="177" t="s">
        <v>1042</v>
      </c>
      <c r="C39" s="178">
        <f>SUM([5]uni:espub!C39)</f>
        <v>0</v>
      </c>
      <c r="D39" s="178">
        <f>SUM([5]uni:espub!D39)</f>
        <v>0</v>
      </c>
      <c r="E39" s="50">
        <f t="shared" si="2"/>
        <v>0</v>
      </c>
      <c r="F39" s="179">
        <f t="shared" si="3"/>
        <v>0</v>
      </c>
      <c r="G39" s="178">
        <f>SUM([5]uni:espub!G39)</f>
        <v>0</v>
      </c>
      <c r="H39" s="31">
        <f t="shared" si="0"/>
        <v>0</v>
      </c>
      <c r="I39" s="179">
        <f t="shared" si="1"/>
        <v>0</v>
      </c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</row>
    <row r="40" spans="1:30" hidden="1" x14ac:dyDescent="0.2">
      <c r="A40" s="173">
        <v>21202010103</v>
      </c>
      <c r="B40" s="177" t="s">
        <v>1043</v>
      </c>
      <c r="C40" s="178">
        <f>SUM(C41:C43)</f>
        <v>0</v>
      </c>
      <c r="D40" s="178">
        <f>SUM(D41:D43)</f>
        <v>0</v>
      </c>
      <c r="E40" s="50">
        <f t="shared" si="2"/>
        <v>0</v>
      </c>
      <c r="F40" s="179">
        <f t="shared" si="3"/>
        <v>0</v>
      </c>
      <c r="G40" s="178">
        <f>SUM(G41:G43)</f>
        <v>0</v>
      </c>
      <c r="H40" s="31">
        <f t="shared" si="0"/>
        <v>0</v>
      </c>
      <c r="I40" s="179">
        <f t="shared" si="1"/>
        <v>0</v>
      </c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</row>
    <row r="41" spans="1:30" hidden="1" x14ac:dyDescent="0.2">
      <c r="A41" s="173">
        <v>212020101031</v>
      </c>
      <c r="B41" s="177" t="s">
        <v>1044</v>
      </c>
      <c r="C41" s="178">
        <f>SUM([5]uni:espub!C41)</f>
        <v>0</v>
      </c>
      <c r="D41" s="178">
        <f>SUM([5]uni:espub!D41)</f>
        <v>0</v>
      </c>
      <c r="E41" s="50">
        <f t="shared" si="2"/>
        <v>0</v>
      </c>
      <c r="F41" s="179">
        <f t="shared" si="3"/>
        <v>0</v>
      </c>
      <c r="G41" s="178">
        <f>SUM([5]uni:espub!G41)</f>
        <v>0</v>
      </c>
      <c r="H41" s="31">
        <f t="shared" si="0"/>
        <v>0</v>
      </c>
      <c r="I41" s="179">
        <f t="shared" si="1"/>
        <v>0</v>
      </c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</row>
    <row r="42" spans="1:30" hidden="1" x14ac:dyDescent="0.2">
      <c r="A42" s="173">
        <v>212020101032</v>
      </c>
      <c r="B42" s="177" t="s">
        <v>1045</v>
      </c>
      <c r="C42" s="178">
        <f>SUM([5]uni:espub!C42)</f>
        <v>0</v>
      </c>
      <c r="D42" s="178">
        <f>SUM([5]uni:espub!D42)</f>
        <v>0</v>
      </c>
      <c r="E42" s="50">
        <f t="shared" si="2"/>
        <v>0</v>
      </c>
      <c r="F42" s="179">
        <f t="shared" si="3"/>
        <v>0</v>
      </c>
      <c r="G42" s="178">
        <f>SUM([5]uni:espub!G42)</f>
        <v>0</v>
      </c>
      <c r="H42" s="31">
        <f t="shared" si="0"/>
        <v>0</v>
      </c>
      <c r="I42" s="179">
        <f t="shared" si="1"/>
        <v>0</v>
      </c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</row>
    <row r="43" spans="1:30" hidden="1" x14ac:dyDescent="0.2">
      <c r="A43" s="173">
        <v>212020101033</v>
      </c>
      <c r="B43" s="177" t="s">
        <v>1046</v>
      </c>
      <c r="C43" s="178">
        <f>SUM([5]uni:espub!C43)</f>
        <v>0</v>
      </c>
      <c r="D43" s="178">
        <f>SUM([5]uni:espub!D43)</f>
        <v>0</v>
      </c>
      <c r="E43" s="50">
        <f t="shared" si="2"/>
        <v>0</v>
      </c>
      <c r="F43" s="179">
        <f t="shared" si="3"/>
        <v>0</v>
      </c>
      <c r="G43" s="178">
        <f>SUM([5]uni:espub!G43)</f>
        <v>0</v>
      </c>
      <c r="H43" s="31">
        <f t="shared" si="0"/>
        <v>0</v>
      </c>
      <c r="I43" s="179">
        <f t="shared" si="1"/>
        <v>0</v>
      </c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</row>
    <row r="44" spans="1:30" hidden="1" x14ac:dyDescent="0.2">
      <c r="A44" s="173">
        <v>21202010104</v>
      </c>
      <c r="B44" s="177" t="s">
        <v>1047</v>
      </c>
      <c r="C44" s="178">
        <f>SUM([5]uni:espub!C44)</f>
        <v>0</v>
      </c>
      <c r="D44" s="178">
        <f>SUM([5]uni:espub!D44)</f>
        <v>0</v>
      </c>
      <c r="E44" s="50">
        <f t="shared" si="2"/>
        <v>0</v>
      </c>
      <c r="F44" s="179">
        <f t="shared" si="3"/>
        <v>0</v>
      </c>
      <c r="G44" s="178">
        <f>SUM([5]uni:espub!G44)</f>
        <v>0</v>
      </c>
      <c r="H44" s="31">
        <f t="shared" si="0"/>
        <v>0</v>
      </c>
      <c r="I44" s="179">
        <f t="shared" si="1"/>
        <v>0</v>
      </c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</row>
    <row r="45" spans="1:30" hidden="1" x14ac:dyDescent="0.2">
      <c r="A45" s="173">
        <v>21102010105</v>
      </c>
      <c r="B45" s="177" t="s">
        <v>1048</v>
      </c>
      <c r="C45" s="178">
        <f>SUM([5]uni:espub!C45)</f>
        <v>0</v>
      </c>
      <c r="D45" s="178">
        <f>SUM([5]uni:espub!D45)</f>
        <v>0</v>
      </c>
      <c r="E45" s="50">
        <f t="shared" si="2"/>
        <v>0</v>
      </c>
      <c r="F45" s="179">
        <f t="shared" si="3"/>
        <v>0</v>
      </c>
      <c r="G45" s="178">
        <f>SUM([5]uni:espub!G45)</f>
        <v>0</v>
      </c>
      <c r="H45" s="31">
        <f t="shared" si="0"/>
        <v>0</v>
      </c>
      <c r="I45" s="179">
        <f t="shared" si="1"/>
        <v>0</v>
      </c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</row>
    <row r="46" spans="1:30" hidden="1" x14ac:dyDescent="0.2">
      <c r="A46" s="173">
        <v>212020102</v>
      </c>
      <c r="B46" s="177" t="s">
        <v>1049</v>
      </c>
      <c r="C46" s="178">
        <f>SUM(C47)</f>
        <v>0</v>
      </c>
      <c r="D46" s="178">
        <f>SUM(D47)</f>
        <v>0</v>
      </c>
      <c r="E46" s="50">
        <f t="shared" si="2"/>
        <v>0</v>
      </c>
      <c r="F46" s="179">
        <f t="shared" si="3"/>
        <v>0</v>
      </c>
      <c r="G46" s="178">
        <f>SUM(G47)</f>
        <v>0</v>
      </c>
      <c r="H46" s="31">
        <f t="shared" si="0"/>
        <v>0</v>
      </c>
      <c r="I46" s="179">
        <f t="shared" si="1"/>
        <v>0</v>
      </c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</row>
    <row r="47" spans="1:30" hidden="1" x14ac:dyDescent="0.2">
      <c r="A47" s="173">
        <v>21202010201</v>
      </c>
      <c r="B47" s="177" t="s">
        <v>1049</v>
      </c>
      <c r="C47" s="178">
        <f>SUM(C48:C51)</f>
        <v>0</v>
      </c>
      <c r="D47" s="178">
        <f>SUM(D48:D51)</f>
        <v>0</v>
      </c>
      <c r="E47" s="50">
        <f t="shared" si="2"/>
        <v>0</v>
      </c>
      <c r="F47" s="179">
        <f t="shared" si="3"/>
        <v>0</v>
      </c>
      <c r="G47" s="178">
        <f>SUM(G48:G51)</f>
        <v>0</v>
      </c>
      <c r="H47" s="31">
        <f t="shared" si="0"/>
        <v>0</v>
      </c>
      <c r="I47" s="179">
        <f t="shared" si="1"/>
        <v>0</v>
      </c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</row>
    <row r="48" spans="1:30" hidden="1" x14ac:dyDescent="0.2">
      <c r="A48" s="173">
        <v>212020102013</v>
      </c>
      <c r="B48" s="177" t="s">
        <v>1050</v>
      </c>
      <c r="C48" s="178">
        <f>SUM([5]uni:espub!C48)</f>
        <v>0</v>
      </c>
      <c r="D48" s="178">
        <f>SUM([5]uni:espub!D48)</f>
        <v>0</v>
      </c>
      <c r="E48" s="50">
        <f t="shared" si="2"/>
        <v>0</v>
      </c>
      <c r="F48" s="179">
        <f t="shared" si="3"/>
        <v>0</v>
      </c>
      <c r="G48" s="178">
        <f>SUM([5]uni:espub!G48)</f>
        <v>0</v>
      </c>
      <c r="H48" s="31">
        <f t="shared" si="0"/>
        <v>0</v>
      </c>
      <c r="I48" s="179">
        <f t="shared" si="1"/>
        <v>0</v>
      </c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</row>
    <row r="49" spans="1:30" hidden="1" x14ac:dyDescent="0.2">
      <c r="A49" s="173">
        <v>212020102014</v>
      </c>
      <c r="B49" s="177" t="s">
        <v>1051</v>
      </c>
      <c r="C49" s="178">
        <f>SUM([5]uni:espub!C49)</f>
        <v>0</v>
      </c>
      <c r="D49" s="178">
        <f>SUM([5]uni:espub!D49)</f>
        <v>0</v>
      </c>
      <c r="E49" s="50">
        <f t="shared" si="2"/>
        <v>0</v>
      </c>
      <c r="F49" s="179">
        <f t="shared" si="3"/>
        <v>0</v>
      </c>
      <c r="G49" s="178">
        <f>SUM([5]uni:espub!G49)</f>
        <v>0</v>
      </c>
      <c r="H49" s="31">
        <f t="shared" si="0"/>
        <v>0</v>
      </c>
      <c r="I49" s="179">
        <f t="shared" si="1"/>
        <v>0</v>
      </c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</row>
    <row r="50" spans="1:30" hidden="1" x14ac:dyDescent="0.2">
      <c r="A50" s="173">
        <v>212020102015</v>
      </c>
      <c r="B50" s="177" t="s">
        <v>1045</v>
      </c>
      <c r="C50" s="178">
        <f>SUM([5]uni:espub!C50)</f>
        <v>0</v>
      </c>
      <c r="D50" s="178">
        <f>SUM([5]uni:espub!D50)</f>
        <v>0</v>
      </c>
      <c r="E50" s="50">
        <f t="shared" si="2"/>
        <v>0</v>
      </c>
      <c r="F50" s="179">
        <f t="shared" si="3"/>
        <v>0</v>
      </c>
      <c r="G50" s="178">
        <f>SUM([5]uni:espub!G50)</f>
        <v>0</v>
      </c>
      <c r="H50" s="31">
        <f t="shared" si="0"/>
        <v>0</v>
      </c>
      <c r="I50" s="179">
        <f t="shared" si="1"/>
        <v>0</v>
      </c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</row>
    <row r="51" spans="1:30" hidden="1" x14ac:dyDescent="0.2">
      <c r="A51" s="173">
        <v>212020102016</v>
      </c>
      <c r="B51" s="177" t="s">
        <v>1052</v>
      </c>
      <c r="C51" s="178">
        <f>SUM([5]uni:espub!C51)</f>
        <v>0</v>
      </c>
      <c r="D51" s="178">
        <f>SUM([5]uni:espub!D51)</f>
        <v>0</v>
      </c>
      <c r="E51" s="50">
        <f t="shared" si="2"/>
        <v>0</v>
      </c>
      <c r="F51" s="179">
        <f t="shared" si="3"/>
        <v>0</v>
      </c>
      <c r="G51" s="178">
        <f>SUM([5]uni:espub!G51)</f>
        <v>0</v>
      </c>
      <c r="H51" s="31">
        <f t="shared" si="0"/>
        <v>0</v>
      </c>
      <c r="I51" s="179">
        <f t="shared" si="1"/>
        <v>0</v>
      </c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</row>
    <row r="52" spans="1:30" hidden="1" x14ac:dyDescent="0.2">
      <c r="A52" s="173">
        <v>212020103</v>
      </c>
      <c r="B52" s="177" t="s">
        <v>1053</v>
      </c>
      <c r="C52" s="178">
        <f>SUM([5]uni:espub!C52)</f>
        <v>0</v>
      </c>
      <c r="D52" s="178">
        <f>SUM([5]uni:espub!D52)</f>
        <v>0</v>
      </c>
      <c r="E52" s="50">
        <f t="shared" si="2"/>
        <v>0</v>
      </c>
      <c r="F52" s="179">
        <f t="shared" si="3"/>
        <v>0</v>
      </c>
      <c r="G52" s="178">
        <f>SUM([5]uni:espub!G52)</f>
        <v>0</v>
      </c>
      <c r="H52" s="31">
        <f t="shared" si="0"/>
        <v>0</v>
      </c>
      <c r="I52" s="179">
        <f t="shared" si="1"/>
        <v>0</v>
      </c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</row>
    <row r="53" spans="1:30" hidden="1" x14ac:dyDescent="0.2">
      <c r="A53" s="173">
        <v>212020104</v>
      </c>
      <c r="B53" s="177" t="s">
        <v>1054</v>
      </c>
      <c r="C53" s="178">
        <f>SUM([5]uni:espub!C53)</f>
        <v>0</v>
      </c>
      <c r="D53" s="178">
        <f>SUM([5]uni:espub!D53)</f>
        <v>0</v>
      </c>
      <c r="E53" s="50">
        <f t="shared" si="2"/>
        <v>0</v>
      </c>
      <c r="F53" s="179">
        <f t="shared" si="3"/>
        <v>0</v>
      </c>
      <c r="G53" s="178">
        <f>SUM([5]uni:espub!G53)</f>
        <v>0</v>
      </c>
      <c r="H53" s="31">
        <f t="shared" si="0"/>
        <v>0</v>
      </c>
      <c r="I53" s="179">
        <f t="shared" si="1"/>
        <v>0</v>
      </c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</row>
    <row r="54" spans="1:30" hidden="1" x14ac:dyDescent="0.2">
      <c r="A54" s="173">
        <v>212020105</v>
      </c>
      <c r="B54" s="177" t="s">
        <v>1055</v>
      </c>
      <c r="C54" s="178">
        <f>SUM([5]uni:espub!C54)</f>
        <v>0</v>
      </c>
      <c r="D54" s="178">
        <f>SUM([5]uni:espub!D54)</f>
        <v>0</v>
      </c>
      <c r="E54" s="50">
        <f t="shared" si="2"/>
        <v>0</v>
      </c>
      <c r="F54" s="179">
        <f t="shared" si="3"/>
        <v>0</v>
      </c>
      <c r="G54" s="178">
        <f>SUM([5]uni:espub!G54)</f>
        <v>0</v>
      </c>
      <c r="H54" s="31">
        <f t="shared" si="0"/>
        <v>0</v>
      </c>
      <c r="I54" s="179">
        <f t="shared" si="1"/>
        <v>0</v>
      </c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</row>
    <row r="55" spans="1:30" hidden="1" x14ac:dyDescent="0.2">
      <c r="A55" s="173">
        <v>212020106</v>
      </c>
      <c r="B55" s="177" t="s">
        <v>1056</v>
      </c>
      <c r="C55" s="178">
        <f>SUM([5]uni:espub!C55)</f>
        <v>0</v>
      </c>
      <c r="D55" s="178">
        <f>SUM([5]uni:espub!D55)</f>
        <v>0</v>
      </c>
      <c r="E55" s="50">
        <f t="shared" si="2"/>
        <v>0</v>
      </c>
      <c r="F55" s="179">
        <f t="shared" si="3"/>
        <v>0</v>
      </c>
      <c r="G55" s="178">
        <f>SUM([5]uni:espub!G55)</f>
        <v>0</v>
      </c>
      <c r="H55" s="31">
        <f t="shared" si="0"/>
        <v>0</v>
      </c>
      <c r="I55" s="179">
        <f t="shared" si="1"/>
        <v>0</v>
      </c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</row>
    <row r="56" spans="1:30" hidden="1" x14ac:dyDescent="0.2">
      <c r="A56" s="173">
        <v>212020107</v>
      </c>
      <c r="B56" s="177" t="s">
        <v>1057</v>
      </c>
      <c r="C56" s="178">
        <f>SUM([5]uni:espub!C56)</f>
        <v>0</v>
      </c>
      <c r="D56" s="178">
        <f>SUM([5]uni:espub!D56)</f>
        <v>0</v>
      </c>
      <c r="E56" s="50">
        <f t="shared" si="2"/>
        <v>0</v>
      </c>
      <c r="F56" s="179">
        <f t="shared" si="3"/>
        <v>0</v>
      </c>
      <c r="G56" s="178">
        <f>SUM([5]uni:espub!G56)</f>
        <v>0</v>
      </c>
      <c r="H56" s="31">
        <f t="shared" si="0"/>
        <v>0</v>
      </c>
      <c r="I56" s="179">
        <f t="shared" si="1"/>
        <v>0</v>
      </c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</row>
    <row r="57" spans="1:30" hidden="1" x14ac:dyDescent="0.2">
      <c r="A57" s="173">
        <v>212020108</v>
      </c>
      <c r="B57" s="177" t="s">
        <v>1295</v>
      </c>
      <c r="C57" s="178">
        <f>SUM([5]uni:espub!C57)</f>
        <v>0</v>
      </c>
      <c r="D57" s="178">
        <f>SUM([5]uni:espub!D57)</f>
        <v>0</v>
      </c>
      <c r="E57" s="50">
        <f t="shared" si="2"/>
        <v>0</v>
      </c>
      <c r="F57" s="179">
        <f t="shared" si="3"/>
        <v>0</v>
      </c>
      <c r="G57" s="178">
        <f>SUM([5]uni:espub!G57)</f>
        <v>0</v>
      </c>
      <c r="H57" s="31">
        <f t="shared" si="0"/>
        <v>0</v>
      </c>
      <c r="I57" s="179">
        <f t="shared" si="1"/>
        <v>0</v>
      </c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</row>
    <row r="58" spans="1:30" hidden="1" x14ac:dyDescent="0.2">
      <c r="A58" s="173">
        <v>212020108</v>
      </c>
      <c r="B58" s="177" t="s">
        <v>1058</v>
      </c>
      <c r="C58" s="178">
        <f>SUM([5]uni:espub!C58)</f>
        <v>0</v>
      </c>
      <c r="D58" s="178">
        <f>SUM([5]uni:espub!D58)</f>
        <v>0</v>
      </c>
      <c r="E58" s="50">
        <f t="shared" si="2"/>
        <v>0</v>
      </c>
      <c r="F58" s="179">
        <f t="shared" si="3"/>
        <v>0</v>
      </c>
      <c r="G58" s="178">
        <f>SUM([5]uni:espub!G58)</f>
        <v>0</v>
      </c>
      <c r="H58" s="31">
        <f t="shared" si="0"/>
        <v>0</v>
      </c>
      <c r="I58" s="179">
        <f t="shared" si="1"/>
        <v>0</v>
      </c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</row>
    <row r="59" spans="1:30" hidden="1" x14ac:dyDescent="0.2">
      <c r="A59" s="173">
        <v>212020110</v>
      </c>
      <c r="B59" s="177" t="s">
        <v>1038</v>
      </c>
      <c r="C59" s="178">
        <f>SUM([5]uni:espub!C59)</f>
        <v>0</v>
      </c>
      <c r="D59" s="178">
        <f>SUM([5]uni:espub!D59)</f>
        <v>0</v>
      </c>
      <c r="E59" s="50">
        <f t="shared" si="2"/>
        <v>0</v>
      </c>
      <c r="F59" s="179">
        <f t="shared" si="3"/>
        <v>0</v>
      </c>
      <c r="G59" s="178">
        <f>SUM([5]uni:espub!G59)</f>
        <v>0</v>
      </c>
      <c r="H59" s="31">
        <f t="shared" si="0"/>
        <v>0</v>
      </c>
      <c r="I59" s="179">
        <f t="shared" si="1"/>
        <v>0</v>
      </c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</row>
    <row r="60" spans="1:30" hidden="1" x14ac:dyDescent="0.2">
      <c r="A60" s="173">
        <v>2120202</v>
      </c>
      <c r="B60" s="177" t="s">
        <v>1059</v>
      </c>
      <c r="C60" s="178">
        <f>SUM(C61:C85)</f>
        <v>0</v>
      </c>
      <c r="D60" s="178">
        <f>SUM(D61:D85)</f>
        <v>0</v>
      </c>
      <c r="E60" s="50">
        <f t="shared" si="2"/>
        <v>0</v>
      </c>
      <c r="F60" s="179">
        <f t="shared" si="3"/>
        <v>0</v>
      </c>
      <c r="G60" s="178">
        <f>SUM(G61:G85)</f>
        <v>0</v>
      </c>
      <c r="H60" s="31">
        <f t="shared" si="0"/>
        <v>0</v>
      </c>
      <c r="I60" s="179">
        <f t="shared" si="1"/>
        <v>0</v>
      </c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</row>
    <row r="61" spans="1:30" hidden="1" x14ac:dyDescent="0.2">
      <c r="A61" s="173">
        <v>212020201</v>
      </c>
      <c r="B61" s="177" t="s">
        <v>1060</v>
      </c>
      <c r="C61" s="178">
        <f>SUM([5]uni:espub!C61)</f>
        <v>0</v>
      </c>
      <c r="D61" s="178">
        <f>SUM([5]uni:espub!D61)</f>
        <v>0</v>
      </c>
      <c r="E61" s="50">
        <f t="shared" si="2"/>
        <v>0</v>
      </c>
      <c r="F61" s="179">
        <f t="shared" si="3"/>
        <v>0</v>
      </c>
      <c r="G61" s="178">
        <f>SUM([5]uni:espub!G61)</f>
        <v>0</v>
      </c>
      <c r="H61" s="31">
        <f t="shared" si="0"/>
        <v>0</v>
      </c>
      <c r="I61" s="179">
        <f t="shared" si="1"/>
        <v>0</v>
      </c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</row>
    <row r="62" spans="1:30" hidden="1" x14ac:dyDescent="0.2">
      <c r="A62" s="173">
        <v>212020202</v>
      </c>
      <c r="B62" s="177" t="s">
        <v>1061</v>
      </c>
      <c r="C62" s="178">
        <f>SUM([5]uni:espub!C62)</f>
        <v>0</v>
      </c>
      <c r="D62" s="178">
        <f>SUM([5]uni:espub!D62)</f>
        <v>0</v>
      </c>
      <c r="E62" s="50">
        <f t="shared" si="2"/>
        <v>0</v>
      </c>
      <c r="F62" s="179">
        <f t="shared" si="3"/>
        <v>0</v>
      </c>
      <c r="G62" s="178">
        <f>SUM([5]uni:espub!G62)</f>
        <v>0</v>
      </c>
      <c r="H62" s="31">
        <f t="shared" si="0"/>
        <v>0</v>
      </c>
      <c r="I62" s="179">
        <f t="shared" si="1"/>
        <v>0</v>
      </c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</row>
    <row r="63" spans="1:30" hidden="1" x14ac:dyDescent="0.2">
      <c r="A63" s="173">
        <v>212020203</v>
      </c>
      <c r="B63" s="177" t="s">
        <v>1062</v>
      </c>
      <c r="C63" s="178">
        <f>SUM([5]uni:espub!C63)</f>
        <v>0</v>
      </c>
      <c r="D63" s="178">
        <f>SUM([5]uni:espub!D63)</f>
        <v>0</v>
      </c>
      <c r="E63" s="50">
        <f t="shared" si="2"/>
        <v>0</v>
      </c>
      <c r="F63" s="179">
        <f t="shared" si="3"/>
        <v>0</v>
      </c>
      <c r="G63" s="178">
        <f>SUM([5]uni:espub!G63)</f>
        <v>0</v>
      </c>
      <c r="H63" s="31">
        <f t="shared" si="0"/>
        <v>0</v>
      </c>
      <c r="I63" s="179">
        <f t="shared" si="1"/>
        <v>0</v>
      </c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</row>
    <row r="64" spans="1:30" hidden="1" x14ac:dyDescent="0.2">
      <c r="A64" s="173">
        <v>212020204</v>
      </c>
      <c r="B64" s="177" t="s">
        <v>251</v>
      </c>
      <c r="C64" s="178">
        <f>SUM([5]uni:espub!C64)</f>
        <v>0</v>
      </c>
      <c r="D64" s="178">
        <f>SUM([5]uni:espub!D64)</f>
        <v>0</v>
      </c>
      <c r="E64" s="50">
        <f t="shared" si="2"/>
        <v>0</v>
      </c>
      <c r="F64" s="179">
        <f t="shared" si="3"/>
        <v>0</v>
      </c>
      <c r="G64" s="178">
        <f>SUM([5]uni:espub!G64)</f>
        <v>0</v>
      </c>
      <c r="H64" s="31">
        <f t="shared" si="0"/>
        <v>0</v>
      </c>
      <c r="I64" s="179">
        <f t="shared" si="1"/>
        <v>0</v>
      </c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</row>
    <row r="65" spans="1:30" hidden="1" x14ac:dyDescent="0.2">
      <c r="A65" s="173">
        <v>212020205</v>
      </c>
      <c r="B65" s="177" t="s">
        <v>1063</v>
      </c>
      <c r="C65" s="178">
        <f>SUM([5]uni:espub!C65)</f>
        <v>0</v>
      </c>
      <c r="D65" s="178">
        <f>SUM([5]uni:espub!D65)</f>
        <v>0</v>
      </c>
      <c r="E65" s="50">
        <f t="shared" si="2"/>
        <v>0</v>
      </c>
      <c r="F65" s="179">
        <f t="shared" si="3"/>
        <v>0</v>
      </c>
      <c r="G65" s="178">
        <f>SUM([5]uni:espub!G65)</f>
        <v>0</v>
      </c>
      <c r="H65" s="31">
        <f t="shared" si="0"/>
        <v>0</v>
      </c>
      <c r="I65" s="179">
        <f t="shared" si="1"/>
        <v>0</v>
      </c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</row>
    <row r="66" spans="1:30" hidden="1" x14ac:dyDescent="0.2">
      <c r="A66" s="173">
        <v>212020206</v>
      </c>
      <c r="B66" s="177" t="s">
        <v>1064</v>
      </c>
      <c r="C66" s="178">
        <f>SUM([5]uni:espub!C66)</f>
        <v>0</v>
      </c>
      <c r="D66" s="178">
        <f>SUM([5]uni:espub!D66)</f>
        <v>0</v>
      </c>
      <c r="E66" s="50">
        <f t="shared" si="2"/>
        <v>0</v>
      </c>
      <c r="F66" s="179">
        <f t="shared" si="3"/>
        <v>0</v>
      </c>
      <c r="G66" s="178">
        <f>SUM([5]uni:espub!G66)</f>
        <v>0</v>
      </c>
      <c r="H66" s="31">
        <f t="shared" si="0"/>
        <v>0</v>
      </c>
      <c r="I66" s="179">
        <f t="shared" si="1"/>
        <v>0</v>
      </c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</row>
    <row r="67" spans="1:30" hidden="1" x14ac:dyDescent="0.2">
      <c r="A67" s="173">
        <v>212020207</v>
      </c>
      <c r="B67" s="177" t="s">
        <v>1065</v>
      </c>
      <c r="C67" s="178">
        <f>SUM([5]uni:espub!C67)</f>
        <v>0</v>
      </c>
      <c r="D67" s="178">
        <f>SUM([5]uni:espub!D67)</f>
        <v>0</v>
      </c>
      <c r="E67" s="50">
        <f t="shared" si="2"/>
        <v>0</v>
      </c>
      <c r="F67" s="179">
        <f t="shared" si="3"/>
        <v>0</v>
      </c>
      <c r="G67" s="178">
        <f>SUM([5]uni:espub!G67)</f>
        <v>0</v>
      </c>
      <c r="H67" s="31">
        <f t="shared" si="0"/>
        <v>0</v>
      </c>
      <c r="I67" s="179">
        <f t="shared" si="1"/>
        <v>0</v>
      </c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</row>
    <row r="68" spans="1:30" hidden="1" x14ac:dyDescent="0.2">
      <c r="A68" s="173">
        <v>212020208</v>
      </c>
      <c r="B68" s="177" t="s">
        <v>1066</v>
      </c>
      <c r="C68" s="178">
        <f>SUM([5]uni:espub!C68)</f>
        <v>0</v>
      </c>
      <c r="D68" s="178">
        <f>SUM([5]uni:espub!D68)</f>
        <v>0</v>
      </c>
      <c r="E68" s="50">
        <f t="shared" si="2"/>
        <v>0</v>
      </c>
      <c r="F68" s="179">
        <f t="shared" si="3"/>
        <v>0</v>
      </c>
      <c r="G68" s="178">
        <f>SUM([5]uni:espub!G68)</f>
        <v>0</v>
      </c>
      <c r="H68" s="31">
        <f t="shared" si="0"/>
        <v>0</v>
      </c>
      <c r="I68" s="179">
        <f t="shared" si="1"/>
        <v>0</v>
      </c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</row>
    <row r="69" spans="1:30" hidden="1" x14ac:dyDescent="0.2">
      <c r="A69" s="173">
        <v>212020209</v>
      </c>
      <c r="B69" s="196" t="s">
        <v>1296</v>
      </c>
      <c r="C69" s="178">
        <f>SUM([5]uni:espub!C69)</f>
        <v>0</v>
      </c>
      <c r="D69" s="178">
        <f>SUM([5]uni:espub!D69)</f>
        <v>0</v>
      </c>
      <c r="E69" s="50">
        <f t="shared" si="2"/>
        <v>0</v>
      </c>
      <c r="F69" s="179">
        <f t="shared" si="3"/>
        <v>0</v>
      </c>
      <c r="G69" s="178">
        <f>SUM([5]uni:espub!G69)</f>
        <v>0</v>
      </c>
      <c r="H69" s="31">
        <f t="shared" si="0"/>
        <v>0</v>
      </c>
      <c r="I69" s="179">
        <f t="shared" si="1"/>
        <v>0</v>
      </c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</row>
    <row r="70" spans="1:30" hidden="1" x14ac:dyDescent="0.2">
      <c r="A70" s="173">
        <v>212020210</v>
      </c>
      <c r="B70" s="196" t="s">
        <v>1297</v>
      </c>
      <c r="C70" s="178">
        <f>SUM([5]uni:espub!C70)</f>
        <v>0</v>
      </c>
      <c r="D70" s="178">
        <f>SUM([5]uni:espub!D70)</f>
        <v>0</v>
      </c>
      <c r="E70" s="50">
        <f t="shared" si="2"/>
        <v>0</v>
      </c>
      <c r="F70" s="179">
        <f t="shared" si="3"/>
        <v>0</v>
      </c>
      <c r="G70" s="178">
        <f>SUM([5]uni:espub!G70)</f>
        <v>0</v>
      </c>
      <c r="H70" s="31">
        <f t="shared" si="0"/>
        <v>0</v>
      </c>
      <c r="I70" s="179">
        <f t="shared" si="1"/>
        <v>0</v>
      </c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</row>
    <row r="71" spans="1:30" hidden="1" x14ac:dyDescent="0.2">
      <c r="A71" s="173">
        <v>212020211</v>
      </c>
      <c r="B71" s="196" t="s">
        <v>1298</v>
      </c>
      <c r="C71" s="178">
        <f>SUM([5]uni:espub!C71)</f>
        <v>0</v>
      </c>
      <c r="D71" s="178">
        <f>SUM([5]uni:espub!D71)</f>
        <v>0</v>
      </c>
      <c r="E71" s="50">
        <f t="shared" si="2"/>
        <v>0</v>
      </c>
      <c r="F71" s="179">
        <f t="shared" si="3"/>
        <v>0</v>
      </c>
      <c r="G71" s="178">
        <f>SUM([5]uni:espub!G71)</f>
        <v>0</v>
      </c>
      <c r="H71" s="31">
        <f t="shared" si="0"/>
        <v>0</v>
      </c>
      <c r="I71" s="179">
        <f t="shared" si="1"/>
        <v>0</v>
      </c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</row>
    <row r="72" spans="1:30" hidden="1" x14ac:dyDescent="0.2">
      <c r="A72" s="173">
        <v>212020212</v>
      </c>
      <c r="B72" s="196" t="s">
        <v>1299</v>
      </c>
      <c r="C72" s="178">
        <f>SUM([5]uni:espub!C72)</f>
        <v>0</v>
      </c>
      <c r="D72" s="178">
        <f>SUM([5]uni:espub!D72)</f>
        <v>0</v>
      </c>
      <c r="E72" s="50">
        <f t="shared" si="2"/>
        <v>0</v>
      </c>
      <c r="F72" s="179">
        <f t="shared" si="3"/>
        <v>0</v>
      </c>
      <c r="G72" s="178">
        <f>SUM([5]uni:espub!G72)</f>
        <v>0</v>
      </c>
      <c r="H72" s="31">
        <f t="shared" si="0"/>
        <v>0</v>
      </c>
      <c r="I72" s="179">
        <f t="shared" si="1"/>
        <v>0</v>
      </c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</row>
    <row r="73" spans="1:30" hidden="1" x14ac:dyDescent="0.2">
      <c r="A73" s="173">
        <v>212020213</v>
      </c>
      <c r="B73" s="196" t="s">
        <v>1300</v>
      </c>
      <c r="C73" s="178">
        <f>SUM([5]uni:espub!C73)</f>
        <v>0</v>
      </c>
      <c r="D73" s="178">
        <f>SUM([5]uni:espub!D73)</f>
        <v>0</v>
      </c>
      <c r="E73" s="50">
        <f t="shared" si="2"/>
        <v>0</v>
      </c>
      <c r="F73" s="179">
        <f t="shared" si="3"/>
        <v>0</v>
      </c>
      <c r="G73" s="178">
        <f>SUM([5]uni:espub!G73)</f>
        <v>0</v>
      </c>
      <c r="H73" s="31">
        <f t="shared" si="0"/>
        <v>0</v>
      </c>
      <c r="I73" s="179">
        <f t="shared" si="1"/>
        <v>0</v>
      </c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</row>
    <row r="74" spans="1:30" hidden="1" x14ac:dyDescent="0.2">
      <c r="A74" s="173">
        <v>212020214</v>
      </c>
      <c r="B74" s="196" t="s">
        <v>1301</v>
      </c>
      <c r="C74" s="178">
        <f>SUM([5]uni:espub!C74)</f>
        <v>0</v>
      </c>
      <c r="D74" s="178">
        <f>SUM([5]uni:espub!D74)</f>
        <v>0</v>
      </c>
      <c r="E74" s="50">
        <f t="shared" si="2"/>
        <v>0</v>
      </c>
      <c r="F74" s="179">
        <f t="shared" si="3"/>
        <v>0</v>
      </c>
      <c r="G74" s="178">
        <f>SUM([5]uni:espub!G74)</f>
        <v>0</v>
      </c>
      <c r="H74" s="31">
        <f t="shared" si="0"/>
        <v>0</v>
      </c>
      <c r="I74" s="179">
        <f t="shared" si="1"/>
        <v>0</v>
      </c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</row>
    <row r="75" spans="1:30" hidden="1" x14ac:dyDescent="0.2">
      <c r="A75" s="173">
        <v>212020215</v>
      </c>
      <c r="B75" s="196" t="s">
        <v>1302</v>
      </c>
      <c r="C75" s="178">
        <f>SUM([5]uni:espub!C75)</f>
        <v>0</v>
      </c>
      <c r="D75" s="178">
        <f>SUM([5]uni:espub!D75)</f>
        <v>0</v>
      </c>
      <c r="E75" s="50">
        <f t="shared" si="2"/>
        <v>0</v>
      </c>
      <c r="F75" s="179">
        <f t="shared" si="3"/>
        <v>0</v>
      </c>
      <c r="G75" s="178">
        <f>SUM([5]uni:espub!G75)</f>
        <v>0</v>
      </c>
      <c r="H75" s="31">
        <f t="shared" si="0"/>
        <v>0</v>
      </c>
      <c r="I75" s="179">
        <f t="shared" si="1"/>
        <v>0</v>
      </c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</row>
    <row r="76" spans="1:30" hidden="1" x14ac:dyDescent="0.2">
      <c r="A76" s="173">
        <v>212020216</v>
      </c>
      <c r="B76" s="196" t="s">
        <v>1303</v>
      </c>
      <c r="C76" s="178">
        <f>SUM([5]uni:espub!C76)</f>
        <v>0</v>
      </c>
      <c r="D76" s="178">
        <f>SUM([5]uni:espub!D76)</f>
        <v>0</v>
      </c>
      <c r="E76" s="50">
        <f t="shared" si="2"/>
        <v>0</v>
      </c>
      <c r="F76" s="179">
        <f t="shared" si="3"/>
        <v>0</v>
      </c>
      <c r="G76" s="178">
        <f>SUM([5]uni:espub!G76)</f>
        <v>0</v>
      </c>
      <c r="H76" s="31">
        <f t="shared" si="0"/>
        <v>0</v>
      </c>
      <c r="I76" s="179">
        <f t="shared" si="1"/>
        <v>0</v>
      </c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</row>
    <row r="77" spans="1:30" hidden="1" x14ac:dyDescent="0.2">
      <c r="A77" s="173">
        <v>212020217</v>
      </c>
      <c r="B77" s="196" t="s">
        <v>1304</v>
      </c>
      <c r="C77" s="178">
        <f>SUM([5]uni:espub!C77)</f>
        <v>0</v>
      </c>
      <c r="D77" s="178">
        <f>SUM([5]uni:espub!D77)</f>
        <v>0</v>
      </c>
      <c r="E77" s="50">
        <f t="shared" si="2"/>
        <v>0</v>
      </c>
      <c r="F77" s="179">
        <f t="shared" si="3"/>
        <v>0</v>
      </c>
      <c r="G77" s="178">
        <f>SUM([5]uni:espub!G77)</f>
        <v>0</v>
      </c>
      <c r="H77" s="31">
        <f t="shared" si="0"/>
        <v>0</v>
      </c>
      <c r="I77" s="179">
        <f t="shared" si="1"/>
        <v>0</v>
      </c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</row>
    <row r="78" spans="1:30" hidden="1" x14ac:dyDescent="0.2">
      <c r="A78" s="173">
        <v>2120202171</v>
      </c>
      <c r="B78" s="196" t="s">
        <v>1305</v>
      </c>
      <c r="C78" s="178">
        <f>SUM([5]uni:espub!C78)</f>
        <v>0</v>
      </c>
      <c r="D78" s="178">
        <f>SUM([5]uni:espub!D78)</f>
        <v>0</v>
      </c>
      <c r="E78" s="50">
        <f t="shared" si="2"/>
        <v>0</v>
      </c>
      <c r="F78" s="179">
        <f t="shared" si="3"/>
        <v>0</v>
      </c>
      <c r="G78" s="178">
        <f>SUM([5]uni:espub!G78)</f>
        <v>0</v>
      </c>
      <c r="H78" s="31">
        <f t="shared" si="0"/>
        <v>0</v>
      </c>
      <c r="I78" s="179">
        <f t="shared" si="1"/>
        <v>0</v>
      </c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</row>
    <row r="79" spans="1:30" hidden="1" x14ac:dyDescent="0.2">
      <c r="A79" s="173">
        <v>2120202172</v>
      </c>
      <c r="B79" s="196" t="s">
        <v>1306</v>
      </c>
      <c r="C79" s="178">
        <f>SUM([5]uni:espub!C79)</f>
        <v>0</v>
      </c>
      <c r="D79" s="178">
        <f>SUM([5]uni:espub!D79)</f>
        <v>0</v>
      </c>
      <c r="E79" s="50">
        <f t="shared" si="2"/>
        <v>0</v>
      </c>
      <c r="F79" s="179">
        <f t="shared" si="3"/>
        <v>0</v>
      </c>
      <c r="G79" s="178">
        <f>SUM([5]uni:espub!G79)</f>
        <v>0</v>
      </c>
      <c r="H79" s="31">
        <f t="shared" si="0"/>
        <v>0</v>
      </c>
      <c r="I79" s="179">
        <f t="shared" si="1"/>
        <v>0</v>
      </c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</row>
    <row r="80" spans="1:30" hidden="1" x14ac:dyDescent="0.2">
      <c r="A80" s="173">
        <v>212020218</v>
      </c>
      <c r="B80" s="196" t="s">
        <v>1307</v>
      </c>
      <c r="C80" s="178">
        <f>SUM([5]uni:espub!C80)</f>
        <v>0</v>
      </c>
      <c r="D80" s="178">
        <f>SUM([5]uni:espub!D80)</f>
        <v>0</v>
      </c>
      <c r="E80" s="50">
        <f t="shared" si="2"/>
        <v>0</v>
      </c>
      <c r="F80" s="179">
        <f t="shared" si="3"/>
        <v>0</v>
      </c>
      <c r="G80" s="178">
        <f>SUM([5]uni:espub!G80)</f>
        <v>0</v>
      </c>
      <c r="H80" s="31">
        <f t="shared" si="0"/>
        <v>0</v>
      </c>
      <c r="I80" s="179">
        <f t="shared" si="1"/>
        <v>0</v>
      </c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</row>
    <row r="81" spans="1:30" hidden="1" x14ac:dyDescent="0.2">
      <c r="A81" s="173">
        <v>212020219</v>
      </c>
      <c r="B81" s="196" t="s">
        <v>1308</v>
      </c>
      <c r="C81" s="178">
        <f>SUM([5]uni:espub!C81)</f>
        <v>0</v>
      </c>
      <c r="D81" s="178">
        <f>SUM([5]uni:espub!D81)</f>
        <v>0</v>
      </c>
      <c r="E81" s="50">
        <f t="shared" si="2"/>
        <v>0</v>
      </c>
      <c r="F81" s="179">
        <f t="shared" si="3"/>
        <v>0</v>
      </c>
      <c r="G81" s="178">
        <f>SUM([5]uni:espub!G81)</f>
        <v>0</v>
      </c>
      <c r="H81" s="31">
        <f t="shared" si="0"/>
        <v>0</v>
      </c>
      <c r="I81" s="179">
        <f t="shared" si="1"/>
        <v>0</v>
      </c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</row>
    <row r="82" spans="1:30" hidden="1" x14ac:dyDescent="0.2">
      <c r="A82" s="173">
        <v>212020220</v>
      </c>
      <c r="B82" s="196" t="s">
        <v>1309</v>
      </c>
      <c r="C82" s="178">
        <f>SUM([5]uni:espub!C82)</f>
        <v>0</v>
      </c>
      <c r="D82" s="178">
        <f>SUM([5]uni:espub!D82)</f>
        <v>0</v>
      </c>
      <c r="E82" s="50">
        <f t="shared" si="2"/>
        <v>0</v>
      </c>
      <c r="F82" s="179">
        <f t="shared" si="3"/>
        <v>0</v>
      </c>
      <c r="G82" s="178">
        <f>SUM([5]uni:espub!G82)</f>
        <v>0</v>
      </c>
      <c r="H82" s="31">
        <f t="shared" si="0"/>
        <v>0</v>
      </c>
      <c r="I82" s="179">
        <f t="shared" si="1"/>
        <v>0</v>
      </c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</row>
    <row r="83" spans="1:30" hidden="1" x14ac:dyDescent="0.2">
      <c r="A83" s="173">
        <v>212020221</v>
      </c>
      <c r="B83" s="196" t="s">
        <v>1310</v>
      </c>
      <c r="C83" s="178">
        <f>SUM([5]uni:espub!C83)</f>
        <v>0</v>
      </c>
      <c r="D83" s="178">
        <f>SUM([5]uni:espub!D83)</f>
        <v>0</v>
      </c>
      <c r="E83" s="50">
        <f t="shared" si="2"/>
        <v>0</v>
      </c>
      <c r="F83" s="179">
        <f t="shared" si="3"/>
        <v>0</v>
      </c>
      <c r="G83" s="178">
        <f>SUM([5]uni:espub!G83)</f>
        <v>0</v>
      </c>
      <c r="H83" s="31">
        <f t="shared" si="0"/>
        <v>0</v>
      </c>
      <c r="I83" s="179">
        <f t="shared" si="1"/>
        <v>0</v>
      </c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</row>
    <row r="84" spans="1:30" hidden="1" x14ac:dyDescent="0.2">
      <c r="A84" s="173">
        <v>212020222</v>
      </c>
      <c r="B84" s="197" t="s">
        <v>1059</v>
      </c>
      <c r="C84" s="178">
        <f>SUM([5]uni:espub!C84)</f>
        <v>0</v>
      </c>
      <c r="D84" s="178">
        <f>SUM([5]uni:espub!D84)</f>
        <v>0</v>
      </c>
      <c r="E84" s="50">
        <f t="shared" si="2"/>
        <v>0</v>
      </c>
      <c r="F84" s="179">
        <f t="shared" si="3"/>
        <v>0</v>
      </c>
      <c r="G84" s="178">
        <f>SUM([5]uni:espub!G84)</f>
        <v>0</v>
      </c>
      <c r="H84" s="31">
        <f t="shared" si="0"/>
        <v>0</v>
      </c>
      <c r="I84" s="179">
        <f t="shared" si="1"/>
        <v>0</v>
      </c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</row>
    <row r="85" spans="1:30" hidden="1" x14ac:dyDescent="0.2">
      <c r="A85" s="173">
        <v>212020209</v>
      </c>
      <c r="B85" s="177" t="s">
        <v>1067</v>
      </c>
      <c r="C85" s="178">
        <f>SUM([5]uni:espub!C85)</f>
        <v>0</v>
      </c>
      <c r="D85" s="178">
        <f>SUM([5]uni:espub!D85)</f>
        <v>0</v>
      </c>
      <c r="E85" s="50">
        <f t="shared" si="2"/>
        <v>0</v>
      </c>
      <c r="F85" s="179">
        <f t="shared" si="3"/>
        <v>0</v>
      </c>
      <c r="G85" s="178">
        <f>SUM([5]uni:espub!G85)</f>
        <v>0</v>
      </c>
      <c r="H85" s="31">
        <f t="shared" si="0"/>
        <v>0</v>
      </c>
      <c r="I85" s="179">
        <f t="shared" si="1"/>
        <v>0</v>
      </c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</row>
    <row r="86" spans="1:30" hidden="1" x14ac:dyDescent="0.2">
      <c r="A86" s="173">
        <v>2120206</v>
      </c>
      <c r="B86" s="177" t="s">
        <v>1068</v>
      </c>
      <c r="C86" s="178">
        <f>SUM(C87:C90)</f>
        <v>0</v>
      </c>
      <c r="D86" s="178">
        <f>SUM(D87:D90)</f>
        <v>0</v>
      </c>
      <c r="E86" s="50">
        <f t="shared" si="2"/>
        <v>0</v>
      </c>
      <c r="F86" s="179">
        <f t="shared" si="3"/>
        <v>0</v>
      </c>
      <c r="G86" s="178">
        <f>SUM(G87:G90)</f>
        <v>0</v>
      </c>
      <c r="H86" s="31">
        <f t="shared" si="0"/>
        <v>0</v>
      </c>
      <c r="I86" s="179">
        <f t="shared" si="1"/>
        <v>0</v>
      </c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</row>
    <row r="87" spans="1:30" hidden="1" x14ac:dyDescent="0.2">
      <c r="A87" s="173">
        <v>212020601</v>
      </c>
      <c r="B87" s="177" t="s">
        <v>1069</v>
      </c>
      <c r="C87" s="178">
        <f>SUM([5]uni:espub!C87)</f>
        <v>0</v>
      </c>
      <c r="D87" s="178">
        <f>SUM([5]uni:espub!D87)</f>
        <v>0</v>
      </c>
      <c r="E87" s="50">
        <f t="shared" si="2"/>
        <v>0</v>
      </c>
      <c r="F87" s="179">
        <f t="shared" si="3"/>
        <v>0</v>
      </c>
      <c r="G87" s="178">
        <f>SUM([5]uni:espub!G87)</f>
        <v>0</v>
      </c>
      <c r="H87" s="31">
        <f t="shared" si="0"/>
        <v>0</v>
      </c>
      <c r="I87" s="179">
        <f t="shared" si="1"/>
        <v>0</v>
      </c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</row>
    <row r="88" spans="1:30" hidden="1" x14ac:dyDescent="0.2">
      <c r="A88" s="173">
        <v>212020602</v>
      </c>
      <c r="B88" s="177" t="s">
        <v>1070</v>
      </c>
      <c r="C88" s="178">
        <f>SUM([5]uni:espub!C88)</f>
        <v>0</v>
      </c>
      <c r="D88" s="178">
        <f>SUM([5]uni:espub!D88)</f>
        <v>0</v>
      </c>
      <c r="E88" s="50">
        <f t="shared" si="2"/>
        <v>0</v>
      </c>
      <c r="F88" s="179">
        <f t="shared" si="3"/>
        <v>0</v>
      </c>
      <c r="G88" s="178">
        <f>SUM([5]uni:espub!G88)</f>
        <v>0</v>
      </c>
      <c r="H88" s="31">
        <f t="shared" si="0"/>
        <v>0</v>
      </c>
      <c r="I88" s="179">
        <f t="shared" si="1"/>
        <v>0</v>
      </c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</row>
    <row r="89" spans="1:30" hidden="1" x14ac:dyDescent="0.2">
      <c r="A89" s="173">
        <v>212020604</v>
      </c>
      <c r="B89" s="177" t="s">
        <v>1071</v>
      </c>
      <c r="C89" s="178">
        <f>SUM([5]uni:espub!C89)</f>
        <v>0</v>
      </c>
      <c r="D89" s="178">
        <f>SUM([5]uni:espub!D89)</f>
        <v>0</v>
      </c>
      <c r="E89" s="50">
        <f t="shared" si="2"/>
        <v>0</v>
      </c>
      <c r="F89" s="179">
        <f t="shared" si="3"/>
        <v>0</v>
      </c>
      <c r="G89" s="178">
        <f>SUM([5]uni:espub!G89)</f>
        <v>0</v>
      </c>
      <c r="H89" s="31">
        <f t="shared" si="0"/>
        <v>0</v>
      </c>
      <c r="I89" s="179">
        <f t="shared" si="1"/>
        <v>0</v>
      </c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</row>
    <row r="90" spans="1:30" hidden="1" x14ac:dyDescent="0.2">
      <c r="A90" s="173">
        <v>212020605</v>
      </c>
      <c r="B90" s="177" t="s">
        <v>1072</v>
      </c>
      <c r="C90" s="178">
        <f>SUM([5]uni:espub!C90)</f>
        <v>0</v>
      </c>
      <c r="D90" s="178">
        <f>SUM([5]uni:espub!D90)</f>
        <v>0</v>
      </c>
      <c r="E90" s="50">
        <f t="shared" si="2"/>
        <v>0</v>
      </c>
      <c r="F90" s="179">
        <f t="shared" si="3"/>
        <v>0</v>
      </c>
      <c r="G90" s="178">
        <f>SUM([5]uni:espub!G90)</f>
        <v>0</v>
      </c>
      <c r="H90" s="31">
        <f t="shared" si="0"/>
        <v>0</v>
      </c>
      <c r="I90" s="179">
        <f t="shared" si="1"/>
        <v>0</v>
      </c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</row>
    <row r="91" spans="1:30" hidden="1" x14ac:dyDescent="0.2">
      <c r="A91" s="173">
        <v>2120299</v>
      </c>
      <c r="B91" s="177" t="s">
        <v>1073</v>
      </c>
      <c r="C91" s="178">
        <f>SUM(C92:C106)</f>
        <v>0</v>
      </c>
      <c r="D91" s="178">
        <f>SUM(D92:D106)</f>
        <v>0</v>
      </c>
      <c r="E91" s="50">
        <f t="shared" si="2"/>
        <v>0</v>
      </c>
      <c r="F91" s="179">
        <f t="shared" si="3"/>
        <v>0</v>
      </c>
      <c r="G91" s="178">
        <f>SUM(G92:G106)</f>
        <v>0</v>
      </c>
      <c r="H91" s="31">
        <f t="shared" si="0"/>
        <v>0</v>
      </c>
      <c r="I91" s="179">
        <f t="shared" si="1"/>
        <v>0</v>
      </c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</row>
    <row r="92" spans="1:30" hidden="1" x14ac:dyDescent="0.2">
      <c r="A92" s="173">
        <v>212029901</v>
      </c>
      <c r="B92" s="177" t="s">
        <v>76</v>
      </c>
      <c r="C92" s="178">
        <f>SUM([5]uni:espub!C92)</f>
        <v>0</v>
      </c>
      <c r="D92" s="178">
        <f>SUM([5]uni:espub!D92)</f>
        <v>0</v>
      </c>
      <c r="E92" s="50">
        <f t="shared" si="2"/>
        <v>0</v>
      </c>
      <c r="F92" s="179">
        <f t="shared" si="3"/>
        <v>0</v>
      </c>
      <c r="G92" s="178">
        <f>SUM([5]uni:espub!G92)</f>
        <v>0</v>
      </c>
      <c r="H92" s="31">
        <f t="shared" si="0"/>
        <v>0</v>
      </c>
      <c r="I92" s="179">
        <f t="shared" si="1"/>
        <v>0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</row>
    <row r="93" spans="1:30" hidden="1" x14ac:dyDescent="0.2">
      <c r="A93" s="173">
        <v>212029902</v>
      </c>
      <c r="B93" s="177" t="s">
        <v>1074</v>
      </c>
      <c r="C93" s="178">
        <f>SUM([5]uni:espub!C93)</f>
        <v>0</v>
      </c>
      <c r="D93" s="178">
        <f>SUM([5]uni:espub!D93)</f>
        <v>0</v>
      </c>
      <c r="E93" s="50">
        <f t="shared" si="2"/>
        <v>0</v>
      </c>
      <c r="F93" s="179">
        <f t="shared" si="3"/>
        <v>0</v>
      </c>
      <c r="G93" s="178">
        <f>SUM([5]uni:espub!G93)</f>
        <v>0</v>
      </c>
      <c r="H93" s="31">
        <f t="shared" ref="H93:H159" si="4">IF(OR(G93=0,E93=0),0,G93/E93)*100</f>
        <v>0</v>
      </c>
      <c r="I93" s="179">
        <f t="shared" si="1"/>
        <v>0</v>
      </c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</row>
    <row r="94" spans="1:30" hidden="1" x14ac:dyDescent="0.2">
      <c r="A94" s="173">
        <v>212029903</v>
      </c>
      <c r="B94" s="177" t="s">
        <v>1075</v>
      </c>
      <c r="C94" s="178">
        <f>SUM([5]uni:espub!C94)</f>
        <v>0</v>
      </c>
      <c r="D94" s="178">
        <f>SUM([5]uni:espub!D94)</f>
        <v>0</v>
      </c>
      <c r="E94" s="50">
        <f t="shared" si="2"/>
        <v>0</v>
      </c>
      <c r="F94" s="179">
        <f t="shared" si="3"/>
        <v>0</v>
      </c>
      <c r="G94" s="178">
        <f>SUM([5]uni:espub!G94)</f>
        <v>0</v>
      </c>
      <c r="H94" s="31">
        <f t="shared" si="4"/>
        <v>0</v>
      </c>
      <c r="I94" s="179">
        <f t="shared" ref="I94:I161" si="5">SUM(E94-G94)</f>
        <v>0</v>
      </c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</row>
    <row r="95" spans="1:30" hidden="1" x14ac:dyDescent="0.2">
      <c r="A95" s="173">
        <v>212029904</v>
      </c>
      <c r="B95" s="177" t="s">
        <v>1076</v>
      </c>
      <c r="C95" s="178">
        <f>SUM([5]uni:espub!C95)</f>
        <v>0</v>
      </c>
      <c r="D95" s="178">
        <f>SUM([5]uni:espub!D95)</f>
        <v>0</v>
      </c>
      <c r="E95" s="50">
        <f t="shared" ref="E95:E163" si="6">SUM(C95:D95)</f>
        <v>0</v>
      </c>
      <c r="F95" s="179">
        <f t="shared" ref="F95:F163" si="7">IF(OR(E95=0,E$7=0),0,E95/E$7)*100</f>
        <v>0</v>
      </c>
      <c r="G95" s="178">
        <f>SUM([5]uni:espub!G95)</f>
        <v>0</v>
      </c>
      <c r="H95" s="31">
        <f t="shared" si="4"/>
        <v>0</v>
      </c>
      <c r="I95" s="179">
        <f t="shared" si="5"/>
        <v>0</v>
      </c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</row>
    <row r="96" spans="1:30" hidden="1" x14ac:dyDescent="0.2">
      <c r="A96" s="173">
        <v>212029905</v>
      </c>
      <c r="B96" s="177" t="s">
        <v>1077</v>
      </c>
      <c r="C96" s="178">
        <f>SUM([5]uni:espub!C96)</f>
        <v>0</v>
      </c>
      <c r="D96" s="178">
        <f>SUM([5]uni:espub!D96)</f>
        <v>0</v>
      </c>
      <c r="E96" s="50">
        <f t="shared" si="6"/>
        <v>0</v>
      </c>
      <c r="F96" s="179">
        <f t="shared" si="7"/>
        <v>0</v>
      </c>
      <c r="G96" s="178">
        <f>SUM([5]uni:espub!G96)</f>
        <v>0</v>
      </c>
      <c r="H96" s="31">
        <f t="shared" si="4"/>
        <v>0</v>
      </c>
      <c r="I96" s="179">
        <f t="shared" si="5"/>
        <v>0</v>
      </c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</row>
    <row r="97" spans="1:30" hidden="1" x14ac:dyDescent="0.2">
      <c r="A97" s="173">
        <v>212029906</v>
      </c>
      <c r="B97" s="177" t="s">
        <v>1078</v>
      </c>
      <c r="C97" s="178">
        <f>SUM([5]uni:espub!C97)</f>
        <v>0</v>
      </c>
      <c r="D97" s="178">
        <f>SUM([5]uni:espub!D97)</f>
        <v>0</v>
      </c>
      <c r="E97" s="50">
        <f t="shared" si="6"/>
        <v>0</v>
      </c>
      <c r="F97" s="179">
        <f t="shared" si="7"/>
        <v>0</v>
      </c>
      <c r="G97" s="178">
        <f>SUM([5]uni:espub!G97)</f>
        <v>0</v>
      </c>
      <c r="H97" s="31">
        <f t="shared" si="4"/>
        <v>0</v>
      </c>
      <c r="I97" s="179">
        <f t="shared" si="5"/>
        <v>0</v>
      </c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</row>
    <row r="98" spans="1:30" hidden="1" x14ac:dyDescent="0.2">
      <c r="A98" s="173">
        <v>212029907</v>
      </c>
      <c r="B98" s="177" t="s">
        <v>1079</v>
      </c>
      <c r="C98" s="178">
        <f>SUM([5]uni:espub!C98)</f>
        <v>0</v>
      </c>
      <c r="D98" s="178">
        <f>SUM([5]uni:espub!D98)</f>
        <v>0</v>
      </c>
      <c r="E98" s="50">
        <f t="shared" si="6"/>
        <v>0</v>
      </c>
      <c r="F98" s="179">
        <f t="shared" si="7"/>
        <v>0</v>
      </c>
      <c r="G98" s="178">
        <f>SUM([5]uni:espub!G98)</f>
        <v>0</v>
      </c>
      <c r="H98" s="31">
        <f t="shared" si="4"/>
        <v>0</v>
      </c>
      <c r="I98" s="179">
        <f t="shared" si="5"/>
        <v>0</v>
      </c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</row>
    <row r="99" spans="1:30" hidden="1" x14ac:dyDescent="0.2">
      <c r="A99" s="173">
        <v>212029908</v>
      </c>
      <c r="B99" s="177" t="s">
        <v>1080</v>
      </c>
      <c r="C99" s="178">
        <f>SUM([5]uni:espub!C99)</f>
        <v>0</v>
      </c>
      <c r="D99" s="178">
        <f>SUM([5]uni:espub!D99)</f>
        <v>0</v>
      </c>
      <c r="E99" s="50">
        <f t="shared" si="6"/>
        <v>0</v>
      </c>
      <c r="F99" s="179">
        <f t="shared" si="7"/>
        <v>0</v>
      </c>
      <c r="G99" s="178">
        <f>SUM([5]uni:espub!G99)</f>
        <v>0</v>
      </c>
      <c r="H99" s="31">
        <f t="shared" si="4"/>
        <v>0</v>
      </c>
      <c r="I99" s="179">
        <f t="shared" si="5"/>
        <v>0</v>
      </c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</row>
    <row r="100" spans="1:30" hidden="1" x14ac:dyDescent="0.2">
      <c r="A100" s="173">
        <v>212029909</v>
      </c>
      <c r="B100" s="177" t="s">
        <v>1081</v>
      </c>
      <c r="C100" s="178">
        <f>SUM([5]uni:espub!C100)</f>
        <v>0</v>
      </c>
      <c r="D100" s="178">
        <f>SUM([5]uni:espub!D100)</f>
        <v>0</v>
      </c>
      <c r="E100" s="50">
        <f t="shared" si="6"/>
        <v>0</v>
      </c>
      <c r="F100" s="179">
        <f t="shared" si="7"/>
        <v>0</v>
      </c>
      <c r="G100" s="178">
        <f>SUM([5]uni:espub!G100)</f>
        <v>0</v>
      </c>
      <c r="H100" s="31">
        <f t="shared" si="4"/>
        <v>0</v>
      </c>
      <c r="I100" s="179">
        <f t="shared" si="5"/>
        <v>0</v>
      </c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</row>
    <row r="101" spans="1:30" hidden="1" x14ac:dyDescent="0.2">
      <c r="A101" s="173">
        <v>212029910</v>
      </c>
      <c r="B101" s="177" t="s">
        <v>1311</v>
      </c>
      <c r="C101" s="178">
        <f>SUM([5]uni:espub!C101)</f>
        <v>0</v>
      </c>
      <c r="D101" s="178">
        <f>SUM([5]uni:espub!D101)</f>
        <v>0</v>
      </c>
      <c r="E101" s="50">
        <f t="shared" si="6"/>
        <v>0</v>
      </c>
      <c r="F101" s="179">
        <f t="shared" si="7"/>
        <v>0</v>
      </c>
      <c r="G101" s="178">
        <f>SUM([5]uni:espub!G101)</f>
        <v>0</v>
      </c>
      <c r="H101" s="31">
        <f t="shared" si="4"/>
        <v>0</v>
      </c>
      <c r="I101" s="179">
        <f t="shared" si="5"/>
        <v>0</v>
      </c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</row>
    <row r="102" spans="1:30" hidden="1" x14ac:dyDescent="0.2">
      <c r="A102" s="173">
        <v>212029911</v>
      </c>
      <c r="B102" s="177" t="s">
        <v>1082</v>
      </c>
      <c r="C102" s="178">
        <f>SUM([5]uni:espub!C102)</f>
        <v>0</v>
      </c>
      <c r="D102" s="178">
        <f>SUM([5]uni:espub!D102)</f>
        <v>0</v>
      </c>
      <c r="E102" s="50">
        <f t="shared" si="6"/>
        <v>0</v>
      </c>
      <c r="F102" s="179">
        <f t="shared" si="7"/>
        <v>0</v>
      </c>
      <c r="G102" s="178">
        <f>SUM([5]uni:espub!G102)</f>
        <v>0</v>
      </c>
      <c r="H102" s="31">
        <f t="shared" si="4"/>
        <v>0</v>
      </c>
      <c r="I102" s="179">
        <f t="shared" si="5"/>
        <v>0</v>
      </c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</row>
    <row r="103" spans="1:30" hidden="1" x14ac:dyDescent="0.2">
      <c r="A103" s="173">
        <v>212029913</v>
      </c>
      <c r="B103" s="177" t="s">
        <v>1083</v>
      </c>
      <c r="C103" s="178">
        <f>SUM([5]uni:espub!C103)</f>
        <v>0</v>
      </c>
      <c r="D103" s="178">
        <f>SUM([5]uni:espub!D103)</f>
        <v>0</v>
      </c>
      <c r="E103" s="50">
        <f t="shared" si="6"/>
        <v>0</v>
      </c>
      <c r="F103" s="179">
        <f t="shared" si="7"/>
        <v>0</v>
      </c>
      <c r="G103" s="178">
        <f>SUM([5]uni:espub!G103)</f>
        <v>0</v>
      </c>
      <c r="H103" s="31">
        <f t="shared" si="4"/>
        <v>0</v>
      </c>
      <c r="I103" s="179">
        <f t="shared" si="5"/>
        <v>0</v>
      </c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</row>
    <row r="104" spans="1:30" hidden="1" x14ac:dyDescent="0.2">
      <c r="A104" s="173">
        <v>212029915</v>
      </c>
      <c r="B104" s="177" t="s">
        <v>1084</v>
      </c>
      <c r="C104" s="178">
        <f>SUM([5]uni:espub!C104)</f>
        <v>0</v>
      </c>
      <c r="D104" s="178">
        <f>SUM([5]uni:espub!D104)</f>
        <v>0</v>
      </c>
      <c r="E104" s="50">
        <f t="shared" si="6"/>
        <v>0</v>
      </c>
      <c r="F104" s="179">
        <f t="shared" si="7"/>
        <v>0</v>
      </c>
      <c r="G104" s="178">
        <f>SUM([5]uni:espub!G104)</f>
        <v>0</v>
      </c>
      <c r="H104" s="31">
        <f t="shared" si="4"/>
        <v>0</v>
      </c>
      <c r="I104" s="179">
        <f t="shared" si="5"/>
        <v>0</v>
      </c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</row>
    <row r="105" spans="1:30" hidden="1" x14ac:dyDescent="0.2">
      <c r="A105" s="173">
        <v>212029916</v>
      </c>
      <c r="B105" s="177" t="s">
        <v>1085</v>
      </c>
      <c r="C105" s="178">
        <f>SUM([5]uni:espub!C105)</f>
        <v>0</v>
      </c>
      <c r="D105" s="178">
        <f>SUM([5]uni:espub!D105)</f>
        <v>0</v>
      </c>
      <c r="E105" s="50">
        <f t="shared" si="6"/>
        <v>0</v>
      </c>
      <c r="F105" s="179">
        <f t="shared" si="7"/>
        <v>0</v>
      </c>
      <c r="G105" s="178">
        <f>SUM([5]uni:espub!G105)</f>
        <v>0</v>
      </c>
      <c r="H105" s="31">
        <f t="shared" si="4"/>
        <v>0</v>
      </c>
      <c r="I105" s="179">
        <f t="shared" si="5"/>
        <v>0</v>
      </c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</row>
    <row r="106" spans="1:30" hidden="1" x14ac:dyDescent="0.2">
      <c r="A106" s="173">
        <v>212029999</v>
      </c>
      <c r="B106" s="177" t="s">
        <v>1086</v>
      </c>
      <c r="C106" s="178">
        <f>SUM([5]uni:espub!C106)</f>
        <v>0</v>
      </c>
      <c r="D106" s="178">
        <f>SUM([5]uni:espub!D106)</f>
        <v>0</v>
      </c>
      <c r="E106" s="50">
        <f t="shared" si="6"/>
        <v>0</v>
      </c>
      <c r="F106" s="179">
        <f t="shared" si="7"/>
        <v>0</v>
      </c>
      <c r="G106" s="178">
        <f>SUM([5]uni:espub!G106)</f>
        <v>0</v>
      </c>
      <c r="H106" s="31">
        <f t="shared" si="4"/>
        <v>0</v>
      </c>
      <c r="I106" s="179">
        <f t="shared" si="5"/>
        <v>0</v>
      </c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</row>
    <row r="107" spans="1:30" x14ac:dyDescent="0.2">
      <c r="A107" s="173">
        <v>21203</v>
      </c>
      <c r="B107" s="33" t="s">
        <v>1071</v>
      </c>
      <c r="C107" s="178">
        <f>SUM(C108:C110)</f>
        <v>114278870000</v>
      </c>
      <c r="D107" s="178">
        <f>SUM(D108:D110)</f>
        <v>0</v>
      </c>
      <c r="E107" s="50">
        <f t="shared" si="6"/>
        <v>114278870000</v>
      </c>
      <c r="F107" s="179">
        <f t="shared" si="7"/>
        <v>0.65959360835913716</v>
      </c>
      <c r="G107" s="178">
        <f>SUM(G108:G110)</f>
        <v>27527631855</v>
      </c>
      <c r="H107" s="31">
        <f t="shared" si="4"/>
        <v>24.088120450438474</v>
      </c>
      <c r="I107" s="179">
        <f t="shared" si="5"/>
        <v>86751238145</v>
      </c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</row>
    <row r="108" spans="1:30" x14ac:dyDescent="0.2">
      <c r="A108" s="173">
        <v>2120302</v>
      </c>
      <c r="B108" s="33" t="s">
        <v>1087</v>
      </c>
      <c r="C108" s="178">
        <f>SUM([5]uni:espub!C108)</f>
        <v>110134128000</v>
      </c>
      <c r="D108" s="178">
        <f>SUM([5]uni:espub!D108)</f>
        <v>0</v>
      </c>
      <c r="E108" s="50">
        <f t="shared" si="6"/>
        <v>110134128000</v>
      </c>
      <c r="F108" s="179">
        <f t="shared" si="7"/>
        <v>0.6356710290450639</v>
      </c>
      <c r="G108" s="178">
        <f>SUM([5]uni:espub!G108)</f>
        <v>26342666600</v>
      </c>
      <c r="H108" s="31">
        <f t="shared" si="4"/>
        <v>23.91871355262376</v>
      </c>
      <c r="I108" s="179">
        <f t="shared" si="5"/>
        <v>83791461400</v>
      </c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</row>
    <row r="109" spans="1:30" x14ac:dyDescent="0.2">
      <c r="A109" s="173">
        <v>2120303</v>
      </c>
      <c r="B109" s="33" t="s">
        <v>1088</v>
      </c>
      <c r="C109" s="178">
        <f>SUM([5]uni:espub!C109)</f>
        <v>0</v>
      </c>
      <c r="D109" s="178">
        <f>SUM([5]uni:espub!D109)</f>
        <v>0</v>
      </c>
      <c r="E109" s="50">
        <f t="shared" ref="E109" si="8">SUM(C109:D109)</f>
        <v>0</v>
      </c>
      <c r="F109" s="179">
        <f t="shared" si="7"/>
        <v>0</v>
      </c>
      <c r="G109" s="178">
        <f>SUM([5]uni:espub!G109)</f>
        <v>8015304</v>
      </c>
      <c r="H109" s="31">
        <f t="shared" si="4"/>
        <v>0</v>
      </c>
      <c r="I109" s="179">
        <f t="shared" si="5"/>
        <v>-8015304</v>
      </c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</row>
    <row r="110" spans="1:30" x14ac:dyDescent="0.2">
      <c r="A110" s="173">
        <v>2120399</v>
      </c>
      <c r="B110" s="33" t="s">
        <v>1089</v>
      </c>
      <c r="C110" s="178">
        <f>SUM([5]uni:espub!C110)</f>
        <v>4144742000</v>
      </c>
      <c r="D110" s="178">
        <f>SUM([5]uni:espub!D110)</f>
        <v>0</v>
      </c>
      <c r="E110" s="50">
        <f t="shared" si="6"/>
        <v>4144742000</v>
      </c>
      <c r="F110" s="179">
        <f t="shared" si="7"/>
        <v>2.3922579314073256E-2</v>
      </c>
      <c r="G110" s="178">
        <f>SUM([5]uni:espub!G110)</f>
        <v>1176949951</v>
      </c>
      <c r="H110" s="31">
        <f t="shared" si="4"/>
        <v>28.396217448516698</v>
      </c>
      <c r="I110" s="179">
        <f t="shared" si="5"/>
        <v>2967792049</v>
      </c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</row>
    <row r="111" spans="1:30" x14ac:dyDescent="0.2">
      <c r="A111" s="173">
        <v>21204</v>
      </c>
      <c r="B111" s="33" t="s">
        <v>1090</v>
      </c>
      <c r="C111" s="178">
        <f>SUM(C112+C146+C147+C148+C151+C152+C153)</f>
        <v>152729162000</v>
      </c>
      <c r="D111" s="178">
        <f>SUM(D112+D146+D147+D148+D151+D152+D153)</f>
        <v>21926536894</v>
      </c>
      <c r="E111" s="50">
        <f t="shared" si="6"/>
        <v>174655698894</v>
      </c>
      <c r="F111" s="179">
        <f t="shared" si="7"/>
        <v>1.0080759693719445</v>
      </c>
      <c r="G111" s="178">
        <f>SUM(G112+G146+G147+G148+G151+G152+G153)</f>
        <v>37128547115</v>
      </c>
      <c r="H111" s="31">
        <f t="shared" si="4"/>
        <v>21.258136636889027</v>
      </c>
      <c r="I111" s="179">
        <f t="shared" si="5"/>
        <v>137527151779</v>
      </c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</row>
    <row r="112" spans="1:30" x14ac:dyDescent="0.2">
      <c r="A112" s="173">
        <v>2120401</v>
      </c>
      <c r="B112" s="33" t="s">
        <v>1091</v>
      </c>
      <c r="C112" s="178">
        <f>SUM(C113:C145)-C115-C124-C127-C135-C139</f>
        <v>38332430000</v>
      </c>
      <c r="D112" s="178">
        <f>SUM(D113:D145)-D115-D124-D127-D135-D139</f>
        <v>0</v>
      </c>
      <c r="E112" s="50">
        <f t="shared" si="6"/>
        <v>38332430000</v>
      </c>
      <c r="F112" s="179">
        <f t="shared" si="7"/>
        <v>0.22124672584594193</v>
      </c>
      <c r="G112" s="178">
        <f>SUM(G113:G145)-G115-G124-G127-G135-G139</f>
        <v>9971526543</v>
      </c>
      <c r="H112" s="31">
        <f t="shared" si="4"/>
        <v>26.013290947117103</v>
      </c>
      <c r="I112" s="179">
        <f t="shared" si="5"/>
        <v>28360903457</v>
      </c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</row>
    <row r="113" spans="1:30" hidden="1" x14ac:dyDescent="0.2">
      <c r="A113" s="173">
        <v>212040101</v>
      </c>
      <c r="B113" s="27" t="s">
        <v>1092</v>
      </c>
      <c r="C113" s="178">
        <f>SUM([5]uni:espub!C113)</f>
        <v>0</v>
      </c>
      <c r="D113" s="178">
        <f>SUM([5]uni:espub!D113)</f>
        <v>0</v>
      </c>
      <c r="E113" s="50">
        <f t="shared" si="6"/>
        <v>0</v>
      </c>
      <c r="F113" s="179">
        <f t="shared" si="7"/>
        <v>0</v>
      </c>
      <c r="G113" s="178">
        <f>SUM([5]uni:espub!G113)</f>
        <v>0</v>
      </c>
      <c r="H113" s="31">
        <f t="shared" si="4"/>
        <v>0</v>
      </c>
      <c r="I113" s="179">
        <f t="shared" si="5"/>
        <v>0</v>
      </c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</row>
    <row r="114" spans="1:30" hidden="1" x14ac:dyDescent="0.2">
      <c r="A114" s="173">
        <v>212040102</v>
      </c>
      <c r="B114" s="27" t="s">
        <v>1093</v>
      </c>
      <c r="C114" s="178">
        <f>SUM([5]uni:espub!C114)</f>
        <v>0</v>
      </c>
      <c r="D114" s="178">
        <f>SUM([5]uni:espub!D114)</f>
        <v>0</v>
      </c>
      <c r="E114" s="50">
        <f t="shared" si="6"/>
        <v>0</v>
      </c>
      <c r="F114" s="179">
        <f t="shared" si="7"/>
        <v>0</v>
      </c>
      <c r="G114" s="178">
        <f>SUM([5]uni:espub!G114)</f>
        <v>0</v>
      </c>
      <c r="H114" s="31">
        <f t="shared" si="4"/>
        <v>0</v>
      </c>
      <c r="I114" s="179">
        <f t="shared" si="5"/>
        <v>0</v>
      </c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</row>
    <row r="115" spans="1:30" hidden="1" x14ac:dyDescent="0.2">
      <c r="A115" s="173">
        <v>212040104</v>
      </c>
      <c r="B115" s="27" t="s">
        <v>1094</v>
      </c>
      <c r="C115" s="178">
        <f>SUM(C116:C117)</f>
        <v>0</v>
      </c>
      <c r="D115" s="178">
        <f>SUM(D116:D117)</f>
        <v>0</v>
      </c>
      <c r="E115" s="50">
        <f t="shared" si="6"/>
        <v>0</v>
      </c>
      <c r="F115" s="179">
        <f t="shared" si="7"/>
        <v>0</v>
      </c>
      <c r="G115" s="178">
        <f>SUM(G116:G117)</f>
        <v>0</v>
      </c>
      <c r="H115" s="31">
        <f t="shared" si="4"/>
        <v>0</v>
      </c>
      <c r="I115" s="179">
        <f t="shared" si="5"/>
        <v>0</v>
      </c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</row>
    <row r="116" spans="1:30" hidden="1" x14ac:dyDescent="0.2">
      <c r="A116" s="173">
        <v>21204010401</v>
      </c>
      <c r="B116" s="27" t="s">
        <v>1095</v>
      </c>
      <c r="C116" s="178">
        <f>SUM([5]uni:espub!C116)</f>
        <v>0</v>
      </c>
      <c r="D116" s="178">
        <f>SUM([5]uni:espub!D116)</f>
        <v>0</v>
      </c>
      <c r="E116" s="50">
        <f t="shared" si="6"/>
        <v>0</v>
      </c>
      <c r="F116" s="179">
        <f t="shared" si="7"/>
        <v>0</v>
      </c>
      <c r="G116" s="178">
        <f>SUM([5]uni:espub!G116)</f>
        <v>0</v>
      </c>
      <c r="H116" s="31">
        <f t="shared" si="4"/>
        <v>0</v>
      </c>
      <c r="I116" s="179">
        <f t="shared" si="5"/>
        <v>0</v>
      </c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</row>
    <row r="117" spans="1:30" hidden="1" x14ac:dyDescent="0.2">
      <c r="A117" s="173">
        <v>21204010402</v>
      </c>
      <c r="B117" s="27" t="s">
        <v>1096</v>
      </c>
      <c r="C117" s="178">
        <f>SUM([5]uni:espub!C117)</f>
        <v>0</v>
      </c>
      <c r="D117" s="178">
        <f>SUM([5]uni:espub!D117)</f>
        <v>0</v>
      </c>
      <c r="E117" s="50">
        <f t="shared" si="6"/>
        <v>0</v>
      </c>
      <c r="F117" s="179">
        <f t="shared" si="7"/>
        <v>0</v>
      </c>
      <c r="G117" s="178">
        <f>SUM([5]uni:espub!G117)</f>
        <v>0</v>
      </c>
      <c r="H117" s="31">
        <f t="shared" si="4"/>
        <v>0</v>
      </c>
      <c r="I117" s="179">
        <f t="shared" si="5"/>
        <v>0</v>
      </c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</row>
    <row r="118" spans="1:30" hidden="1" x14ac:dyDescent="0.2">
      <c r="A118" s="173">
        <v>212040105</v>
      </c>
      <c r="B118" s="27" t="s">
        <v>1097</v>
      </c>
      <c r="C118" s="178">
        <f>SUM([5]uni:espub!C118)</f>
        <v>0</v>
      </c>
      <c r="D118" s="178">
        <f>SUM([5]uni:espub!D118)</f>
        <v>0</v>
      </c>
      <c r="E118" s="50">
        <f t="shared" si="6"/>
        <v>0</v>
      </c>
      <c r="F118" s="179">
        <f t="shared" si="7"/>
        <v>0</v>
      </c>
      <c r="G118" s="178">
        <f>SUM([5]uni:espub!G118)</f>
        <v>0</v>
      </c>
      <c r="H118" s="31">
        <f t="shared" si="4"/>
        <v>0</v>
      </c>
      <c r="I118" s="179">
        <f t="shared" si="5"/>
        <v>0</v>
      </c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</row>
    <row r="119" spans="1:30" hidden="1" x14ac:dyDescent="0.2">
      <c r="A119" s="173">
        <v>212040106</v>
      </c>
      <c r="B119" s="27" t="s">
        <v>1098</v>
      </c>
      <c r="C119" s="178">
        <f>SUM([5]uni:espub!C119)</f>
        <v>0</v>
      </c>
      <c r="D119" s="178">
        <f>SUM([5]uni:espub!D119)</f>
        <v>0</v>
      </c>
      <c r="E119" s="50">
        <f t="shared" si="6"/>
        <v>0</v>
      </c>
      <c r="F119" s="179">
        <f t="shared" si="7"/>
        <v>0</v>
      </c>
      <c r="G119" s="178">
        <f>SUM([5]uni:espub!G119)</f>
        <v>0</v>
      </c>
      <c r="H119" s="31">
        <f t="shared" si="4"/>
        <v>0</v>
      </c>
      <c r="I119" s="179">
        <f t="shared" si="5"/>
        <v>0</v>
      </c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</row>
    <row r="120" spans="1:30" hidden="1" x14ac:dyDescent="0.2">
      <c r="A120" s="173">
        <v>212040107</v>
      </c>
      <c r="B120" s="27" t="s">
        <v>1099</v>
      </c>
      <c r="C120" s="178">
        <f>SUM([5]uni:espub!C120)</f>
        <v>0</v>
      </c>
      <c r="D120" s="178">
        <f>SUM([5]uni:espub!D120)</f>
        <v>0</v>
      </c>
      <c r="E120" s="50">
        <f t="shared" si="6"/>
        <v>0</v>
      </c>
      <c r="F120" s="179">
        <f t="shared" si="7"/>
        <v>0</v>
      </c>
      <c r="G120" s="178">
        <f>SUM([5]uni:espub!G120)</f>
        <v>0</v>
      </c>
      <c r="H120" s="31">
        <f t="shared" si="4"/>
        <v>0</v>
      </c>
      <c r="I120" s="179">
        <f t="shared" si="5"/>
        <v>0</v>
      </c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</row>
    <row r="121" spans="1:30" hidden="1" x14ac:dyDescent="0.2">
      <c r="A121" s="173">
        <v>212040108</v>
      </c>
      <c r="B121" s="27" t="s">
        <v>1100</v>
      </c>
      <c r="C121" s="178">
        <f>SUM([5]uni:espub!C121)</f>
        <v>0</v>
      </c>
      <c r="D121" s="178">
        <f>SUM([5]uni:espub!D121)</f>
        <v>0</v>
      </c>
      <c r="E121" s="50">
        <f t="shared" si="6"/>
        <v>0</v>
      </c>
      <c r="F121" s="179">
        <f t="shared" si="7"/>
        <v>0</v>
      </c>
      <c r="G121" s="178">
        <f>SUM([5]uni:espub!G121)</f>
        <v>0</v>
      </c>
      <c r="H121" s="31">
        <f t="shared" si="4"/>
        <v>0</v>
      </c>
      <c r="I121" s="179">
        <f t="shared" si="5"/>
        <v>0</v>
      </c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</row>
    <row r="122" spans="1:30" hidden="1" x14ac:dyDescent="0.2">
      <c r="A122" s="173">
        <v>212040109</v>
      </c>
      <c r="B122" s="27" t="s">
        <v>1101</v>
      </c>
      <c r="C122" s="178">
        <f>SUM([5]uni:espub!C122)</f>
        <v>0</v>
      </c>
      <c r="D122" s="178">
        <f>SUM([5]uni:espub!D122)</f>
        <v>0</v>
      </c>
      <c r="E122" s="50">
        <f t="shared" si="6"/>
        <v>0</v>
      </c>
      <c r="F122" s="179">
        <f t="shared" si="7"/>
        <v>0</v>
      </c>
      <c r="G122" s="178">
        <f>SUM([5]uni:espub!G122)</f>
        <v>0</v>
      </c>
      <c r="H122" s="31">
        <f t="shared" si="4"/>
        <v>0</v>
      </c>
      <c r="I122" s="179">
        <f t="shared" si="5"/>
        <v>0</v>
      </c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</row>
    <row r="123" spans="1:30" hidden="1" x14ac:dyDescent="0.2">
      <c r="A123" s="173">
        <v>212040110</v>
      </c>
      <c r="B123" s="27" t="s">
        <v>1102</v>
      </c>
      <c r="C123" s="178">
        <f>SUM([5]uni:espub!C123)</f>
        <v>0</v>
      </c>
      <c r="D123" s="178">
        <f>SUM([5]uni:espub!D123)</f>
        <v>0</v>
      </c>
      <c r="E123" s="50">
        <f t="shared" si="6"/>
        <v>0</v>
      </c>
      <c r="F123" s="179">
        <f t="shared" si="7"/>
        <v>0</v>
      </c>
      <c r="G123" s="178">
        <f>SUM([5]uni:espub!G123)</f>
        <v>0</v>
      </c>
      <c r="H123" s="31">
        <f t="shared" si="4"/>
        <v>0</v>
      </c>
      <c r="I123" s="179">
        <f t="shared" si="5"/>
        <v>0</v>
      </c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</row>
    <row r="124" spans="1:30" hidden="1" x14ac:dyDescent="0.2">
      <c r="A124" s="173">
        <v>212040111</v>
      </c>
      <c r="B124" s="27" t="s">
        <v>1103</v>
      </c>
      <c r="C124" s="178">
        <f>SUM(C125:C126)</f>
        <v>0</v>
      </c>
      <c r="D124" s="178">
        <f>SUM(D125:D126)</f>
        <v>0</v>
      </c>
      <c r="E124" s="50">
        <f t="shared" si="6"/>
        <v>0</v>
      </c>
      <c r="F124" s="179">
        <f t="shared" si="7"/>
        <v>0</v>
      </c>
      <c r="G124" s="178">
        <f>SUM(G125:G126)</f>
        <v>0</v>
      </c>
      <c r="H124" s="31">
        <f t="shared" si="4"/>
        <v>0</v>
      </c>
      <c r="I124" s="179">
        <f t="shared" si="5"/>
        <v>0</v>
      </c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</row>
    <row r="125" spans="1:30" hidden="1" x14ac:dyDescent="0.2">
      <c r="A125" s="173">
        <v>21204011101</v>
      </c>
      <c r="B125" s="27" t="s">
        <v>1104</v>
      </c>
      <c r="C125" s="178">
        <f>SUM([5]uni:espub!C125)</f>
        <v>0</v>
      </c>
      <c r="D125" s="178">
        <f>SUM([5]uni:espub!D125)</f>
        <v>0</v>
      </c>
      <c r="E125" s="50">
        <f t="shared" si="6"/>
        <v>0</v>
      </c>
      <c r="F125" s="179">
        <f t="shared" si="7"/>
        <v>0</v>
      </c>
      <c r="G125" s="178">
        <f>SUM([5]uni:espub!G125)</f>
        <v>0</v>
      </c>
      <c r="H125" s="31">
        <f t="shared" si="4"/>
        <v>0</v>
      </c>
      <c r="I125" s="179">
        <f t="shared" si="5"/>
        <v>0</v>
      </c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</row>
    <row r="126" spans="1:30" hidden="1" x14ac:dyDescent="0.2">
      <c r="A126" s="173">
        <v>21204011102</v>
      </c>
      <c r="B126" s="27" t="s">
        <v>1105</v>
      </c>
      <c r="C126" s="178">
        <f>SUM([5]uni:espub!C126)</f>
        <v>0</v>
      </c>
      <c r="D126" s="178">
        <f>SUM([5]uni:espub!D126)</f>
        <v>0</v>
      </c>
      <c r="E126" s="50">
        <f t="shared" si="6"/>
        <v>0</v>
      </c>
      <c r="F126" s="179">
        <f t="shared" si="7"/>
        <v>0</v>
      </c>
      <c r="G126" s="178">
        <f>SUM([5]uni:espub!G126)</f>
        <v>0</v>
      </c>
      <c r="H126" s="31">
        <f t="shared" si="4"/>
        <v>0</v>
      </c>
      <c r="I126" s="179">
        <f t="shared" si="5"/>
        <v>0</v>
      </c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</row>
    <row r="127" spans="1:30" hidden="1" x14ac:dyDescent="0.2">
      <c r="A127" s="173">
        <v>212040112</v>
      </c>
      <c r="B127" s="27" t="s">
        <v>1106</v>
      </c>
      <c r="C127" s="178">
        <f>SUM(C128:C129)</f>
        <v>0</v>
      </c>
      <c r="D127" s="178">
        <f>SUM(D128:D129)</f>
        <v>0</v>
      </c>
      <c r="E127" s="50">
        <f t="shared" si="6"/>
        <v>0</v>
      </c>
      <c r="F127" s="179">
        <f t="shared" si="7"/>
        <v>0</v>
      </c>
      <c r="G127" s="178">
        <f>SUM(G128:G129)</f>
        <v>0</v>
      </c>
      <c r="H127" s="31">
        <f t="shared" si="4"/>
        <v>0</v>
      </c>
      <c r="I127" s="179">
        <f t="shared" si="5"/>
        <v>0</v>
      </c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</row>
    <row r="128" spans="1:30" hidden="1" x14ac:dyDescent="0.2">
      <c r="A128" s="173">
        <v>21204011201</v>
      </c>
      <c r="B128" s="27" t="s">
        <v>1107</v>
      </c>
      <c r="C128" s="178">
        <f>SUM([5]uni:espub!C128)</f>
        <v>0</v>
      </c>
      <c r="D128" s="178">
        <f>SUM([5]uni:espub!D128)</f>
        <v>0</v>
      </c>
      <c r="E128" s="50">
        <f t="shared" si="6"/>
        <v>0</v>
      </c>
      <c r="F128" s="179">
        <f t="shared" si="7"/>
        <v>0</v>
      </c>
      <c r="G128" s="178">
        <f>SUM([5]uni:espub!G128)</f>
        <v>0</v>
      </c>
      <c r="H128" s="31">
        <f t="shared" si="4"/>
        <v>0</v>
      </c>
      <c r="I128" s="179">
        <f t="shared" si="5"/>
        <v>0</v>
      </c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</row>
    <row r="129" spans="1:30" hidden="1" x14ac:dyDescent="0.2">
      <c r="A129" s="173">
        <v>21204011202</v>
      </c>
      <c r="B129" s="27" t="s">
        <v>1108</v>
      </c>
      <c r="C129" s="178">
        <f>SUM([5]uni:espub!C129)</f>
        <v>0</v>
      </c>
      <c r="D129" s="178">
        <f>SUM([5]uni:espub!D129)</f>
        <v>0</v>
      </c>
      <c r="E129" s="50">
        <f t="shared" si="6"/>
        <v>0</v>
      </c>
      <c r="F129" s="179">
        <f t="shared" si="7"/>
        <v>0</v>
      </c>
      <c r="G129" s="178">
        <f>SUM([5]uni:espub!G129)</f>
        <v>0</v>
      </c>
      <c r="H129" s="31">
        <f t="shared" si="4"/>
        <v>0</v>
      </c>
      <c r="I129" s="179">
        <f t="shared" si="5"/>
        <v>0</v>
      </c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</row>
    <row r="130" spans="1:30" hidden="1" x14ac:dyDescent="0.2">
      <c r="A130" s="173">
        <v>212040113</v>
      </c>
      <c r="B130" s="27" t="s">
        <v>1109</v>
      </c>
      <c r="C130" s="178">
        <f>SUM([5]uni:espub!C130)</f>
        <v>0</v>
      </c>
      <c r="D130" s="178">
        <f>SUM([5]uni:espub!D130)</f>
        <v>0</v>
      </c>
      <c r="E130" s="50">
        <f t="shared" si="6"/>
        <v>0</v>
      </c>
      <c r="F130" s="179">
        <f t="shared" si="7"/>
        <v>0</v>
      </c>
      <c r="G130" s="178">
        <f>SUM([5]uni:espub!G130)</f>
        <v>0</v>
      </c>
      <c r="H130" s="31">
        <f t="shared" si="4"/>
        <v>0</v>
      </c>
      <c r="I130" s="179">
        <f t="shared" si="5"/>
        <v>0</v>
      </c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</row>
    <row r="131" spans="1:30" hidden="1" x14ac:dyDescent="0.2">
      <c r="A131" s="173">
        <v>212040114</v>
      </c>
      <c r="B131" s="27" t="s">
        <v>1110</v>
      </c>
      <c r="C131" s="178">
        <f>SUM([5]uni:espub!C131)</f>
        <v>0</v>
      </c>
      <c r="D131" s="178">
        <f>SUM([5]uni:espub!D131)</f>
        <v>0</v>
      </c>
      <c r="E131" s="50">
        <f t="shared" si="6"/>
        <v>0</v>
      </c>
      <c r="F131" s="179">
        <f t="shared" si="7"/>
        <v>0</v>
      </c>
      <c r="G131" s="178">
        <f>SUM([5]uni:espub!G131)</f>
        <v>0</v>
      </c>
      <c r="H131" s="31">
        <f t="shared" si="4"/>
        <v>0</v>
      </c>
      <c r="I131" s="179">
        <f t="shared" si="5"/>
        <v>0</v>
      </c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</row>
    <row r="132" spans="1:30" hidden="1" x14ac:dyDescent="0.2">
      <c r="A132" s="173">
        <v>212040115</v>
      </c>
      <c r="B132" s="27" t="s">
        <v>1111</v>
      </c>
      <c r="C132" s="178">
        <f>SUM([5]uni:espub!C132)</f>
        <v>0</v>
      </c>
      <c r="D132" s="178">
        <f>SUM([5]uni:espub!D132)</f>
        <v>0</v>
      </c>
      <c r="E132" s="50">
        <f t="shared" si="6"/>
        <v>0</v>
      </c>
      <c r="F132" s="179">
        <f t="shared" si="7"/>
        <v>0</v>
      </c>
      <c r="G132" s="178">
        <f>SUM([5]uni:espub!G132)</f>
        <v>0</v>
      </c>
      <c r="H132" s="31">
        <f t="shared" si="4"/>
        <v>0</v>
      </c>
      <c r="I132" s="179">
        <f t="shared" si="5"/>
        <v>0</v>
      </c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</row>
    <row r="133" spans="1:30" hidden="1" x14ac:dyDescent="0.2">
      <c r="A133" s="173">
        <v>212040116</v>
      </c>
      <c r="B133" s="27" t="s">
        <v>1112</v>
      </c>
      <c r="C133" s="178">
        <f>SUM([5]uni:espub!C133)</f>
        <v>0</v>
      </c>
      <c r="D133" s="178">
        <f>SUM([5]uni:espub!D133)</f>
        <v>0</v>
      </c>
      <c r="E133" s="50">
        <f t="shared" si="6"/>
        <v>0</v>
      </c>
      <c r="F133" s="179">
        <f t="shared" si="7"/>
        <v>0</v>
      </c>
      <c r="G133" s="178">
        <f>SUM([5]uni:espub!G133)</f>
        <v>0</v>
      </c>
      <c r="H133" s="31">
        <f t="shared" si="4"/>
        <v>0</v>
      </c>
      <c r="I133" s="179">
        <f t="shared" si="5"/>
        <v>0</v>
      </c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</row>
    <row r="134" spans="1:30" hidden="1" x14ac:dyDescent="0.2">
      <c r="A134" s="173">
        <v>212040117</v>
      </c>
      <c r="B134" s="27" t="s">
        <v>1113</v>
      </c>
      <c r="C134" s="178">
        <f>SUM([5]uni:espub!C134)</f>
        <v>0</v>
      </c>
      <c r="D134" s="178">
        <f>SUM([5]uni:espub!D134)</f>
        <v>0</v>
      </c>
      <c r="E134" s="50">
        <f t="shared" si="6"/>
        <v>0</v>
      </c>
      <c r="F134" s="179">
        <f t="shared" si="7"/>
        <v>0</v>
      </c>
      <c r="G134" s="178">
        <f>SUM([5]uni:espub!G134)</f>
        <v>0</v>
      </c>
      <c r="H134" s="31">
        <f t="shared" si="4"/>
        <v>0</v>
      </c>
      <c r="I134" s="179">
        <f t="shared" si="5"/>
        <v>0</v>
      </c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</row>
    <row r="135" spans="1:30" ht="25.5" hidden="1" x14ac:dyDescent="0.2">
      <c r="A135" s="173">
        <v>212040118</v>
      </c>
      <c r="B135" s="27" t="s">
        <v>1114</v>
      </c>
      <c r="C135" s="178">
        <f>SUM(C136:C144)-C139</f>
        <v>0</v>
      </c>
      <c r="D135" s="178">
        <f>SUM(D136:D144)-D139</f>
        <v>0</v>
      </c>
      <c r="E135" s="50">
        <f t="shared" si="6"/>
        <v>0</v>
      </c>
      <c r="F135" s="179">
        <f t="shared" si="7"/>
        <v>0</v>
      </c>
      <c r="G135" s="178">
        <f>SUM(G136:G144)-G139</f>
        <v>0</v>
      </c>
      <c r="H135" s="31">
        <f t="shared" si="4"/>
        <v>0</v>
      </c>
      <c r="I135" s="179">
        <f t="shared" si="5"/>
        <v>0</v>
      </c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</row>
    <row r="136" spans="1:30" hidden="1" x14ac:dyDescent="0.2">
      <c r="A136" s="173">
        <v>21204011801</v>
      </c>
      <c r="B136" s="27" t="s">
        <v>1115</v>
      </c>
      <c r="C136" s="178">
        <f>SUM([5]uni:espub!C136)</f>
        <v>0</v>
      </c>
      <c r="D136" s="178">
        <f>SUM([5]uni:espub!D136)</f>
        <v>0</v>
      </c>
      <c r="E136" s="50">
        <f t="shared" si="6"/>
        <v>0</v>
      </c>
      <c r="F136" s="179">
        <f t="shared" si="7"/>
        <v>0</v>
      </c>
      <c r="G136" s="178">
        <f>SUM([5]uni:espub!G136)</f>
        <v>0</v>
      </c>
      <c r="H136" s="31">
        <f t="shared" si="4"/>
        <v>0</v>
      </c>
      <c r="I136" s="179">
        <f t="shared" si="5"/>
        <v>0</v>
      </c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</row>
    <row r="137" spans="1:30" hidden="1" x14ac:dyDescent="0.2">
      <c r="A137" s="173">
        <v>21204011802</v>
      </c>
      <c r="B137" s="27" t="s">
        <v>1100</v>
      </c>
      <c r="C137" s="178">
        <f>SUM([5]uni:espub!C137)</f>
        <v>0</v>
      </c>
      <c r="D137" s="178">
        <f>SUM([5]uni:espub!D137)</f>
        <v>0</v>
      </c>
      <c r="E137" s="50">
        <f t="shared" si="6"/>
        <v>0</v>
      </c>
      <c r="F137" s="179">
        <f t="shared" si="7"/>
        <v>0</v>
      </c>
      <c r="G137" s="178">
        <f>SUM([5]uni:espub!G137)</f>
        <v>0</v>
      </c>
      <c r="H137" s="31">
        <f t="shared" si="4"/>
        <v>0</v>
      </c>
      <c r="I137" s="179">
        <f t="shared" si="5"/>
        <v>0</v>
      </c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</row>
    <row r="138" spans="1:30" hidden="1" x14ac:dyDescent="0.2">
      <c r="A138" s="173">
        <v>21204011803</v>
      </c>
      <c r="B138" s="27" t="s">
        <v>1116</v>
      </c>
      <c r="C138" s="178">
        <f>SUM([5]uni:espub!C138)</f>
        <v>0</v>
      </c>
      <c r="D138" s="178">
        <f>SUM([5]uni:espub!D138)</f>
        <v>0</v>
      </c>
      <c r="E138" s="50">
        <f t="shared" si="6"/>
        <v>0</v>
      </c>
      <c r="F138" s="179">
        <f t="shared" si="7"/>
        <v>0</v>
      </c>
      <c r="G138" s="178">
        <f>SUM([5]uni:espub!G138)</f>
        <v>0</v>
      </c>
      <c r="H138" s="31">
        <f t="shared" si="4"/>
        <v>0</v>
      </c>
      <c r="I138" s="179">
        <f t="shared" si="5"/>
        <v>0</v>
      </c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</row>
    <row r="139" spans="1:30" hidden="1" x14ac:dyDescent="0.2">
      <c r="A139" s="173">
        <v>21204011804</v>
      </c>
      <c r="B139" s="27" t="s">
        <v>1103</v>
      </c>
      <c r="C139" s="178">
        <f>SUM(C140:C141)</f>
        <v>0</v>
      </c>
      <c r="D139" s="178">
        <f>SUM(D140:D141)</f>
        <v>0</v>
      </c>
      <c r="E139" s="50">
        <f t="shared" si="6"/>
        <v>0</v>
      </c>
      <c r="F139" s="179">
        <f t="shared" si="7"/>
        <v>0</v>
      </c>
      <c r="G139" s="178">
        <f>SUM(G140:G141)</f>
        <v>0</v>
      </c>
      <c r="H139" s="31">
        <f t="shared" si="4"/>
        <v>0</v>
      </c>
      <c r="I139" s="179">
        <f t="shared" si="5"/>
        <v>0</v>
      </c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</row>
    <row r="140" spans="1:30" hidden="1" x14ac:dyDescent="0.2">
      <c r="A140" s="173">
        <v>212040118041</v>
      </c>
      <c r="B140" s="27" t="s">
        <v>1104</v>
      </c>
      <c r="C140" s="178">
        <f>SUM([5]uni:espub!C140)</f>
        <v>0</v>
      </c>
      <c r="D140" s="178">
        <f>SUM([5]uni:espub!D140)</f>
        <v>0</v>
      </c>
      <c r="E140" s="50">
        <f t="shared" si="6"/>
        <v>0</v>
      </c>
      <c r="F140" s="179">
        <f t="shared" si="7"/>
        <v>0</v>
      </c>
      <c r="G140" s="178">
        <f>SUM([5]uni:espub!G140)</f>
        <v>0</v>
      </c>
      <c r="H140" s="31">
        <f t="shared" si="4"/>
        <v>0</v>
      </c>
      <c r="I140" s="179">
        <f t="shared" si="5"/>
        <v>0</v>
      </c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</row>
    <row r="141" spans="1:30" hidden="1" x14ac:dyDescent="0.2">
      <c r="A141" s="173">
        <v>212040118042</v>
      </c>
      <c r="B141" s="27" t="s">
        <v>1105</v>
      </c>
      <c r="C141" s="178">
        <f>SUM([5]uni:espub!C141)</f>
        <v>0</v>
      </c>
      <c r="D141" s="178">
        <f>SUM([5]uni:espub!D141)</f>
        <v>0</v>
      </c>
      <c r="E141" s="50">
        <f t="shared" si="6"/>
        <v>0</v>
      </c>
      <c r="F141" s="179">
        <f t="shared" si="7"/>
        <v>0</v>
      </c>
      <c r="G141" s="178">
        <f>SUM([5]uni:espub!G141)</f>
        <v>0</v>
      </c>
      <c r="H141" s="31">
        <f t="shared" si="4"/>
        <v>0</v>
      </c>
      <c r="I141" s="179">
        <f t="shared" si="5"/>
        <v>0</v>
      </c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</row>
    <row r="142" spans="1:30" hidden="1" x14ac:dyDescent="0.2">
      <c r="A142" s="173">
        <v>21204011805</v>
      </c>
      <c r="B142" s="27" t="s">
        <v>1111</v>
      </c>
      <c r="C142" s="178">
        <f>SUM([5]uni:espub!C142)</f>
        <v>0</v>
      </c>
      <c r="D142" s="178">
        <f>SUM([5]uni:espub!D142)</f>
        <v>0</v>
      </c>
      <c r="E142" s="50">
        <f t="shared" si="6"/>
        <v>0</v>
      </c>
      <c r="F142" s="179">
        <f t="shared" si="7"/>
        <v>0</v>
      </c>
      <c r="G142" s="178">
        <f>SUM([5]uni:espub!G142)</f>
        <v>0</v>
      </c>
      <c r="H142" s="31">
        <f t="shared" si="4"/>
        <v>0</v>
      </c>
      <c r="I142" s="179">
        <f t="shared" si="5"/>
        <v>0</v>
      </c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</row>
    <row r="143" spans="1:30" hidden="1" x14ac:dyDescent="0.2">
      <c r="A143" s="173">
        <v>21204011806</v>
      </c>
      <c r="B143" s="27" t="s">
        <v>1112</v>
      </c>
      <c r="C143" s="178">
        <f>SUM([5]uni:espub!C143)</f>
        <v>0</v>
      </c>
      <c r="D143" s="178">
        <f>SUM([5]uni:espub!D143)</f>
        <v>0</v>
      </c>
      <c r="E143" s="50">
        <f t="shared" si="6"/>
        <v>0</v>
      </c>
      <c r="F143" s="179">
        <f t="shared" si="7"/>
        <v>0</v>
      </c>
      <c r="G143" s="178">
        <f>SUM([5]uni:espub!G143)</f>
        <v>0</v>
      </c>
      <c r="H143" s="31">
        <f t="shared" si="4"/>
        <v>0</v>
      </c>
      <c r="I143" s="179">
        <f t="shared" si="5"/>
        <v>0</v>
      </c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</row>
    <row r="144" spans="1:30" hidden="1" x14ac:dyDescent="0.2">
      <c r="A144" s="173">
        <v>21204011807</v>
      </c>
      <c r="B144" s="27" t="s">
        <v>1113</v>
      </c>
      <c r="C144" s="178">
        <f>SUM([5]uni:espub!C144)</f>
        <v>0</v>
      </c>
      <c r="D144" s="178">
        <f>SUM([5]uni:espub!D144)</f>
        <v>0</v>
      </c>
      <c r="E144" s="50">
        <f t="shared" si="6"/>
        <v>0</v>
      </c>
      <c r="F144" s="179">
        <f t="shared" si="7"/>
        <v>0</v>
      </c>
      <c r="G144" s="178">
        <f>SUM([5]uni:espub!G144)</f>
        <v>0</v>
      </c>
      <c r="H144" s="31">
        <f t="shared" si="4"/>
        <v>0</v>
      </c>
      <c r="I144" s="179">
        <f t="shared" si="5"/>
        <v>0</v>
      </c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</row>
    <row r="145" spans="1:30" x14ac:dyDescent="0.2">
      <c r="A145" s="173">
        <v>212040119</v>
      </c>
      <c r="B145" s="27" t="s">
        <v>1117</v>
      </c>
      <c r="C145" s="178">
        <f>SUM([5]uni:espub!C145)</f>
        <v>38332430000</v>
      </c>
      <c r="D145" s="178">
        <f>SUM([5]uni:espub!D145)</f>
        <v>0</v>
      </c>
      <c r="E145" s="50">
        <f>SUM(C145:D145)</f>
        <v>38332430000</v>
      </c>
      <c r="F145" s="179">
        <f t="shared" si="7"/>
        <v>0.22124672584594193</v>
      </c>
      <c r="G145" s="178">
        <f>SUM([5]uni:espub!G145)</f>
        <v>9971526543</v>
      </c>
      <c r="H145" s="31">
        <f>IF(OR(G145=0,E145=0),0,G145/E145)*100</f>
        <v>26.013290947117103</v>
      </c>
      <c r="I145" s="179">
        <f>SUM(E145-G145)</f>
        <v>28360903457</v>
      </c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</row>
    <row r="146" spans="1:30" x14ac:dyDescent="0.2">
      <c r="A146" s="173">
        <v>2120402</v>
      </c>
      <c r="B146" s="33" t="s">
        <v>251</v>
      </c>
      <c r="C146" s="178">
        <f>SUM([5]uni:espub!C146)</f>
        <v>1031057000</v>
      </c>
      <c r="D146" s="178">
        <f>SUM([5]uni:espub!D146)</f>
        <v>0</v>
      </c>
      <c r="E146" s="50">
        <f t="shared" si="6"/>
        <v>1031057000</v>
      </c>
      <c r="F146" s="179">
        <f t="shared" si="7"/>
        <v>5.9510442048818545E-3</v>
      </c>
      <c r="G146" s="178">
        <f>SUM([5]uni:espub!G146)</f>
        <v>28651332</v>
      </c>
      <c r="H146" s="31">
        <f t="shared" si="4"/>
        <v>2.7788310442584652</v>
      </c>
      <c r="I146" s="179">
        <f t="shared" si="5"/>
        <v>1002405668</v>
      </c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</row>
    <row r="147" spans="1:30" x14ac:dyDescent="0.2">
      <c r="A147" s="173">
        <v>2120403</v>
      </c>
      <c r="B147" s="33" t="s">
        <v>1118</v>
      </c>
      <c r="C147" s="178">
        <f>SUM([5]uni:espub!C147)</f>
        <v>33600000</v>
      </c>
      <c r="D147" s="178">
        <f>SUM([5]uni:espub!D147)</f>
        <v>0</v>
      </c>
      <c r="E147" s="50">
        <f t="shared" si="6"/>
        <v>33600000</v>
      </c>
      <c r="F147" s="179">
        <f t="shared" si="7"/>
        <v>1.9393213496831922E-4</v>
      </c>
      <c r="G147" s="178">
        <f>SUM([5]uni:espub!G147)</f>
        <v>39386876</v>
      </c>
      <c r="H147" s="31">
        <f t="shared" si="4"/>
        <v>117.22284523809523</v>
      </c>
      <c r="I147" s="179">
        <f t="shared" si="5"/>
        <v>-5786876</v>
      </c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</row>
    <row r="148" spans="1:30" x14ac:dyDescent="0.2">
      <c r="A148" s="173">
        <v>2120404</v>
      </c>
      <c r="B148" s="33" t="s">
        <v>1119</v>
      </c>
      <c r="C148" s="178">
        <f>SUM(C149:C150)</f>
        <v>1644000000</v>
      </c>
      <c r="D148" s="178">
        <f>SUM(D149:D150)</f>
        <v>0</v>
      </c>
      <c r="E148" s="50">
        <f t="shared" si="6"/>
        <v>1644000000</v>
      </c>
      <c r="F148" s="179">
        <f t="shared" si="7"/>
        <v>9.4888223180927631E-3</v>
      </c>
      <c r="G148" s="178">
        <f>SUM(G149:G150)</f>
        <v>425027355</v>
      </c>
      <c r="H148" s="31">
        <f t="shared" si="4"/>
        <v>25.853245437956208</v>
      </c>
      <c r="I148" s="179">
        <f t="shared" si="5"/>
        <v>1218972645</v>
      </c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</row>
    <row r="149" spans="1:30" x14ac:dyDescent="0.2">
      <c r="A149" s="173">
        <v>212040401</v>
      </c>
      <c r="B149" s="33" t="s">
        <v>1120</v>
      </c>
      <c r="C149" s="178">
        <f>SUM([5]uni:espub!C149)</f>
        <v>744000000</v>
      </c>
      <c r="D149" s="178">
        <f>SUM([5]uni:espub!D149)</f>
        <v>0</v>
      </c>
      <c r="E149" s="50">
        <f t="shared" si="6"/>
        <v>744000000</v>
      </c>
      <c r="F149" s="179">
        <f t="shared" si="7"/>
        <v>4.2942115600127827E-3</v>
      </c>
      <c r="G149" s="178">
        <f>SUM([5]uni:espub!G149)</f>
        <v>228426706</v>
      </c>
      <c r="H149" s="31">
        <f t="shared" si="4"/>
        <v>30.702514247311829</v>
      </c>
      <c r="I149" s="179">
        <f t="shared" si="5"/>
        <v>515573294</v>
      </c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</row>
    <row r="150" spans="1:30" x14ac:dyDescent="0.2">
      <c r="A150" s="173">
        <v>212040403</v>
      </c>
      <c r="B150" s="33" t="s">
        <v>1121</v>
      </c>
      <c r="C150" s="178">
        <f>SUM([5]uni:espub!C150)</f>
        <v>900000000</v>
      </c>
      <c r="D150" s="178">
        <f>SUM([5]uni:espub!D150)</f>
        <v>0</v>
      </c>
      <c r="E150" s="50">
        <f t="shared" si="6"/>
        <v>900000000</v>
      </c>
      <c r="F150" s="179">
        <f t="shared" si="7"/>
        <v>5.1946107580799795E-3</v>
      </c>
      <c r="G150" s="178">
        <f>SUM([5]uni:espub!G150)</f>
        <v>196600649</v>
      </c>
      <c r="H150" s="31">
        <f t="shared" si="4"/>
        <v>21.844516555555554</v>
      </c>
      <c r="I150" s="179">
        <f t="shared" si="5"/>
        <v>703399351</v>
      </c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</row>
    <row r="151" spans="1:30" x14ac:dyDescent="0.2">
      <c r="A151" s="173">
        <v>2120406</v>
      </c>
      <c r="B151" s="33" t="s">
        <v>1122</v>
      </c>
      <c r="C151" s="178">
        <f>SUM([5]uni:espub!C151)</f>
        <v>2520000</v>
      </c>
      <c r="D151" s="178">
        <f>SUM([5]uni:espub!D151)</f>
        <v>0</v>
      </c>
      <c r="E151" s="50">
        <f t="shared" si="6"/>
        <v>2520000</v>
      </c>
      <c r="F151" s="179">
        <f t="shared" si="7"/>
        <v>1.4544910122623943E-5</v>
      </c>
      <c r="G151" s="178">
        <f>SUM([5]uni:espub!G151)</f>
        <v>657403</v>
      </c>
      <c r="H151" s="31">
        <f t="shared" si="4"/>
        <v>26.087420634920633</v>
      </c>
      <c r="I151" s="179">
        <f t="shared" si="5"/>
        <v>1862597</v>
      </c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</row>
    <row r="152" spans="1:30" x14ac:dyDescent="0.2">
      <c r="A152" s="173">
        <v>2120407</v>
      </c>
      <c r="B152" s="33" t="s">
        <v>1123</v>
      </c>
      <c r="C152" s="178">
        <f>SUM([5]uni:espub!C152)</f>
        <v>23337881000</v>
      </c>
      <c r="D152" s="178">
        <f>SUM([5]uni:espub!D152)</f>
        <v>0</v>
      </c>
      <c r="E152" s="50">
        <f t="shared" si="6"/>
        <v>23337881000</v>
      </c>
      <c r="F152" s="179">
        <f t="shared" si="7"/>
        <v>0.13470134190376706</v>
      </c>
      <c r="G152" s="178">
        <f>SUM([5]uni:espub!G152)</f>
        <v>5804498071</v>
      </c>
      <c r="H152" s="31">
        <f t="shared" si="4"/>
        <v>24.871572834740224</v>
      </c>
      <c r="I152" s="179">
        <f t="shared" si="5"/>
        <v>17533382929</v>
      </c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</row>
    <row r="153" spans="1:30" x14ac:dyDescent="0.2">
      <c r="A153" s="173">
        <v>2120499</v>
      </c>
      <c r="B153" s="33" t="s">
        <v>1124</v>
      </c>
      <c r="C153" s="178">
        <f>SUM(C155:C162)</f>
        <v>88347674000</v>
      </c>
      <c r="D153" s="178">
        <f>SUM(D155:D162)</f>
        <v>21926536894</v>
      </c>
      <c r="E153" s="50">
        <f t="shared" si="6"/>
        <v>110274210894</v>
      </c>
      <c r="F153" s="179">
        <f t="shared" si="7"/>
        <v>0.63647955805416989</v>
      </c>
      <c r="G153" s="178">
        <f>SUM(G155:G162)</f>
        <v>20858799535</v>
      </c>
      <c r="H153" s="31">
        <f t="shared" si="4"/>
        <v>18.915392244384606</v>
      </c>
      <c r="I153" s="179">
        <f t="shared" si="5"/>
        <v>89415411359</v>
      </c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</row>
    <row r="154" spans="1:30" hidden="1" x14ac:dyDescent="0.2">
      <c r="A154" s="173">
        <v>212049901</v>
      </c>
      <c r="B154" s="27" t="s">
        <v>1125</v>
      </c>
      <c r="C154" s="178">
        <f>SUM(C155:C160)</f>
        <v>0</v>
      </c>
      <c r="D154" s="178">
        <f>SUM(D155:D160)</f>
        <v>0</v>
      </c>
      <c r="E154" s="50">
        <f t="shared" si="6"/>
        <v>0</v>
      </c>
      <c r="F154" s="179">
        <f t="shared" si="7"/>
        <v>0</v>
      </c>
      <c r="G154" s="178">
        <f>SUM(G155:G160)</f>
        <v>0</v>
      </c>
      <c r="H154" s="31">
        <f t="shared" si="4"/>
        <v>0</v>
      </c>
      <c r="I154" s="179">
        <f t="shared" si="5"/>
        <v>0</v>
      </c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</row>
    <row r="155" spans="1:30" hidden="1" x14ac:dyDescent="0.2">
      <c r="A155" s="173">
        <v>21204990101</v>
      </c>
      <c r="B155" s="27" t="s">
        <v>1126</v>
      </c>
      <c r="C155" s="178">
        <f>SUM([5]uni:espub!C155)</f>
        <v>0</v>
      </c>
      <c r="D155" s="178">
        <f>SUM([5]uni:espub!D155)</f>
        <v>0</v>
      </c>
      <c r="E155" s="50">
        <f t="shared" si="6"/>
        <v>0</v>
      </c>
      <c r="F155" s="179">
        <f t="shared" si="7"/>
        <v>0</v>
      </c>
      <c r="G155" s="178">
        <f>SUM([5]uni:espub!G155)</f>
        <v>0</v>
      </c>
      <c r="H155" s="31">
        <f t="shared" si="4"/>
        <v>0</v>
      </c>
      <c r="I155" s="179">
        <f t="shared" si="5"/>
        <v>0</v>
      </c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</row>
    <row r="156" spans="1:30" hidden="1" x14ac:dyDescent="0.2">
      <c r="A156" s="173">
        <v>21204990102</v>
      </c>
      <c r="B156" s="27" t="s">
        <v>1127</v>
      </c>
      <c r="C156" s="178">
        <f>SUM([5]uni:espub!C156)</f>
        <v>0</v>
      </c>
      <c r="D156" s="178">
        <f>SUM([5]uni:espub!D156)</f>
        <v>0</v>
      </c>
      <c r="E156" s="50">
        <f t="shared" si="6"/>
        <v>0</v>
      </c>
      <c r="F156" s="179">
        <f t="shared" si="7"/>
        <v>0</v>
      </c>
      <c r="G156" s="178">
        <f>SUM([5]uni:espub!G156)</f>
        <v>0</v>
      </c>
      <c r="H156" s="31">
        <f t="shared" si="4"/>
        <v>0</v>
      </c>
      <c r="I156" s="179">
        <f t="shared" si="5"/>
        <v>0</v>
      </c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</row>
    <row r="157" spans="1:30" hidden="1" x14ac:dyDescent="0.2">
      <c r="A157" s="173">
        <v>21204990103</v>
      </c>
      <c r="B157" s="27" t="s">
        <v>1128</v>
      </c>
      <c r="C157" s="178">
        <f>SUM([5]uni:espub!C157)</f>
        <v>0</v>
      </c>
      <c r="D157" s="178">
        <f>SUM([5]uni:espub!D157)</f>
        <v>0</v>
      </c>
      <c r="E157" s="50">
        <f t="shared" si="6"/>
        <v>0</v>
      </c>
      <c r="F157" s="179">
        <f t="shared" si="7"/>
        <v>0</v>
      </c>
      <c r="G157" s="178">
        <f>SUM([5]uni:espub!G157)</f>
        <v>0</v>
      </c>
      <c r="H157" s="31">
        <f t="shared" si="4"/>
        <v>0</v>
      </c>
      <c r="I157" s="179">
        <f t="shared" si="5"/>
        <v>0</v>
      </c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</row>
    <row r="158" spans="1:30" ht="25.5" hidden="1" x14ac:dyDescent="0.2">
      <c r="A158" s="173">
        <v>21204990104</v>
      </c>
      <c r="B158" s="27" t="s">
        <v>1129</v>
      </c>
      <c r="C158" s="178">
        <f>SUM([5]uni:espub!C158)</f>
        <v>0</v>
      </c>
      <c r="D158" s="178">
        <f>SUM([5]uni:espub!D158)</f>
        <v>0</v>
      </c>
      <c r="E158" s="50">
        <f t="shared" si="6"/>
        <v>0</v>
      </c>
      <c r="F158" s="179">
        <f t="shared" si="7"/>
        <v>0</v>
      </c>
      <c r="G158" s="178">
        <f>SUM([5]uni:espub!G158)</f>
        <v>0</v>
      </c>
      <c r="H158" s="31">
        <f t="shared" si="4"/>
        <v>0</v>
      </c>
      <c r="I158" s="179">
        <f t="shared" si="5"/>
        <v>0</v>
      </c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</row>
    <row r="159" spans="1:30" hidden="1" x14ac:dyDescent="0.2">
      <c r="A159" s="173">
        <v>21204990105</v>
      </c>
      <c r="B159" s="27" t="s">
        <v>1130</v>
      </c>
      <c r="C159" s="178">
        <f>SUM([5]uni:espub!C159)</f>
        <v>0</v>
      </c>
      <c r="D159" s="178">
        <f>SUM([5]uni:espub!D159)</f>
        <v>0</v>
      </c>
      <c r="E159" s="50">
        <f t="shared" si="6"/>
        <v>0</v>
      </c>
      <c r="F159" s="179">
        <f t="shared" si="7"/>
        <v>0</v>
      </c>
      <c r="G159" s="178">
        <f>SUM([5]uni:espub!G159)</f>
        <v>0</v>
      </c>
      <c r="H159" s="31">
        <f t="shared" si="4"/>
        <v>0</v>
      </c>
      <c r="I159" s="179">
        <f t="shared" si="5"/>
        <v>0</v>
      </c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</row>
    <row r="160" spans="1:30" ht="25.5" hidden="1" x14ac:dyDescent="0.2">
      <c r="A160" s="182">
        <v>21204990106</v>
      </c>
      <c r="B160" s="183" t="s">
        <v>1131</v>
      </c>
      <c r="C160" s="178">
        <f>SUM([5]uni:espub!C160)</f>
        <v>0</v>
      </c>
      <c r="D160" s="178">
        <f>SUM([5]uni:espub!D160)</f>
        <v>0</v>
      </c>
      <c r="E160" s="50">
        <f>SUM(C160:D160)</f>
        <v>0</v>
      </c>
      <c r="F160" s="179">
        <f t="shared" si="7"/>
        <v>0</v>
      </c>
      <c r="G160" s="178">
        <f>SUM([5]uni:espub!G160)</f>
        <v>0</v>
      </c>
      <c r="H160" s="31">
        <f>IF(OR(G160=0,E160=0),0,G160/E160)*100</f>
        <v>0</v>
      </c>
      <c r="I160" s="179">
        <f>SUM(E160-G160)</f>
        <v>0</v>
      </c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</row>
    <row r="161" spans="1:30" hidden="1" x14ac:dyDescent="0.2">
      <c r="A161" s="173">
        <v>212049902</v>
      </c>
      <c r="B161" s="27" t="s">
        <v>1132</v>
      </c>
      <c r="C161" s="178">
        <f>SUM([5]uni:espub!C161)</f>
        <v>0</v>
      </c>
      <c r="D161" s="178">
        <f>SUM([5]uni:espub!D161)</f>
        <v>0</v>
      </c>
      <c r="E161" s="50">
        <f t="shared" si="6"/>
        <v>0</v>
      </c>
      <c r="F161" s="179">
        <f t="shared" si="7"/>
        <v>0</v>
      </c>
      <c r="G161" s="178">
        <f>SUM([5]uni:espub!G161)</f>
        <v>0</v>
      </c>
      <c r="H161" s="31">
        <f t="shared" ref="H161:H228" si="9">IF(OR(G161=0,E161=0),0,G161/E161)*100</f>
        <v>0</v>
      </c>
      <c r="I161" s="179">
        <f t="shared" si="5"/>
        <v>0</v>
      </c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</row>
    <row r="162" spans="1:30" x14ac:dyDescent="0.2">
      <c r="A162" s="173">
        <v>212049999</v>
      </c>
      <c r="B162" s="27" t="s">
        <v>1133</v>
      </c>
      <c r="C162" s="178">
        <f>SUM([5]uni:espub!C162)</f>
        <v>88347674000</v>
      </c>
      <c r="D162" s="178">
        <f>SUM([5]uni:espub!D162)</f>
        <v>21926536894</v>
      </c>
      <c r="E162" s="50">
        <f>SUM(C162:D162)</f>
        <v>110274210894</v>
      </c>
      <c r="F162" s="179">
        <f t="shared" si="7"/>
        <v>0.63647955805416989</v>
      </c>
      <c r="G162" s="178">
        <f>SUM([5]uni:espub!G162)</f>
        <v>20858799535</v>
      </c>
      <c r="H162" s="31">
        <f t="shared" si="9"/>
        <v>18.915392244384606</v>
      </c>
      <c r="I162" s="179">
        <f>SUM(E162-G162)</f>
        <v>89415411359</v>
      </c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</row>
    <row r="163" spans="1:30" x14ac:dyDescent="0.2">
      <c r="A163" s="173">
        <v>21205</v>
      </c>
      <c r="B163" s="33" t="s">
        <v>1134</v>
      </c>
      <c r="C163" s="178">
        <f>SUM(C165:C171)</f>
        <v>144036689000</v>
      </c>
      <c r="D163" s="178">
        <f>SUM(D165:D171)</f>
        <v>0</v>
      </c>
      <c r="E163" s="50">
        <f t="shared" si="6"/>
        <v>144036689000</v>
      </c>
      <c r="F163" s="179">
        <f t="shared" si="7"/>
        <v>0.83134948248624463</v>
      </c>
      <c r="G163" s="178">
        <f>SUM(G165:G171)</f>
        <v>68410142178</v>
      </c>
      <c r="H163" s="31">
        <f t="shared" si="9"/>
        <v>47.494942193512934</v>
      </c>
      <c r="I163" s="179">
        <f t="shared" ref="I163:I229" si="10">SUM(E163-G163)</f>
        <v>75626546822</v>
      </c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</row>
    <row r="164" spans="1:30" x14ac:dyDescent="0.2">
      <c r="A164" s="173">
        <v>2120501</v>
      </c>
      <c r="B164" s="33" t="s">
        <v>1135</v>
      </c>
      <c r="C164" s="178">
        <f>SUM(C165:C167)</f>
        <v>81461367000</v>
      </c>
      <c r="D164" s="178">
        <f>SUM(D165:D167)</f>
        <v>0</v>
      </c>
      <c r="E164" s="50">
        <f t="shared" ref="E164:E230" si="11">SUM(C164:D164)</f>
        <v>81461367000</v>
      </c>
      <c r="F164" s="179">
        <f t="shared" ref="F164:F230" si="12">IF(OR(E164=0,E$7=0),0,E164/E$7)*100</f>
        <v>0.4701778815401127</v>
      </c>
      <c r="G164" s="178">
        <f>SUM(G165:G167)</f>
        <v>56560220178</v>
      </c>
      <c r="H164" s="31">
        <f t="shared" si="9"/>
        <v>69.431955614002888</v>
      </c>
      <c r="I164" s="179">
        <f t="shared" si="10"/>
        <v>24901146822</v>
      </c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</row>
    <row r="165" spans="1:30" x14ac:dyDescent="0.2">
      <c r="A165" s="173">
        <v>212050101</v>
      </c>
      <c r="B165" s="33" t="s">
        <v>1136</v>
      </c>
      <c r="C165" s="178">
        <f>SUM([5]uni:espub!C165)</f>
        <v>1023230000</v>
      </c>
      <c r="D165" s="178">
        <f>SUM([5]uni:espub!D165)</f>
        <v>0</v>
      </c>
      <c r="E165" s="50">
        <f t="shared" si="11"/>
        <v>1023230000</v>
      </c>
      <c r="F165" s="179">
        <f t="shared" si="12"/>
        <v>5.9058684066557524E-3</v>
      </c>
      <c r="G165" s="178">
        <f>SUM([5]uni:espub!G165)</f>
        <v>145059960</v>
      </c>
      <c r="H165" s="31">
        <f t="shared" si="9"/>
        <v>14.17667191149595</v>
      </c>
      <c r="I165" s="179">
        <f t="shared" si="10"/>
        <v>878170040</v>
      </c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</row>
    <row r="166" spans="1:30" x14ac:dyDescent="0.2">
      <c r="A166" s="173">
        <v>212050102</v>
      </c>
      <c r="B166" s="33" t="s">
        <v>1137</v>
      </c>
      <c r="C166" s="178">
        <f>SUM([5]uni:espub!C166)</f>
        <v>8733354000</v>
      </c>
      <c r="D166" s="178">
        <f>SUM([5]uni:espub!D166)</f>
        <v>0</v>
      </c>
      <c r="E166" s="50">
        <f t="shared" si="11"/>
        <v>8733354000</v>
      </c>
      <c r="F166" s="179">
        <f t="shared" si="12"/>
        <v>5.0407082936134245E-2</v>
      </c>
      <c r="G166" s="178">
        <f>SUM([5]uni:espub!G166)</f>
        <v>1734150645</v>
      </c>
      <c r="H166" s="31">
        <f t="shared" si="9"/>
        <v>19.856639785814249</v>
      </c>
      <c r="I166" s="179">
        <f t="shared" si="10"/>
        <v>6999203355</v>
      </c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</row>
    <row r="167" spans="1:30" x14ac:dyDescent="0.2">
      <c r="A167" s="173">
        <v>212050103</v>
      </c>
      <c r="B167" s="184" t="s">
        <v>1138</v>
      </c>
      <c r="C167" s="178">
        <f>SUM([5]uni:espub!C167)</f>
        <v>71704783000</v>
      </c>
      <c r="D167" s="178">
        <f>SUM([5]uni:espub!D167)</f>
        <v>0</v>
      </c>
      <c r="E167" s="50">
        <f t="shared" si="11"/>
        <v>71704783000</v>
      </c>
      <c r="F167" s="179">
        <f t="shared" si="12"/>
        <v>0.41386493019732273</v>
      </c>
      <c r="G167" s="178">
        <f>SUM([5]uni:espub!G167)</f>
        <v>54681009573</v>
      </c>
      <c r="H167" s="31">
        <f t="shared" si="9"/>
        <v>76.258524585451994</v>
      </c>
      <c r="I167" s="179">
        <f t="shared" si="10"/>
        <v>17023773427</v>
      </c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</row>
    <row r="168" spans="1:30" x14ac:dyDescent="0.2">
      <c r="A168" s="173">
        <v>2120502</v>
      </c>
      <c r="B168" s="33" t="s">
        <v>1139</v>
      </c>
      <c r="C168" s="178">
        <f>SUM([5]uni:espub!C168)</f>
        <v>57563000</v>
      </c>
      <c r="D168" s="178">
        <f>SUM([5]uni:espub!D168)</f>
        <v>0</v>
      </c>
      <c r="E168" s="50">
        <f t="shared" si="11"/>
        <v>57563000</v>
      </c>
      <c r="F168" s="179">
        <f t="shared" si="12"/>
        <v>3.3224153229706433E-4</v>
      </c>
      <c r="G168" s="178">
        <f>SUM([5]uni:espub!G168)</f>
        <v>120408000</v>
      </c>
      <c r="H168" s="31">
        <f t="shared" si="9"/>
        <v>209.17603321578096</v>
      </c>
      <c r="I168" s="179">
        <f t="shared" si="10"/>
        <v>-62845000</v>
      </c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</row>
    <row r="169" spans="1:30" x14ac:dyDescent="0.2">
      <c r="A169" s="173">
        <v>2120508</v>
      </c>
      <c r="B169" s="33" t="s">
        <v>1140</v>
      </c>
      <c r="C169" s="178">
        <f>SUM([5]uni:espub!C169)</f>
        <v>9307000</v>
      </c>
      <c r="D169" s="178">
        <f>SUM([5]uni:espub!D169)</f>
        <v>0</v>
      </c>
      <c r="E169" s="50">
        <f t="shared" si="11"/>
        <v>9307000</v>
      </c>
      <c r="F169" s="179">
        <f t="shared" si="12"/>
        <v>5.3718047028278186E-5</v>
      </c>
      <c r="G169" s="178">
        <f>SUM([5]uni:espub!G169)</f>
        <v>0</v>
      </c>
      <c r="H169" s="31">
        <f t="shared" si="9"/>
        <v>0</v>
      </c>
      <c r="I169" s="179">
        <f t="shared" si="10"/>
        <v>9307000</v>
      </c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</row>
    <row r="170" spans="1:30" x14ac:dyDescent="0.2">
      <c r="A170" s="173">
        <v>2120509</v>
      </c>
      <c r="B170" s="33" t="s">
        <v>1141</v>
      </c>
      <c r="C170" s="178">
        <f>SUM([5]uni:espub!C170)</f>
        <v>62508452000</v>
      </c>
      <c r="D170" s="178">
        <f>SUM([5]uni:espub!D170)</f>
        <v>0</v>
      </c>
      <c r="E170" s="50">
        <f t="shared" si="11"/>
        <v>62508452000</v>
      </c>
      <c r="F170" s="179">
        <f t="shared" si="12"/>
        <v>0.36078564136680669</v>
      </c>
      <c r="G170" s="178">
        <f>SUM([5]uni:espub!G170)</f>
        <v>11729514000</v>
      </c>
      <c r="H170" s="31">
        <f t="shared" si="9"/>
        <v>18.764684814143216</v>
      </c>
      <c r="I170" s="179">
        <f t="shared" si="10"/>
        <v>50778938000</v>
      </c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</row>
    <row r="171" spans="1:30" hidden="1" x14ac:dyDescent="0.2">
      <c r="A171" s="173">
        <v>2120510</v>
      </c>
      <c r="B171" s="33" t="s">
        <v>1142</v>
      </c>
      <c r="C171" s="178">
        <f>SUM([5]uni:espub!C171)</f>
        <v>0</v>
      </c>
      <c r="D171" s="178">
        <f>SUM([5]uni:espub!D171)</f>
        <v>0</v>
      </c>
      <c r="E171" s="50">
        <f t="shared" si="11"/>
        <v>0</v>
      </c>
      <c r="F171" s="179">
        <f t="shared" si="12"/>
        <v>0</v>
      </c>
      <c r="G171" s="178">
        <f>SUM([5]uni:espub!G171)</f>
        <v>0</v>
      </c>
      <c r="H171" s="31">
        <f t="shared" si="9"/>
        <v>0</v>
      </c>
      <c r="I171" s="179">
        <f t="shared" si="10"/>
        <v>0</v>
      </c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</row>
    <row r="172" spans="1:30" x14ac:dyDescent="0.2">
      <c r="A172" s="173">
        <v>21206</v>
      </c>
      <c r="B172" s="33" t="s">
        <v>1068</v>
      </c>
      <c r="C172" s="178">
        <f>SUM(C173:C182)+C185+C186+C189+C192+C193+C196+C199+C203</f>
        <v>363205627000</v>
      </c>
      <c r="D172" s="178">
        <f>SUM(D173:D182)+D185+D186+D189+D192+D193+D196+D199+D203</f>
        <v>0</v>
      </c>
      <c r="E172" s="50">
        <f t="shared" si="11"/>
        <v>363205627000</v>
      </c>
      <c r="F172" s="179">
        <f t="shared" si="12"/>
        <v>2.0963465082326493</v>
      </c>
      <c r="G172" s="178">
        <f>SUM(G173:G182)+G185+G186+G189+G192+G193+G196+G199+G203</f>
        <v>92648534178</v>
      </c>
      <c r="H172" s="31">
        <f t="shared" si="9"/>
        <v>25.508562448015159</v>
      </c>
      <c r="I172" s="179">
        <f t="shared" si="10"/>
        <v>270557092822</v>
      </c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</row>
    <row r="173" spans="1:30" x14ac:dyDescent="0.2">
      <c r="A173" s="173">
        <v>2120601</v>
      </c>
      <c r="B173" s="33" t="s">
        <v>1143</v>
      </c>
      <c r="C173" s="178">
        <f>SUM([5]uni:espub!C173)</f>
        <v>93331095000</v>
      </c>
      <c r="D173" s="178">
        <f>SUM([5]uni:espub!D173)</f>
        <v>0</v>
      </c>
      <c r="E173" s="50">
        <f t="shared" si="11"/>
        <v>93331095000</v>
      </c>
      <c r="F173" s="179">
        <f t="shared" si="12"/>
        <v>0.53868745572264953</v>
      </c>
      <c r="G173" s="178">
        <f>SUM([5]uni:espub!G173)</f>
        <v>26213769829</v>
      </c>
      <c r="H173" s="31">
        <f t="shared" si="9"/>
        <v>28.086855542624889</v>
      </c>
      <c r="I173" s="179">
        <f t="shared" si="10"/>
        <v>67117325171</v>
      </c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</row>
    <row r="174" spans="1:30" x14ac:dyDescent="0.2">
      <c r="A174" s="173">
        <v>2120603</v>
      </c>
      <c r="B174" s="33" t="s">
        <v>1144</v>
      </c>
      <c r="C174" s="178">
        <f>SUM([5]uni:espub!C174)</f>
        <v>15197022000</v>
      </c>
      <c r="D174" s="178">
        <f>SUM([5]uni:espub!D174)</f>
        <v>0</v>
      </c>
      <c r="E174" s="50">
        <f t="shared" si="11"/>
        <v>15197022000</v>
      </c>
      <c r="F174" s="179">
        <f t="shared" si="12"/>
        <v>8.7714015524420139E-2</v>
      </c>
      <c r="G174" s="178">
        <f>SUM([5]uni:espub!G174)</f>
        <v>996193000</v>
      </c>
      <c r="H174" s="31">
        <f t="shared" si="9"/>
        <v>6.5551856146552927</v>
      </c>
      <c r="I174" s="179">
        <f t="shared" si="10"/>
        <v>14200829000</v>
      </c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</row>
    <row r="175" spans="1:30" hidden="1" x14ac:dyDescent="0.2">
      <c r="A175" s="173">
        <v>2120604</v>
      </c>
      <c r="B175" s="33" t="s">
        <v>1145</v>
      </c>
      <c r="C175" s="178">
        <f>SUM([5]uni:espub!C175)</f>
        <v>0</v>
      </c>
      <c r="D175" s="178">
        <f>SUM([5]uni:espub!D175)</f>
        <v>0</v>
      </c>
      <c r="E175" s="50">
        <f t="shared" si="11"/>
        <v>0</v>
      </c>
      <c r="F175" s="179">
        <f t="shared" si="12"/>
        <v>0</v>
      </c>
      <c r="G175" s="178">
        <f>SUM([5]uni:espub!G175)</f>
        <v>0</v>
      </c>
      <c r="H175" s="31">
        <f t="shared" si="9"/>
        <v>0</v>
      </c>
      <c r="I175" s="179">
        <f t="shared" si="10"/>
        <v>0</v>
      </c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</row>
    <row r="176" spans="1:30" hidden="1" x14ac:dyDescent="0.2">
      <c r="A176" s="173">
        <v>2120605</v>
      </c>
      <c r="B176" s="33" t="s">
        <v>1146</v>
      </c>
      <c r="C176" s="178">
        <f>SUM([5]uni:espub!C176)</f>
        <v>0</v>
      </c>
      <c r="D176" s="178">
        <f>SUM([5]uni:espub!D176)</f>
        <v>0</v>
      </c>
      <c r="E176" s="50">
        <f t="shared" si="11"/>
        <v>0</v>
      </c>
      <c r="F176" s="179">
        <f t="shared" si="12"/>
        <v>0</v>
      </c>
      <c r="G176" s="178">
        <f>SUM([5]uni:espub!G176)</f>
        <v>0</v>
      </c>
      <c r="H176" s="31">
        <f t="shared" si="9"/>
        <v>0</v>
      </c>
      <c r="I176" s="179">
        <f t="shared" si="10"/>
        <v>0</v>
      </c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</row>
    <row r="177" spans="1:30" x14ac:dyDescent="0.2">
      <c r="A177" s="173">
        <v>2120606</v>
      </c>
      <c r="B177" s="33" t="s">
        <v>1147</v>
      </c>
      <c r="C177" s="178">
        <f>SUM([5]uni:espub!C177)</f>
        <v>8717360000</v>
      </c>
      <c r="D177" s="178">
        <f>SUM([5]uni:espub!D177)</f>
        <v>0</v>
      </c>
      <c r="E177" s="50">
        <f t="shared" si="11"/>
        <v>8717360000</v>
      </c>
      <c r="F177" s="179">
        <f t="shared" si="12"/>
        <v>5.0314768931173433E-2</v>
      </c>
      <c r="G177" s="178">
        <f>SUM([5]uni:espub!G177)</f>
        <v>4447890000</v>
      </c>
      <c r="H177" s="31">
        <f t="shared" si="9"/>
        <v>51.023360283388556</v>
      </c>
      <c r="I177" s="179">
        <f t="shared" si="10"/>
        <v>4269470000</v>
      </c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</row>
    <row r="178" spans="1:30" x14ac:dyDescent="0.2">
      <c r="A178" s="173">
        <v>2120607</v>
      </c>
      <c r="B178" s="33" t="s">
        <v>1148</v>
      </c>
      <c r="C178" s="178">
        <f>SUM([5]uni:espub!C178)</f>
        <v>35345782000</v>
      </c>
      <c r="D178" s="178">
        <f>SUM([5]uni:espub!D178)</f>
        <v>0</v>
      </c>
      <c r="E178" s="50">
        <f t="shared" si="11"/>
        <v>35345782000</v>
      </c>
      <c r="F178" s="179">
        <f t="shared" si="12"/>
        <v>0.20400842158883301</v>
      </c>
      <c r="G178" s="178">
        <f>SUM([5]uni:espub!G178)</f>
        <v>8209487710</v>
      </c>
      <c r="H178" s="31">
        <f t="shared" si="9"/>
        <v>23.226216101259268</v>
      </c>
      <c r="I178" s="179">
        <f t="shared" si="10"/>
        <v>27136294290</v>
      </c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</row>
    <row r="179" spans="1:30" x14ac:dyDescent="0.2">
      <c r="A179" s="173">
        <v>2120608</v>
      </c>
      <c r="B179" s="33" t="s">
        <v>1021</v>
      </c>
      <c r="C179" s="178">
        <f>SUM([5]uni:espub!C179)</f>
        <v>2832220000</v>
      </c>
      <c r="D179" s="178">
        <f>SUM([5]uni:espub!D179)</f>
        <v>0</v>
      </c>
      <c r="E179" s="50">
        <f t="shared" si="11"/>
        <v>2832220000</v>
      </c>
      <c r="F179" s="179">
        <f t="shared" si="12"/>
        <v>1.6346978312499202E-2</v>
      </c>
      <c r="G179" s="178">
        <f>SUM([5]uni:espub!G179)</f>
        <v>812700379</v>
      </c>
      <c r="H179" s="31">
        <f t="shared" si="9"/>
        <v>28.694818163843205</v>
      </c>
      <c r="I179" s="179">
        <f t="shared" si="10"/>
        <v>2019519621</v>
      </c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</row>
    <row r="180" spans="1:30" x14ac:dyDescent="0.2">
      <c r="A180" s="173">
        <v>2120609</v>
      </c>
      <c r="B180" s="33" t="s">
        <v>1024</v>
      </c>
      <c r="C180" s="178">
        <f>SUM([5]uni:espub!C180)</f>
        <v>60516063000</v>
      </c>
      <c r="D180" s="178">
        <f>SUM([5]uni:espub!D180)</f>
        <v>0</v>
      </c>
      <c r="E180" s="50">
        <f t="shared" si="11"/>
        <v>60516063000</v>
      </c>
      <c r="F180" s="179">
        <f t="shared" si="12"/>
        <v>0.3492859909960509</v>
      </c>
      <c r="G180" s="178">
        <f>SUM([5]uni:espub!G180)</f>
        <v>14411397776</v>
      </c>
      <c r="H180" s="31">
        <f t="shared" si="9"/>
        <v>23.814169431345857</v>
      </c>
      <c r="I180" s="179">
        <f t="shared" si="10"/>
        <v>46104665224</v>
      </c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</row>
    <row r="181" spans="1:30" x14ac:dyDescent="0.2">
      <c r="A181" s="173">
        <v>2120610</v>
      </c>
      <c r="B181" s="33" t="s">
        <v>1149</v>
      </c>
      <c r="C181" s="178">
        <f>SUM([5]uni:espub!C181)</f>
        <v>25954068000</v>
      </c>
      <c r="D181" s="178">
        <f>SUM([5]uni:espub!D181)</f>
        <v>0</v>
      </c>
      <c r="E181" s="50">
        <f t="shared" si="11"/>
        <v>25954068000</v>
      </c>
      <c r="F181" s="179">
        <f t="shared" si="12"/>
        <v>0.14980142316526593</v>
      </c>
      <c r="G181" s="178">
        <f>SUM([5]uni:espub!G181)</f>
        <v>4772326013</v>
      </c>
      <c r="H181" s="31">
        <f t="shared" si="9"/>
        <v>18.38758383849499</v>
      </c>
      <c r="I181" s="179">
        <f t="shared" si="10"/>
        <v>21181741987</v>
      </c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</row>
    <row r="182" spans="1:30" x14ac:dyDescent="0.2">
      <c r="A182" s="173">
        <v>2120611</v>
      </c>
      <c r="B182" s="33" t="s">
        <v>1150</v>
      </c>
      <c r="C182" s="178">
        <f>SUM(C183:C184)</f>
        <v>11614703000</v>
      </c>
      <c r="D182" s="178">
        <f>SUM(D183:D184)</f>
        <v>0</v>
      </c>
      <c r="E182" s="50">
        <f t="shared" si="11"/>
        <v>11614703000</v>
      </c>
      <c r="F182" s="179">
        <f t="shared" si="12"/>
        <v>6.703762350633756E-2</v>
      </c>
      <c r="G182" s="178">
        <f>SUM(G183:G184)</f>
        <v>3538840585</v>
      </c>
      <c r="H182" s="31">
        <f t="shared" si="9"/>
        <v>30.468627437137219</v>
      </c>
      <c r="I182" s="179">
        <f t="shared" si="10"/>
        <v>8075862415</v>
      </c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</row>
    <row r="183" spans="1:30" x14ac:dyDescent="0.2">
      <c r="A183" s="173">
        <v>212061101</v>
      </c>
      <c r="B183" s="184" t="s">
        <v>1151</v>
      </c>
      <c r="C183" s="178">
        <f>SUM([5]uni:espub!C183)</f>
        <v>8906439000</v>
      </c>
      <c r="D183" s="178">
        <f>SUM([5]uni:espub!D183)</f>
        <v>0</v>
      </c>
      <c r="E183" s="50">
        <f t="shared" si="11"/>
        <v>8906439000</v>
      </c>
      <c r="F183" s="179">
        <f t="shared" si="12"/>
        <v>5.1406093161758995E-2</v>
      </c>
      <c r="G183" s="178">
        <f>SUM([5]uni:espub!G183)</f>
        <v>2659269641</v>
      </c>
      <c r="H183" s="31">
        <f t="shared" si="9"/>
        <v>29.857832529925822</v>
      </c>
      <c r="I183" s="179">
        <f t="shared" si="10"/>
        <v>6247169359</v>
      </c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</row>
    <row r="184" spans="1:30" x14ac:dyDescent="0.2">
      <c r="A184" s="173">
        <v>212061102</v>
      </c>
      <c r="B184" s="184" t="s">
        <v>1152</v>
      </c>
      <c r="C184" s="178">
        <f>SUM([5]uni:espub!C184)</f>
        <v>2708264000</v>
      </c>
      <c r="D184" s="178">
        <f>SUM([5]uni:espub!D184)</f>
        <v>0</v>
      </c>
      <c r="E184" s="50">
        <f t="shared" si="11"/>
        <v>2708264000</v>
      </c>
      <c r="F184" s="179">
        <f t="shared" si="12"/>
        <v>1.5631530344578575E-2</v>
      </c>
      <c r="G184" s="178">
        <f>SUM([5]uni:espub!G184)</f>
        <v>879570944</v>
      </c>
      <c r="H184" s="31">
        <f t="shared" si="9"/>
        <v>32.477297043419696</v>
      </c>
      <c r="I184" s="179">
        <f t="shared" si="10"/>
        <v>1828693056</v>
      </c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</row>
    <row r="185" spans="1:30" x14ac:dyDescent="0.2">
      <c r="A185" s="173">
        <v>21206112</v>
      </c>
      <c r="B185" s="33" t="s">
        <v>1153</v>
      </c>
      <c r="C185" s="178">
        <f>SUM([5]uni:espub!C185)</f>
        <v>34100009000</v>
      </c>
      <c r="D185" s="178">
        <f>SUM([5]uni:espub!D185)</f>
        <v>0</v>
      </c>
      <c r="E185" s="50">
        <f t="shared" si="11"/>
        <v>34100009000</v>
      </c>
      <c r="F185" s="179">
        <f t="shared" si="12"/>
        <v>0.1968180817800268</v>
      </c>
      <c r="G185" s="178">
        <f>SUM([5]uni:espub!G185)</f>
        <v>8029980066</v>
      </c>
      <c r="H185" s="31">
        <f t="shared" si="9"/>
        <v>23.548322424196428</v>
      </c>
      <c r="I185" s="179">
        <f t="shared" si="10"/>
        <v>26070028934</v>
      </c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</row>
    <row r="186" spans="1:30" x14ac:dyDescent="0.2">
      <c r="A186" s="173">
        <v>21206113</v>
      </c>
      <c r="B186" s="33" t="s">
        <v>1154</v>
      </c>
      <c r="C186" s="178">
        <f>SUM(C187:C188)</f>
        <v>38190601000</v>
      </c>
      <c r="D186" s="178">
        <f>SUM(D187:D188)</f>
        <v>0</v>
      </c>
      <c r="E186" s="50">
        <f t="shared" si="11"/>
        <v>38190601000</v>
      </c>
      <c r="F186" s="179">
        <f t="shared" si="12"/>
        <v>0.22042811868015558</v>
      </c>
      <c r="G186" s="178">
        <f>SUM(G187:G188)</f>
        <v>11380458863</v>
      </c>
      <c r="H186" s="31">
        <f t="shared" si="9"/>
        <v>29.799109113260613</v>
      </c>
      <c r="I186" s="179">
        <f t="shared" si="10"/>
        <v>26810142137</v>
      </c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</row>
    <row r="187" spans="1:30" x14ac:dyDescent="0.2">
      <c r="A187" s="173">
        <v>2120611302</v>
      </c>
      <c r="B187" s="184" t="s">
        <v>1155</v>
      </c>
      <c r="C187" s="178">
        <f>SUM([5]uni:espub!C187)</f>
        <v>80000000</v>
      </c>
      <c r="D187" s="178">
        <f>SUM([5]uni:espub!D187)</f>
        <v>0</v>
      </c>
      <c r="E187" s="50">
        <f t="shared" si="11"/>
        <v>80000000</v>
      </c>
      <c r="F187" s="179">
        <f t="shared" si="12"/>
        <v>4.6174317849599817E-4</v>
      </c>
      <c r="G187" s="178">
        <f>SUM([5]uni:espub!G187)</f>
        <v>5920982</v>
      </c>
      <c r="H187" s="31">
        <f t="shared" si="9"/>
        <v>7.4012275000000001</v>
      </c>
      <c r="I187" s="179">
        <f t="shared" si="10"/>
        <v>74079018</v>
      </c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</row>
    <row r="188" spans="1:30" x14ac:dyDescent="0.2">
      <c r="A188" s="173">
        <v>2120611304</v>
      </c>
      <c r="B188" s="184" t="s">
        <v>1156</v>
      </c>
      <c r="C188" s="178">
        <f>SUM([5]uni:espub!C188)</f>
        <v>38110601000</v>
      </c>
      <c r="D188" s="178">
        <f>SUM([5]uni:espub!D188)</f>
        <v>0</v>
      </c>
      <c r="E188" s="50">
        <f t="shared" si="11"/>
        <v>38110601000</v>
      </c>
      <c r="F188" s="179">
        <f t="shared" si="12"/>
        <v>0.21996637550165959</v>
      </c>
      <c r="G188" s="178">
        <f>SUM([5]uni:espub!G188)</f>
        <v>11374537881</v>
      </c>
      <c r="H188" s="31">
        <f t="shared" si="9"/>
        <v>29.846125703974074</v>
      </c>
      <c r="I188" s="179">
        <f t="shared" si="10"/>
        <v>26736063119</v>
      </c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</row>
    <row r="189" spans="1:30" x14ac:dyDescent="0.2">
      <c r="A189" s="173">
        <v>21206114</v>
      </c>
      <c r="B189" s="33" t="s">
        <v>1157</v>
      </c>
      <c r="C189" s="178">
        <f>SUM(C190:C191)</f>
        <v>16843141000</v>
      </c>
      <c r="D189" s="178">
        <f>SUM(D190:D191)</f>
        <v>0</v>
      </c>
      <c r="E189" s="50">
        <f t="shared" si="11"/>
        <v>16843141000</v>
      </c>
      <c r="F189" s="179">
        <f t="shared" si="12"/>
        <v>9.7215068264953311E-2</v>
      </c>
      <c r="G189" s="178">
        <f>SUM(G190:G191)</f>
        <v>3660302842</v>
      </c>
      <c r="H189" s="31">
        <f t="shared" si="9"/>
        <v>21.731711692017541</v>
      </c>
      <c r="I189" s="179">
        <f t="shared" si="10"/>
        <v>13182838158</v>
      </c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</row>
    <row r="190" spans="1:30" x14ac:dyDescent="0.2">
      <c r="A190" s="173">
        <v>2120611401</v>
      </c>
      <c r="B190" s="33" t="s">
        <v>1158</v>
      </c>
      <c r="C190" s="178">
        <f>SUM([5]uni:espub!C190)</f>
        <v>13671361000</v>
      </c>
      <c r="D190" s="178">
        <f>SUM([5]uni:espub!D190)</f>
        <v>0</v>
      </c>
      <c r="E190" s="50">
        <f t="shared" si="11"/>
        <v>13671361000</v>
      </c>
      <c r="F190" s="179">
        <f t="shared" si="12"/>
        <v>7.8908221031327844E-2</v>
      </c>
      <c r="G190" s="178">
        <f>SUM([5]uni:espub!G190)</f>
        <v>2867393000</v>
      </c>
      <c r="H190" s="31">
        <f t="shared" si="9"/>
        <v>20.973720173141501</v>
      </c>
      <c r="I190" s="179">
        <f t="shared" si="10"/>
        <v>10803968000</v>
      </c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</row>
    <row r="191" spans="1:30" x14ac:dyDescent="0.2">
      <c r="A191" s="173">
        <v>2120611402</v>
      </c>
      <c r="B191" s="33" t="s">
        <v>1159</v>
      </c>
      <c r="C191" s="178">
        <f>SUM([5]uni:espub!C191)</f>
        <v>3171780000</v>
      </c>
      <c r="D191" s="178">
        <f>SUM([5]uni:espub!D191)</f>
        <v>0</v>
      </c>
      <c r="E191" s="50">
        <f t="shared" si="11"/>
        <v>3171780000</v>
      </c>
      <c r="F191" s="179">
        <f t="shared" si="12"/>
        <v>1.8306847233625464E-2</v>
      </c>
      <c r="G191" s="178">
        <f>SUM([5]uni:espub!G191)</f>
        <v>792909842</v>
      </c>
      <c r="H191" s="31">
        <f t="shared" si="9"/>
        <v>24.998891537244074</v>
      </c>
      <c r="I191" s="179">
        <f t="shared" si="10"/>
        <v>2378870158</v>
      </c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</row>
    <row r="192" spans="1:30" x14ac:dyDescent="0.2">
      <c r="A192" s="173">
        <v>21206115</v>
      </c>
      <c r="B192" s="33" t="s">
        <v>1160</v>
      </c>
      <c r="C192" s="178">
        <f>SUM([5]uni:espub!C192)</f>
        <v>4087068000</v>
      </c>
      <c r="D192" s="178">
        <f>SUM([5]uni:espub!D192)</f>
        <v>0</v>
      </c>
      <c r="E192" s="50">
        <f t="shared" si="11"/>
        <v>4087068000</v>
      </c>
      <c r="F192" s="179">
        <f t="shared" si="12"/>
        <v>2.3589697113116027E-2</v>
      </c>
      <c r="G192" s="178">
        <f>SUM([5]uni:espub!G192)</f>
        <v>692826911</v>
      </c>
      <c r="H192" s="31">
        <f t="shared" si="9"/>
        <v>16.951685438069543</v>
      </c>
      <c r="I192" s="179">
        <f t="shared" si="10"/>
        <v>3394241089</v>
      </c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</row>
    <row r="193" spans="1:30" x14ac:dyDescent="0.2">
      <c r="A193" s="173">
        <v>21206116</v>
      </c>
      <c r="B193" s="33" t="s">
        <v>1161</v>
      </c>
      <c r="C193" s="178">
        <f>SUM(C194:C195)</f>
        <v>3143688000</v>
      </c>
      <c r="D193" s="178">
        <f>SUM(D194:D195)</f>
        <v>0</v>
      </c>
      <c r="E193" s="50">
        <f t="shared" si="11"/>
        <v>3143688000</v>
      </c>
      <c r="F193" s="179">
        <f t="shared" si="12"/>
        <v>1.8144706116496594E-2</v>
      </c>
      <c r="G193" s="178">
        <f>SUM(G194:G195)</f>
        <v>-12736084</v>
      </c>
      <c r="H193" s="31">
        <f t="shared" si="9"/>
        <v>-0.40513193421230098</v>
      </c>
      <c r="I193" s="179">
        <f t="shared" si="10"/>
        <v>3156424084</v>
      </c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</row>
    <row r="194" spans="1:30" x14ac:dyDescent="0.2">
      <c r="A194" s="173">
        <v>2120611601</v>
      </c>
      <c r="B194" s="33" t="s">
        <v>128</v>
      </c>
      <c r="C194" s="178">
        <f>SUM([5]uni:espub!C194)</f>
        <v>1571844000</v>
      </c>
      <c r="D194" s="178">
        <f>SUM([5]uni:espub!D194)</f>
        <v>0</v>
      </c>
      <c r="E194" s="50">
        <f t="shared" si="11"/>
        <v>1571844000</v>
      </c>
      <c r="F194" s="179">
        <f t="shared" si="12"/>
        <v>9.0723530582482968E-3</v>
      </c>
      <c r="G194" s="178">
        <f>SUM([5]uni:espub!G194)</f>
        <v>0</v>
      </c>
      <c r="H194" s="31">
        <f t="shared" si="9"/>
        <v>0</v>
      </c>
      <c r="I194" s="179">
        <f t="shared" si="10"/>
        <v>1571844000</v>
      </c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</row>
    <row r="195" spans="1:30" x14ac:dyDescent="0.2">
      <c r="A195" s="173">
        <v>2120611604</v>
      </c>
      <c r="B195" s="27" t="s">
        <v>145</v>
      </c>
      <c r="C195" s="178">
        <f>SUM([5]uni:espub!C195)</f>
        <v>1571844000</v>
      </c>
      <c r="D195" s="178">
        <f>SUM([5]uni:espub!D195)</f>
        <v>0</v>
      </c>
      <c r="E195" s="50">
        <f t="shared" si="11"/>
        <v>1571844000</v>
      </c>
      <c r="F195" s="179">
        <f t="shared" si="12"/>
        <v>9.0723530582482968E-3</v>
      </c>
      <c r="G195" s="178">
        <f>SUM([5]uni:espub!G195)</f>
        <v>-12736084</v>
      </c>
      <c r="H195" s="31">
        <f t="shared" si="9"/>
        <v>-0.81026386842460196</v>
      </c>
      <c r="I195" s="179">
        <f t="shared" si="10"/>
        <v>1584580084</v>
      </c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</row>
    <row r="196" spans="1:30" x14ac:dyDescent="0.2">
      <c r="A196" s="173">
        <v>21206117</v>
      </c>
      <c r="B196" s="181" t="s">
        <v>1162</v>
      </c>
      <c r="C196" s="178">
        <f>SUM(C197:C198)</f>
        <v>12376807000</v>
      </c>
      <c r="D196" s="178">
        <f>SUM(D197:D198)</f>
        <v>0</v>
      </c>
      <c r="E196" s="50">
        <f t="shared" si="11"/>
        <v>12376807000</v>
      </c>
      <c r="F196" s="179">
        <f t="shared" si="12"/>
        <v>7.1436327547643994E-2</v>
      </c>
      <c r="G196" s="178">
        <f>SUM(G197:G198)</f>
        <v>4780662000</v>
      </c>
      <c r="H196" s="31">
        <f t="shared" si="9"/>
        <v>38.625971948984905</v>
      </c>
      <c r="I196" s="179">
        <f t="shared" si="10"/>
        <v>7596145000</v>
      </c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</row>
    <row r="197" spans="1:30" x14ac:dyDescent="0.2">
      <c r="A197" s="173">
        <v>2120611701</v>
      </c>
      <c r="B197" s="181" t="s">
        <v>1163</v>
      </c>
      <c r="C197" s="178">
        <f>SUM([5]uni:espub!C197)</f>
        <v>5800066000</v>
      </c>
      <c r="D197" s="178">
        <f>SUM([5]uni:espub!D197)</f>
        <v>0</v>
      </c>
      <c r="E197" s="50">
        <f t="shared" si="11"/>
        <v>5800066000</v>
      </c>
      <c r="F197" s="179">
        <f t="shared" si="12"/>
        <v>3.3476761379082128E-2</v>
      </c>
      <c r="G197" s="178">
        <f>SUM([5]uni:espub!G197)</f>
        <v>472553000</v>
      </c>
      <c r="H197" s="31">
        <f t="shared" si="9"/>
        <v>8.1473728057577279</v>
      </c>
      <c r="I197" s="179">
        <f t="shared" si="10"/>
        <v>5327513000</v>
      </c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</row>
    <row r="198" spans="1:30" x14ac:dyDescent="0.2">
      <c r="A198" s="173">
        <v>2120611702</v>
      </c>
      <c r="B198" s="181" t="s">
        <v>1164</v>
      </c>
      <c r="C198" s="178">
        <f>SUM([5]uni:espub!C198)</f>
        <v>6576741000</v>
      </c>
      <c r="D198" s="178">
        <f>SUM([5]uni:espub!D198)</f>
        <v>0</v>
      </c>
      <c r="E198" s="50">
        <f t="shared" si="11"/>
        <v>6576741000</v>
      </c>
      <c r="F198" s="179">
        <f t="shared" si="12"/>
        <v>3.7959566168561873E-2</v>
      </c>
      <c r="G198" s="178">
        <f>SUM([5]uni:espub!G198)</f>
        <v>4308109000</v>
      </c>
      <c r="H198" s="31">
        <f t="shared" si="9"/>
        <v>65.505225156350235</v>
      </c>
      <c r="I198" s="179">
        <f t="shared" si="10"/>
        <v>2268632000</v>
      </c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</row>
    <row r="199" spans="1:30" x14ac:dyDescent="0.2">
      <c r="A199" s="173">
        <v>21206118</v>
      </c>
      <c r="B199" s="181" t="s">
        <v>1165</v>
      </c>
      <c r="C199" s="178">
        <f>SUM(C200:C202)</f>
        <v>950000000</v>
      </c>
      <c r="D199" s="178">
        <f>SUM(D200:D202)</f>
        <v>0</v>
      </c>
      <c r="E199" s="50">
        <f t="shared" si="11"/>
        <v>950000000</v>
      </c>
      <c r="F199" s="179">
        <f t="shared" si="12"/>
        <v>5.4832002446399781E-3</v>
      </c>
      <c r="G199" s="178">
        <f>SUM(G200:G202)</f>
        <v>338913841</v>
      </c>
      <c r="H199" s="31">
        <f t="shared" si="9"/>
        <v>35.675141157894735</v>
      </c>
      <c r="I199" s="179">
        <f t="shared" si="10"/>
        <v>611086159</v>
      </c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</row>
    <row r="200" spans="1:30" x14ac:dyDescent="0.2">
      <c r="A200" s="173">
        <v>2120611801</v>
      </c>
      <c r="B200" s="181" t="s">
        <v>1166</v>
      </c>
      <c r="C200" s="178">
        <f>SUM([5]uni:espub!C200)</f>
        <v>400000000</v>
      </c>
      <c r="D200" s="178">
        <f>SUM([5]uni:espub!D200)</f>
        <v>0</v>
      </c>
      <c r="E200" s="50">
        <f t="shared" si="11"/>
        <v>400000000</v>
      </c>
      <c r="F200" s="179">
        <f t="shared" si="12"/>
        <v>2.3087158924799908E-3</v>
      </c>
      <c r="G200" s="178">
        <f>SUM([5]uni:espub!G200)</f>
        <v>57028367</v>
      </c>
      <c r="H200" s="31">
        <f t="shared" si="9"/>
        <v>14.257091750000001</v>
      </c>
      <c r="I200" s="179">
        <f t="shared" si="10"/>
        <v>342971633</v>
      </c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</row>
    <row r="201" spans="1:30" x14ac:dyDescent="0.2">
      <c r="A201" s="173">
        <v>2120611802</v>
      </c>
      <c r="B201" s="181" t="s">
        <v>1167</v>
      </c>
      <c r="C201" s="178">
        <f>SUM([5]uni:espub!C201)</f>
        <v>500000000</v>
      </c>
      <c r="D201" s="178">
        <f>SUM([5]uni:espub!D201)</f>
        <v>0</v>
      </c>
      <c r="E201" s="50">
        <f t="shared" si="11"/>
        <v>500000000</v>
      </c>
      <c r="F201" s="179">
        <f t="shared" si="12"/>
        <v>2.8858948655999888E-3</v>
      </c>
      <c r="G201" s="178">
        <f>SUM([5]uni:espub!G201)</f>
        <v>239549469</v>
      </c>
      <c r="H201" s="31">
        <f t="shared" si="9"/>
        <v>47.909893799999999</v>
      </c>
      <c r="I201" s="179">
        <f t="shared" si="10"/>
        <v>260450531</v>
      </c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</row>
    <row r="202" spans="1:30" x14ac:dyDescent="0.2">
      <c r="A202" s="173">
        <v>2120611803</v>
      </c>
      <c r="B202" s="181" t="s">
        <v>1168</v>
      </c>
      <c r="C202" s="178">
        <f>SUM([5]uni:espub!C202)</f>
        <v>50000000</v>
      </c>
      <c r="D202" s="178">
        <f>SUM([5]uni:espub!D202)</f>
        <v>0</v>
      </c>
      <c r="E202" s="50">
        <f t="shared" si="11"/>
        <v>50000000</v>
      </c>
      <c r="F202" s="179">
        <f t="shared" si="12"/>
        <v>2.8858948655999885E-4</v>
      </c>
      <c r="G202" s="178">
        <f>SUM([5]uni:espub!G202)</f>
        <v>42336005</v>
      </c>
      <c r="H202" s="31">
        <f t="shared" si="9"/>
        <v>84.67201</v>
      </c>
      <c r="I202" s="179">
        <f t="shared" si="10"/>
        <v>7663995</v>
      </c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</row>
    <row r="203" spans="1:30" x14ac:dyDescent="0.2">
      <c r="A203" s="173">
        <v>21206199</v>
      </c>
      <c r="B203" s="27" t="s">
        <v>1169</v>
      </c>
      <c r="C203" s="178">
        <f>SUM([5]uni:espub!C203)</f>
        <v>6000000</v>
      </c>
      <c r="D203" s="178">
        <f>SUM([5]uni:espub!D203)</f>
        <v>0</v>
      </c>
      <c r="E203" s="50">
        <f t="shared" si="11"/>
        <v>6000000</v>
      </c>
      <c r="F203" s="179">
        <f t="shared" si="12"/>
        <v>3.4630738387199866E-5</v>
      </c>
      <c r="G203" s="178">
        <f>SUM([5]uni:espub!G203)</f>
        <v>375520447</v>
      </c>
      <c r="H203" s="31">
        <f t="shared" si="9"/>
        <v>6258.674116666667</v>
      </c>
      <c r="I203" s="179">
        <f t="shared" si="10"/>
        <v>-369520447</v>
      </c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</row>
    <row r="204" spans="1:30" x14ac:dyDescent="0.2">
      <c r="A204" s="173">
        <v>21207</v>
      </c>
      <c r="B204" s="27" t="s">
        <v>1170</v>
      </c>
      <c r="C204" s="178">
        <f>SUM(C205)</f>
        <v>56707817000</v>
      </c>
      <c r="D204" s="178">
        <f>SUM(D205)</f>
        <v>0</v>
      </c>
      <c r="E204" s="50">
        <f t="shared" si="11"/>
        <v>56707817000</v>
      </c>
      <c r="F204" s="179">
        <f t="shared" si="12"/>
        <v>0.32730559583936752</v>
      </c>
      <c r="G204" s="178">
        <f>SUM(G205)</f>
        <v>14154489708</v>
      </c>
      <c r="H204" s="31">
        <f t="shared" si="9"/>
        <v>24.960385457969579</v>
      </c>
      <c r="I204" s="179">
        <f t="shared" si="10"/>
        <v>42553327292</v>
      </c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</row>
    <row r="205" spans="1:30" x14ac:dyDescent="0.2">
      <c r="A205" s="173">
        <v>2120701</v>
      </c>
      <c r="B205" s="27" t="s">
        <v>1171</v>
      </c>
      <c r="C205" s="178">
        <f>SUM([5]uni:espub!C205)</f>
        <v>56707817000</v>
      </c>
      <c r="D205" s="178">
        <f>SUM([5]uni:espub!D205)</f>
        <v>0</v>
      </c>
      <c r="E205" s="50">
        <f t="shared" si="11"/>
        <v>56707817000</v>
      </c>
      <c r="F205" s="179">
        <f t="shared" si="12"/>
        <v>0.32730559583936752</v>
      </c>
      <c r="G205" s="178">
        <f>SUM([5]uni:espub!G205)</f>
        <v>14154489708</v>
      </c>
      <c r="H205" s="31">
        <f t="shared" si="9"/>
        <v>24.960385457969579</v>
      </c>
      <c r="I205" s="179">
        <f t="shared" si="10"/>
        <v>42553327292</v>
      </c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</row>
    <row r="206" spans="1:30" x14ac:dyDescent="0.2">
      <c r="A206" s="173">
        <v>21209</v>
      </c>
      <c r="B206" s="33" t="s">
        <v>1172</v>
      </c>
      <c r="C206" s="178">
        <f>SUM([5]uni:espub!C206)</f>
        <v>21700000000</v>
      </c>
      <c r="D206" s="178">
        <f>SUM([5]uni:espub!D206)</f>
        <v>0</v>
      </c>
      <c r="E206" s="50">
        <f t="shared" si="11"/>
        <v>21700000000</v>
      </c>
      <c r="F206" s="179">
        <f t="shared" si="12"/>
        <v>0.12524783716703949</v>
      </c>
      <c r="G206" s="178">
        <f>SUM([5]uni:espub!G206)</f>
        <v>3759466239</v>
      </c>
      <c r="H206" s="31">
        <f t="shared" si="9"/>
        <v>17.324729211981566</v>
      </c>
      <c r="I206" s="179">
        <f t="shared" si="10"/>
        <v>17940533761</v>
      </c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</row>
    <row r="207" spans="1:30" x14ac:dyDescent="0.2">
      <c r="A207" s="173">
        <v>21210</v>
      </c>
      <c r="B207" s="33" t="s">
        <v>1173</v>
      </c>
      <c r="C207" s="178">
        <f>SUM(C208:C209)</f>
        <v>12558562000</v>
      </c>
      <c r="D207" s="178">
        <f>SUM(D208:D209)</f>
        <v>0</v>
      </c>
      <c r="E207" s="50">
        <f t="shared" si="11"/>
        <v>12558562000</v>
      </c>
      <c r="F207" s="179">
        <f t="shared" si="12"/>
        <v>7.2485379190238244E-2</v>
      </c>
      <c r="G207" s="178">
        <f>SUM(G208:G209)</f>
        <v>5853734301</v>
      </c>
      <c r="H207" s="31">
        <f t="shared" si="9"/>
        <v>46.611501388455146</v>
      </c>
      <c r="I207" s="179">
        <f t="shared" si="10"/>
        <v>6704827699</v>
      </c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</row>
    <row r="208" spans="1:30" x14ac:dyDescent="0.2">
      <c r="A208" s="173">
        <v>2121001</v>
      </c>
      <c r="B208" s="33" t="s">
        <v>1174</v>
      </c>
      <c r="C208" s="178">
        <f>SUM([5]uni:espub!C208)</f>
        <v>8196537000</v>
      </c>
      <c r="D208" s="178">
        <f>SUM([5]uni:espub!D208)</f>
        <v>0</v>
      </c>
      <c r="E208" s="50">
        <f t="shared" si="11"/>
        <v>8196537000</v>
      </c>
      <c r="F208" s="179">
        <f t="shared" si="12"/>
        <v>4.7308688088000671E-2</v>
      </c>
      <c r="G208" s="178">
        <f>SUM([5]uni:espub!G208)</f>
        <v>4526950370</v>
      </c>
      <c r="H208" s="31">
        <f t="shared" si="9"/>
        <v>55.230036416598857</v>
      </c>
      <c r="I208" s="179">
        <f t="shared" si="10"/>
        <v>3669586630</v>
      </c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</row>
    <row r="209" spans="1:30" x14ac:dyDescent="0.2">
      <c r="A209" s="173">
        <v>2121002</v>
      </c>
      <c r="B209" s="33" t="s">
        <v>1175</v>
      </c>
      <c r="C209" s="178">
        <f>SUM([5]uni:espub!C209)</f>
        <v>4362025000</v>
      </c>
      <c r="D209" s="178">
        <f>SUM([5]uni:espub!D209)</f>
        <v>0</v>
      </c>
      <c r="E209" s="50">
        <f t="shared" si="11"/>
        <v>4362025000</v>
      </c>
      <c r="F209" s="179">
        <f t="shared" si="12"/>
        <v>2.5176691102237581E-2</v>
      </c>
      <c r="G209" s="178">
        <f>SUM([5]uni:espub!G209)</f>
        <v>1326783931</v>
      </c>
      <c r="H209" s="31">
        <f t="shared" si="9"/>
        <v>30.41669708449631</v>
      </c>
      <c r="I209" s="179">
        <f t="shared" si="10"/>
        <v>3035241069</v>
      </c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</row>
    <row r="210" spans="1:30" x14ac:dyDescent="0.2">
      <c r="A210" s="173">
        <v>21211</v>
      </c>
      <c r="B210" s="184" t="s">
        <v>1176</v>
      </c>
      <c r="C210" s="178">
        <f>SUM([5]uni:espub!C210)</f>
        <v>80606051000</v>
      </c>
      <c r="D210" s="178">
        <f>SUM([5]uni:espub!D210)</f>
        <v>0</v>
      </c>
      <c r="E210" s="50">
        <f t="shared" si="11"/>
        <v>80606051000</v>
      </c>
      <c r="F210" s="179">
        <f t="shared" si="12"/>
        <v>0.4652411774343817</v>
      </c>
      <c r="G210" s="178">
        <f>SUM([5]uni:espub!G210)</f>
        <v>15193018732</v>
      </c>
      <c r="H210" s="31">
        <f t="shared" si="9"/>
        <v>18.848484131793033</v>
      </c>
      <c r="I210" s="179">
        <f t="shared" si="10"/>
        <v>65413032268</v>
      </c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</row>
    <row r="211" spans="1:30" x14ac:dyDescent="0.2">
      <c r="A211" s="173">
        <v>21212</v>
      </c>
      <c r="B211" s="184" t="s">
        <v>1177</v>
      </c>
      <c r="C211" s="178">
        <f>SUM([5]uni:espub!C211)</f>
        <v>78502964000</v>
      </c>
      <c r="D211" s="178">
        <f>SUM([5]uni:espub!D211)</f>
        <v>0</v>
      </c>
      <c r="E211" s="50">
        <f t="shared" si="11"/>
        <v>78502964000</v>
      </c>
      <c r="F211" s="179">
        <f t="shared" si="12"/>
        <v>0.45310260148396153</v>
      </c>
      <c r="G211" s="178">
        <f>SUM([5]uni:espub!G211)</f>
        <v>20500520000</v>
      </c>
      <c r="H211" s="31">
        <f t="shared" si="9"/>
        <v>26.114326078184767</v>
      </c>
      <c r="I211" s="179">
        <f t="shared" si="10"/>
        <v>58002444000</v>
      </c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</row>
    <row r="212" spans="1:30" ht="25.5" x14ac:dyDescent="0.2">
      <c r="A212" s="173">
        <v>21213</v>
      </c>
      <c r="B212" s="184" t="s">
        <v>1178</v>
      </c>
      <c r="C212" s="178">
        <f>SUM([5]uni:espub!C212)</f>
        <v>9218500000</v>
      </c>
      <c r="D212" s="178">
        <f>SUM([5]uni:espub!D212)</f>
        <v>0</v>
      </c>
      <c r="E212" s="50">
        <f t="shared" si="11"/>
        <v>9218500000</v>
      </c>
      <c r="F212" s="179">
        <f t="shared" si="12"/>
        <v>5.3207243637066991E-2</v>
      </c>
      <c r="G212" s="178">
        <f>SUM([5]uni:espub!G212)</f>
        <v>0</v>
      </c>
      <c r="H212" s="31">
        <f t="shared" si="9"/>
        <v>0</v>
      </c>
      <c r="I212" s="179">
        <f t="shared" si="10"/>
        <v>9218500000</v>
      </c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</row>
    <row r="213" spans="1:30" x14ac:dyDescent="0.2">
      <c r="A213" s="173">
        <v>21299</v>
      </c>
      <c r="B213" s="33" t="s">
        <v>1179</v>
      </c>
      <c r="C213" s="178">
        <f>SUM([5]uni:espub!C213)</f>
        <v>25292746000</v>
      </c>
      <c r="D213" s="178">
        <f>SUM([5]uni:espub!D213)</f>
        <v>0</v>
      </c>
      <c r="E213" s="50">
        <f t="shared" si="11"/>
        <v>25292746000</v>
      </c>
      <c r="F213" s="179">
        <f t="shared" si="12"/>
        <v>0.1459844116366493</v>
      </c>
      <c r="G213" s="178">
        <f>SUM([5]uni:espub!G213)</f>
        <v>5572842918</v>
      </c>
      <c r="H213" s="31">
        <f t="shared" si="9"/>
        <v>22.033364499054393</v>
      </c>
      <c r="I213" s="179">
        <f t="shared" si="10"/>
        <v>19719903082</v>
      </c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</row>
    <row r="214" spans="1:30" hidden="1" x14ac:dyDescent="0.2">
      <c r="A214" s="173">
        <v>2199</v>
      </c>
      <c r="B214" s="177" t="s">
        <v>1180</v>
      </c>
      <c r="C214" s="178">
        <f>SUM(C215:C217)</f>
        <v>0</v>
      </c>
      <c r="D214" s="178">
        <f>SUM(D215:D217)</f>
        <v>0</v>
      </c>
      <c r="E214" s="50">
        <f t="shared" si="11"/>
        <v>0</v>
      </c>
      <c r="F214" s="179">
        <f t="shared" si="12"/>
        <v>0</v>
      </c>
      <c r="G214" s="178">
        <f>SUM(G215:G217)</f>
        <v>0</v>
      </c>
      <c r="H214" s="31">
        <f t="shared" si="9"/>
        <v>0</v>
      </c>
      <c r="I214" s="179">
        <f t="shared" si="10"/>
        <v>0</v>
      </c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</row>
    <row r="215" spans="1:30" hidden="1" x14ac:dyDescent="0.2">
      <c r="A215" s="173">
        <v>219901</v>
      </c>
      <c r="B215" s="177" t="s">
        <v>1181</v>
      </c>
      <c r="C215" s="178">
        <f>SUM([5]uni:espub!C215)</f>
        <v>0</v>
      </c>
      <c r="D215" s="178">
        <f>SUM([5]uni:espub!D215)</f>
        <v>0</v>
      </c>
      <c r="E215" s="50">
        <f t="shared" ref="E215" si="13">SUM(C215:D215)</f>
        <v>0</v>
      </c>
      <c r="F215" s="179">
        <f t="shared" si="12"/>
        <v>0</v>
      </c>
      <c r="G215" s="178">
        <f>SUM([5]uni:espub!G215)</f>
        <v>0</v>
      </c>
      <c r="H215" s="31">
        <f t="shared" si="9"/>
        <v>0</v>
      </c>
      <c r="I215" s="179">
        <f t="shared" ref="I215" si="14">SUM(E215-G215)</f>
        <v>0</v>
      </c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</row>
    <row r="216" spans="1:30" hidden="1" x14ac:dyDescent="0.2">
      <c r="A216" s="173">
        <v>219902</v>
      </c>
      <c r="B216" s="177" t="s">
        <v>1180</v>
      </c>
      <c r="C216" s="178">
        <f>SUM([5]uni:espub!C216)</f>
        <v>0</v>
      </c>
      <c r="D216" s="178">
        <f>SUM([5]uni:espub!D216)</f>
        <v>0</v>
      </c>
      <c r="E216" s="50">
        <f t="shared" si="11"/>
        <v>0</v>
      </c>
      <c r="F216" s="179">
        <f t="shared" si="12"/>
        <v>0</v>
      </c>
      <c r="G216" s="178">
        <f>SUM([5]uni:espub!G216)</f>
        <v>0</v>
      </c>
      <c r="H216" s="31">
        <f t="shared" si="9"/>
        <v>0</v>
      </c>
      <c r="I216" s="179">
        <f t="shared" si="10"/>
        <v>0</v>
      </c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</row>
    <row r="217" spans="1:30" hidden="1" x14ac:dyDescent="0.2">
      <c r="A217" s="173">
        <v>219903</v>
      </c>
      <c r="B217" s="177" t="s">
        <v>1182</v>
      </c>
      <c r="C217" s="178">
        <f>SUM([5]uni:espub!C217)</f>
        <v>0</v>
      </c>
      <c r="D217" s="178">
        <f>SUM([5]uni:espub!D217)</f>
        <v>0</v>
      </c>
      <c r="E217" s="50">
        <f t="shared" si="11"/>
        <v>0</v>
      </c>
      <c r="F217" s="179">
        <f t="shared" si="12"/>
        <v>0</v>
      </c>
      <c r="G217" s="178">
        <f>SUM([5]uni:espub!G217)</f>
        <v>0</v>
      </c>
      <c r="H217" s="31">
        <f t="shared" si="9"/>
        <v>0</v>
      </c>
      <c r="I217" s="179">
        <f t="shared" si="10"/>
        <v>0</v>
      </c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</row>
    <row r="218" spans="1:30" x14ac:dyDescent="0.2">
      <c r="A218" s="173">
        <v>22</v>
      </c>
      <c r="B218" s="36" t="s">
        <v>974</v>
      </c>
      <c r="C218" s="175">
        <f>SUM(C219+C248+C254+C262+C297)</f>
        <v>2858879755000</v>
      </c>
      <c r="D218" s="175">
        <f>SUM(D219+D248+D254+D262+D297)</f>
        <v>0</v>
      </c>
      <c r="E218" s="46">
        <f t="shared" si="11"/>
        <v>2858879755000</v>
      </c>
      <c r="F218" s="176">
        <f t="shared" si="12"/>
        <v>16.500852812644506</v>
      </c>
      <c r="G218" s="175">
        <f>SUM(G219+G248+G254+G262+G297)</f>
        <v>627086538982</v>
      </c>
      <c r="H218" s="24">
        <f t="shared" si="9"/>
        <v>21.934694451043814</v>
      </c>
      <c r="I218" s="176">
        <f t="shared" si="10"/>
        <v>2231793216018</v>
      </c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</row>
    <row r="219" spans="1:30" x14ac:dyDescent="0.2">
      <c r="A219" s="173">
        <v>221</v>
      </c>
      <c r="B219" s="56" t="s">
        <v>1183</v>
      </c>
      <c r="C219" s="178">
        <f>SUM(C220+C239+C240+C243+C244+C245)</f>
        <v>2823195347000</v>
      </c>
      <c r="D219" s="178">
        <f>SUM(D220+D239+D240+D243+D244+D245)</f>
        <v>0</v>
      </c>
      <c r="E219" s="50">
        <f t="shared" si="11"/>
        <v>2823195347000</v>
      </c>
      <c r="F219" s="179">
        <f t="shared" si="12"/>
        <v>16.294889912986157</v>
      </c>
      <c r="G219" s="178">
        <f>SUM(G220+G239+G240+G243+G244+G245)</f>
        <v>625164015583</v>
      </c>
      <c r="H219" s="31">
        <f t="shared" si="9"/>
        <v>22.143845492212055</v>
      </c>
      <c r="I219" s="179">
        <f t="shared" si="10"/>
        <v>2198031331417</v>
      </c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</row>
    <row r="220" spans="1:30" x14ac:dyDescent="0.2">
      <c r="A220" s="173">
        <v>22101</v>
      </c>
      <c r="B220" s="33" t="s">
        <v>1184</v>
      </c>
      <c r="C220" s="178">
        <f>SUM(C234:C238)+C221+C227</f>
        <v>2170326835000</v>
      </c>
      <c r="D220" s="178">
        <f>SUM(D234:D238)+D221+D227</f>
        <v>0</v>
      </c>
      <c r="E220" s="50">
        <f t="shared" si="11"/>
        <v>2170326835000</v>
      </c>
      <c r="F220" s="179">
        <f t="shared" si="12"/>
        <v>12.526670139600748</v>
      </c>
      <c r="G220" s="178">
        <f>SUM(G234:G238)+G221+G227</f>
        <v>491513569296</v>
      </c>
      <c r="H220" s="31">
        <f t="shared" si="9"/>
        <v>22.646983918253952</v>
      </c>
      <c r="I220" s="179">
        <f t="shared" si="10"/>
        <v>1678813265704</v>
      </c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</row>
    <row r="221" spans="1:30" x14ac:dyDescent="0.2">
      <c r="A221" s="185">
        <v>2210101</v>
      </c>
      <c r="B221" s="33" t="s">
        <v>1185</v>
      </c>
      <c r="C221" s="178">
        <f>SUM(C222:C226)</f>
        <v>1454917358000</v>
      </c>
      <c r="D221" s="178">
        <f>SUM(D222:D226)</f>
        <v>0</v>
      </c>
      <c r="E221" s="50">
        <f t="shared" si="11"/>
        <v>1454917358000</v>
      </c>
      <c r="F221" s="179">
        <f t="shared" si="12"/>
        <v>8.3974770666490013</v>
      </c>
      <c r="G221" s="178">
        <f>SUM(G222:G226)</f>
        <v>326704663982</v>
      </c>
      <c r="H221" s="31">
        <f t="shared" si="9"/>
        <v>22.455204220747223</v>
      </c>
      <c r="I221" s="179">
        <f t="shared" si="10"/>
        <v>1128212694018</v>
      </c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</row>
    <row r="222" spans="1:30" x14ac:dyDescent="0.2">
      <c r="A222" s="185">
        <v>221010101</v>
      </c>
      <c r="B222" s="33" t="s">
        <v>1186</v>
      </c>
      <c r="C222" s="178">
        <f>SUM([5]uni:espub!C222)</f>
        <v>1174967461000</v>
      </c>
      <c r="D222" s="178">
        <f>SUM([5]uni:espub!D222)</f>
        <v>0</v>
      </c>
      <c r="E222" s="50">
        <f t="shared" si="11"/>
        <v>1174967461000</v>
      </c>
      <c r="F222" s="179">
        <f t="shared" si="12"/>
        <v>6.7816651258939098</v>
      </c>
      <c r="G222" s="178">
        <f>SUM([5]uni:espub!G222)</f>
        <v>283509678410</v>
      </c>
      <c r="H222" s="31">
        <f t="shared" si="9"/>
        <v>24.129151471880633</v>
      </c>
      <c r="I222" s="179">
        <f t="shared" si="10"/>
        <v>891457782590</v>
      </c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</row>
    <row r="223" spans="1:30" x14ac:dyDescent="0.2">
      <c r="A223" s="185">
        <v>221010102</v>
      </c>
      <c r="B223" s="33" t="s">
        <v>1187</v>
      </c>
      <c r="C223" s="178">
        <f>SUM([5]uni:espub!C223)</f>
        <v>139517580000</v>
      </c>
      <c r="D223" s="178">
        <f>SUM([5]uni:espub!D223)</f>
        <v>0</v>
      </c>
      <c r="E223" s="50">
        <f t="shared" si="11"/>
        <v>139517580000</v>
      </c>
      <c r="F223" s="179">
        <f t="shared" si="12"/>
        <v>0.80526613556587134</v>
      </c>
      <c r="G223" s="178">
        <f>SUM([5]uni:espub!G223)</f>
        <v>33160819014</v>
      </c>
      <c r="H223" s="31">
        <f t="shared" si="9"/>
        <v>23.768201121321056</v>
      </c>
      <c r="I223" s="179">
        <f t="shared" si="10"/>
        <v>106356760986</v>
      </c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</row>
    <row r="224" spans="1:30" x14ac:dyDescent="0.2">
      <c r="A224" s="185">
        <v>221010103</v>
      </c>
      <c r="B224" s="33" t="s">
        <v>1188</v>
      </c>
      <c r="C224" s="178">
        <f>SUM([5]uni:espub!C224)</f>
        <v>51847922000</v>
      </c>
      <c r="D224" s="178">
        <f>SUM([5]uni:espub!D224)</f>
        <v>0</v>
      </c>
      <c r="E224" s="50">
        <f t="shared" si="11"/>
        <v>51847922000</v>
      </c>
      <c r="F224" s="179">
        <f t="shared" si="12"/>
        <v>0.29925530378365739</v>
      </c>
      <c r="G224" s="178">
        <f>SUM([5]uni:espub!G224)</f>
        <v>10034166558</v>
      </c>
      <c r="H224" s="31">
        <f t="shared" si="9"/>
        <v>19.353073702741643</v>
      </c>
      <c r="I224" s="179">
        <f t="shared" si="10"/>
        <v>41813755442</v>
      </c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</row>
    <row r="225" spans="1:30" x14ac:dyDescent="0.2">
      <c r="A225" s="185">
        <v>221010104</v>
      </c>
      <c r="B225" s="33" t="s">
        <v>1189</v>
      </c>
      <c r="C225" s="178">
        <f>SUM([5]uni:espub!C225)</f>
        <v>32678566000</v>
      </c>
      <c r="D225" s="178">
        <f>SUM([5]uni:espub!D225)</f>
        <v>0</v>
      </c>
      <c r="E225" s="50">
        <f t="shared" si="11"/>
        <v>32678566000</v>
      </c>
      <c r="F225" s="179">
        <f t="shared" si="12"/>
        <v>0.18861381166914071</v>
      </c>
      <c r="G225" s="178">
        <f>SUM([5]uni:espub!G225)</f>
        <v>0</v>
      </c>
      <c r="H225" s="31">
        <f t="shared" si="9"/>
        <v>0</v>
      </c>
      <c r="I225" s="179">
        <f t="shared" si="10"/>
        <v>32678566000</v>
      </c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</row>
    <row r="226" spans="1:30" x14ac:dyDescent="0.2">
      <c r="A226" s="185">
        <v>221010105</v>
      </c>
      <c r="B226" s="33" t="s">
        <v>1190</v>
      </c>
      <c r="C226" s="178">
        <f>SUM([5]uni:espub!C226)</f>
        <v>55905829000</v>
      </c>
      <c r="D226" s="178">
        <f>SUM([5]uni:espub!D226)</f>
        <v>0</v>
      </c>
      <c r="E226" s="50">
        <f>SUM(C226:D226)</f>
        <v>55905829000</v>
      </c>
      <c r="F226" s="179">
        <f t="shared" si="12"/>
        <v>0.32267668973642188</v>
      </c>
      <c r="G226" s="178">
        <f>SUM([5]uni:espub!G226)</f>
        <v>0</v>
      </c>
      <c r="H226" s="31">
        <f>IF(OR(G226=0,E226=0),0,G226/E226)*100</f>
        <v>0</v>
      </c>
      <c r="I226" s="179">
        <f>SUM(E226-G226)</f>
        <v>55905829000</v>
      </c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</row>
    <row r="227" spans="1:30" x14ac:dyDescent="0.2">
      <c r="A227" s="185">
        <v>2210102</v>
      </c>
      <c r="B227" s="33" t="s">
        <v>1191</v>
      </c>
      <c r="C227" s="178">
        <f>SUM(C231:C233)+C228</f>
        <v>460991836000</v>
      </c>
      <c r="D227" s="178">
        <f>SUM(D231:D233)+D228</f>
        <v>0</v>
      </c>
      <c r="E227" s="50">
        <f t="shared" si="11"/>
        <v>460991836000</v>
      </c>
      <c r="F227" s="179">
        <f t="shared" si="12"/>
        <v>2.6607479451918237</v>
      </c>
      <c r="G227" s="178">
        <f>SUM(G231:G233)+G228</f>
        <v>100239545836</v>
      </c>
      <c r="H227" s="31">
        <f t="shared" si="9"/>
        <v>21.74432126732934</v>
      </c>
      <c r="I227" s="179">
        <f t="shared" si="10"/>
        <v>360752290164</v>
      </c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</row>
    <row r="228" spans="1:30" x14ac:dyDescent="0.2">
      <c r="A228" s="185">
        <v>221010201</v>
      </c>
      <c r="B228" s="33" t="s">
        <v>1186</v>
      </c>
      <c r="C228" s="178">
        <f>SUM([5]uni:espub!C228)</f>
        <v>52998835000</v>
      </c>
      <c r="D228" s="178">
        <f>SUM([5]uni:espub!D228)</f>
        <v>0</v>
      </c>
      <c r="E228" s="50">
        <f t="shared" si="11"/>
        <v>52998835000</v>
      </c>
      <c r="F228" s="179">
        <f t="shared" si="12"/>
        <v>0.30589813161856194</v>
      </c>
      <c r="G228" s="178">
        <f>SUM([5]uni:espub!G228)</f>
        <v>11727990631</v>
      </c>
      <c r="H228" s="31">
        <f t="shared" si="9"/>
        <v>22.128770624863737</v>
      </c>
      <c r="I228" s="179">
        <f t="shared" si="10"/>
        <v>41270844369</v>
      </c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</row>
    <row r="229" spans="1:30" x14ac:dyDescent="0.2">
      <c r="A229" s="185">
        <v>221010202</v>
      </c>
      <c r="B229" s="33" t="s">
        <v>1192</v>
      </c>
      <c r="C229" s="178">
        <f>SUM(C230)</f>
        <v>271380488000</v>
      </c>
      <c r="D229" s="178">
        <f>SUM(D230)</f>
        <v>0</v>
      </c>
      <c r="E229" s="50">
        <f t="shared" si="11"/>
        <v>271380488000</v>
      </c>
      <c r="F229" s="179">
        <f t="shared" si="12"/>
        <v>1.5663511138864388</v>
      </c>
      <c r="G229" s="178">
        <f>SUM(G230)</f>
        <v>72545247884</v>
      </c>
      <c r="H229" s="31">
        <f t="shared" ref="H229:H300" si="15">IF(OR(G229=0,E229=0),0,G229/E229)*100</f>
        <v>26.731932136550657</v>
      </c>
      <c r="I229" s="179">
        <f t="shared" si="10"/>
        <v>198835240116</v>
      </c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</row>
    <row r="230" spans="1:30" x14ac:dyDescent="0.2">
      <c r="A230" s="185">
        <v>2210102021</v>
      </c>
      <c r="B230" s="184" t="s">
        <v>1193</v>
      </c>
      <c r="C230" s="178">
        <f>SUM(C231)</f>
        <v>271380488000</v>
      </c>
      <c r="D230" s="178">
        <f>SUM(D231)</f>
        <v>0</v>
      </c>
      <c r="E230" s="50">
        <f t="shared" si="11"/>
        <v>271380488000</v>
      </c>
      <c r="F230" s="179">
        <f t="shared" si="12"/>
        <v>1.5663511138864388</v>
      </c>
      <c r="G230" s="178">
        <f>SUM(G231)</f>
        <v>72545247884</v>
      </c>
      <c r="H230" s="31">
        <f t="shared" si="15"/>
        <v>26.731932136550657</v>
      </c>
      <c r="I230" s="179">
        <f t="shared" ref="I230:I301" si="16">SUM(E230-G230)</f>
        <v>198835240116</v>
      </c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</row>
    <row r="231" spans="1:30" x14ac:dyDescent="0.2">
      <c r="A231" s="185">
        <v>22101020211</v>
      </c>
      <c r="B231" s="184" t="s">
        <v>1194</v>
      </c>
      <c r="C231" s="178">
        <f>SUM([5]uni:espub!C231)</f>
        <v>271380488000</v>
      </c>
      <c r="D231" s="178">
        <f>SUM([5]uni:espub!D231)</f>
        <v>0</v>
      </c>
      <c r="E231" s="50">
        <f t="shared" ref="E231:E302" si="17">SUM(C231:D231)</f>
        <v>271380488000</v>
      </c>
      <c r="F231" s="179">
        <f t="shared" ref="F231:F302" si="18">IF(OR(E231=0,E$7=0),0,E231/E$7)*100</f>
        <v>1.5663511138864388</v>
      </c>
      <c r="G231" s="178">
        <f>SUM([5]uni:espub!G231)</f>
        <v>72545247884</v>
      </c>
      <c r="H231" s="31">
        <f t="shared" si="15"/>
        <v>26.731932136550657</v>
      </c>
      <c r="I231" s="179">
        <f t="shared" si="16"/>
        <v>198835240116</v>
      </c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</row>
    <row r="232" spans="1:30" x14ac:dyDescent="0.2">
      <c r="A232" s="185">
        <v>221010203</v>
      </c>
      <c r="B232" s="33" t="s">
        <v>1195</v>
      </c>
      <c r="C232" s="178">
        <f>SUM([5]uni:espub!C232)</f>
        <v>70836994000</v>
      </c>
      <c r="D232" s="178">
        <f>SUM([5]uni:espub!D232)</f>
        <v>0</v>
      </c>
      <c r="E232" s="50">
        <f t="shared" si="17"/>
        <v>70836994000</v>
      </c>
      <c r="F232" s="179">
        <f t="shared" si="18"/>
        <v>0.40885623455827441</v>
      </c>
      <c r="G232" s="178">
        <f>SUM([5]uni:espub!G232)</f>
        <v>15966307321</v>
      </c>
      <c r="H232" s="31">
        <f t="shared" si="15"/>
        <v>22.539504317475696</v>
      </c>
      <c r="I232" s="179">
        <f t="shared" si="16"/>
        <v>54870686679</v>
      </c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</row>
    <row r="233" spans="1:30" x14ac:dyDescent="0.2">
      <c r="A233" s="185">
        <v>221010204</v>
      </c>
      <c r="B233" s="33" t="s">
        <v>1187</v>
      </c>
      <c r="C233" s="178">
        <f>SUM([5]uni:espub!C233)</f>
        <v>65775519000</v>
      </c>
      <c r="D233" s="178">
        <f>SUM([5]uni:espub!D233)</f>
        <v>0</v>
      </c>
      <c r="E233" s="50">
        <f t="shared" si="17"/>
        <v>65775519000</v>
      </c>
      <c r="F233" s="179">
        <f t="shared" si="18"/>
        <v>0.37964246512854899</v>
      </c>
      <c r="G233" s="178">
        <f>SUM([5]uni:espub!G233)</f>
        <v>0</v>
      </c>
      <c r="H233" s="31">
        <f t="shared" si="15"/>
        <v>0</v>
      </c>
      <c r="I233" s="179">
        <f t="shared" si="16"/>
        <v>65775519000</v>
      </c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</row>
    <row r="234" spans="1:30" x14ac:dyDescent="0.2">
      <c r="A234" s="185">
        <v>2210103</v>
      </c>
      <c r="B234" s="33" t="s">
        <v>1196</v>
      </c>
      <c r="C234" s="178">
        <f>SUM([5]uni:espub!C234)</f>
        <v>161650804000</v>
      </c>
      <c r="D234" s="178">
        <f>SUM([5]uni:espub!D234)</f>
        <v>0</v>
      </c>
      <c r="E234" s="50">
        <f t="shared" si="17"/>
        <v>161650804000</v>
      </c>
      <c r="F234" s="179">
        <f t="shared" si="18"/>
        <v>0.93301445056742027</v>
      </c>
      <c r="G234" s="178">
        <f>SUM([5]uni:espub!G234)</f>
        <v>39404682097</v>
      </c>
      <c r="H234" s="31">
        <f t="shared" si="15"/>
        <v>24.376421967564106</v>
      </c>
      <c r="I234" s="179">
        <f t="shared" si="16"/>
        <v>122246121903</v>
      </c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</row>
    <row r="235" spans="1:30" x14ac:dyDescent="0.2">
      <c r="A235" s="185">
        <v>2210104</v>
      </c>
      <c r="B235" s="33" t="s">
        <v>1197</v>
      </c>
      <c r="C235" s="178">
        <f>SUM([5]uni:espub!C235)</f>
        <v>6256921000</v>
      </c>
      <c r="D235" s="178">
        <f>SUM([5]uni:espub!D235)</f>
        <v>0</v>
      </c>
      <c r="E235" s="50">
        <f t="shared" si="17"/>
        <v>6256921000</v>
      </c>
      <c r="F235" s="179">
        <f t="shared" si="18"/>
        <v>3.6113632376729494E-2</v>
      </c>
      <c r="G235" s="178">
        <f>SUM([5]uni:espub!G235)</f>
        <v>1583277876</v>
      </c>
      <c r="H235" s="31">
        <f t="shared" si="15"/>
        <v>25.304424908033841</v>
      </c>
      <c r="I235" s="179">
        <f t="shared" si="16"/>
        <v>4673643124</v>
      </c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</row>
    <row r="236" spans="1:30" x14ac:dyDescent="0.2">
      <c r="A236" s="185">
        <v>2210105</v>
      </c>
      <c r="B236" s="33" t="s">
        <v>1198</v>
      </c>
      <c r="C236" s="178">
        <f>SUM([5]uni:espub!C236)</f>
        <v>65177043000</v>
      </c>
      <c r="D236" s="178">
        <f>SUM([5]uni:espub!D236)</f>
        <v>0</v>
      </c>
      <c r="E236" s="50">
        <f t="shared" si="17"/>
        <v>65177043000</v>
      </c>
      <c r="F236" s="179">
        <f t="shared" si="18"/>
        <v>0.37618818749737937</v>
      </c>
      <c r="G236" s="178">
        <f>SUM([5]uni:espub!G236)</f>
        <v>19308121667</v>
      </c>
      <c r="H236" s="31">
        <f t="shared" si="15"/>
        <v>29.624114225310898</v>
      </c>
      <c r="I236" s="179">
        <f t="shared" si="16"/>
        <v>45868921333</v>
      </c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</row>
    <row r="237" spans="1:30" x14ac:dyDescent="0.2">
      <c r="A237" s="185">
        <v>2210106</v>
      </c>
      <c r="B237" s="33" t="s">
        <v>1199</v>
      </c>
      <c r="C237" s="178">
        <f>SUM([5]uni:espub!C237)</f>
        <v>14544873000</v>
      </c>
      <c r="D237" s="178">
        <f>SUM([5]uni:espub!D237)</f>
        <v>0</v>
      </c>
      <c r="E237" s="50">
        <f t="shared" si="17"/>
        <v>14544873000</v>
      </c>
      <c r="F237" s="179">
        <f t="shared" si="18"/>
        <v>8.3949948623007808E-2</v>
      </c>
      <c r="G237" s="178">
        <f>SUM([5]uni:espub!G237)</f>
        <v>4273277838</v>
      </c>
      <c r="H237" s="31">
        <f t="shared" si="15"/>
        <v>29.379959783767106</v>
      </c>
      <c r="I237" s="179">
        <f t="shared" si="16"/>
        <v>10271595162</v>
      </c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</row>
    <row r="238" spans="1:30" x14ac:dyDescent="0.2">
      <c r="A238" s="185">
        <v>2210107</v>
      </c>
      <c r="B238" s="33" t="s">
        <v>1200</v>
      </c>
      <c r="C238" s="178">
        <f>SUM([5]uni:espub!C238)</f>
        <v>6788000000</v>
      </c>
      <c r="D238" s="178">
        <f>SUM([5]uni:espub!D238)</f>
        <v>0</v>
      </c>
      <c r="E238" s="50">
        <f t="shared" si="17"/>
        <v>6788000000</v>
      </c>
      <c r="F238" s="179">
        <f t="shared" si="18"/>
        <v>3.9178908695385449E-2</v>
      </c>
      <c r="G238" s="178">
        <f>SUM([5]uni:espub!G238)</f>
        <v>0</v>
      </c>
      <c r="H238" s="31">
        <f t="shared" si="15"/>
        <v>0</v>
      </c>
      <c r="I238" s="179">
        <f t="shared" si="16"/>
        <v>6788000000</v>
      </c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</row>
    <row r="239" spans="1:30" hidden="1" x14ac:dyDescent="0.2">
      <c r="A239" s="173">
        <v>22102</v>
      </c>
      <c r="B239" s="177" t="s">
        <v>1201</v>
      </c>
      <c r="C239" s="178">
        <f>SUM([5]uni:espub!C239)</f>
        <v>0</v>
      </c>
      <c r="D239" s="178">
        <f>SUM([5]uni:espub!D239)</f>
        <v>0</v>
      </c>
      <c r="E239" s="50">
        <f t="shared" si="17"/>
        <v>0</v>
      </c>
      <c r="F239" s="179">
        <f t="shared" si="18"/>
        <v>0</v>
      </c>
      <c r="G239" s="178">
        <f>SUM([5]uni:espub!G239)</f>
        <v>0</v>
      </c>
      <c r="H239" s="31">
        <f t="shared" si="15"/>
        <v>0</v>
      </c>
      <c r="I239" s="179">
        <f t="shared" si="16"/>
        <v>0</v>
      </c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</row>
    <row r="240" spans="1:30" hidden="1" x14ac:dyDescent="0.2">
      <c r="A240" s="173">
        <v>22103</v>
      </c>
      <c r="B240" s="177" t="s">
        <v>1202</v>
      </c>
      <c r="C240" s="178">
        <f>SUM(C241:C242)</f>
        <v>0</v>
      </c>
      <c r="D240" s="178">
        <f>SUM(D241:D242)</f>
        <v>0</v>
      </c>
      <c r="E240" s="50">
        <f t="shared" si="17"/>
        <v>0</v>
      </c>
      <c r="F240" s="179">
        <f t="shared" si="18"/>
        <v>0</v>
      </c>
      <c r="G240" s="178">
        <f>SUM(G241:G242)</f>
        <v>0</v>
      </c>
      <c r="H240" s="31">
        <f t="shared" si="15"/>
        <v>0</v>
      </c>
      <c r="I240" s="179">
        <f t="shared" si="16"/>
        <v>0</v>
      </c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</row>
    <row r="241" spans="1:30" hidden="1" x14ac:dyDescent="0.2">
      <c r="A241" s="173">
        <v>2210301</v>
      </c>
      <c r="B241" s="177" t="s">
        <v>1067</v>
      </c>
      <c r="C241" s="178">
        <f>SUM([5]uni:espub!C241)</f>
        <v>0</v>
      </c>
      <c r="D241" s="178">
        <f>SUM([5]uni:espub!D241)</f>
        <v>0</v>
      </c>
      <c r="E241" s="50">
        <f t="shared" si="17"/>
        <v>0</v>
      </c>
      <c r="F241" s="179">
        <f t="shared" si="18"/>
        <v>0</v>
      </c>
      <c r="G241" s="178">
        <f>SUM([5]uni:espub!G241)</f>
        <v>0</v>
      </c>
      <c r="H241" s="31">
        <f t="shared" si="15"/>
        <v>0</v>
      </c>
      <c r="I241" s="179">
        <f t="shared" si="16"/>
        <v>0</v>
      </c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</row>
    <row r="242" spans="1:30" hidden="1" x14ac:dyDescent="0.2">
      <c r="A242" s="173">
        <v>2210302</v>
      </c>
      <c r="B242" s="177" t="s">
        <v>1203</v>
      </c>
      <c r="C242" s="178">
        <f>SUM([5]uni:espub!C242)</f>
        <v>0</v>
      </c>
      <c r="D242" s="178">
        <f>SUM([5]uni:espub!D242)</f>
        <v>0</v>
      </c>
      <c r="E242" s="50">
        <f t="shared" si="17"/>
        <v>0</v>
      </c>
      <c r="F242" s="179">
        <f t="shared" si="18"/>
        <v>0</v>
      </c>
      <c r="G242" s="178">
        <f>SUM([5]uni:espub!G242)</f>
        <v>0</v>
      </c>
      <c r="H242" s="31">
        <f t="shared" si="15"/>
        <v>0</v>
      </c>
      <c r="I242" s="179">
        <f t="shared" si="16"/>
        <v>0</v>
      </c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</row>
    <row r="243" spans="1:30" hidden="1" x14ac:dyDescent="0.2">
      <c r="A243" s="173">
        <v>22104</v>
      </c>
      <c r="B243" s="177" t="s">
        <v>1204</v>
      </c>
      <c r="C243" s="178">
        <f>SUM([5]uni:espub!C243)</f>
        <v>0</v>
      </c>
      <c r="D243" s="178">
        <f>SUM([5]uni:espub!D243)</f>
        <v>0</v>
      </c>
      <c r="E243" s="50">
        <f t="shared" si="17"/>
        <v>0</v>
      </c>
      <c r="F243" s="179">
        <f t="shared" si="18"/>
        <v>0</v>
      </c>
      <c r="G243" s="178">
        <f>SUM([5]uni:espub!G243)</f>
        <v>0</v>
      </c>
      <c r="H243" s="31">
        <f t="shared" si="15"/>
        <v>0</v>
      </c>
      <c r="I243" s="179">
        <f t="shared" si="16"/>
        <v>0</v>
      </c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</row>
    <row r="244" spans="1:30" hidden="1" x14ac:dyDescent="0.2">
      <c r="A244" s="173">
        <v>22105</v>
      </c>
      <c r="B244" s="177" t="s">
        <v>1205</v>
      </c>
      <c r="C244" s="178">
        <f>SUM([5]uni:espub!C244)</f>
        <v>0</v>
      </c>
      <c r="D244" s="178">
        <f>SUM([5]uni:espub!D244)</f>
        <v>0</v>
      </c>
      <c r="E244" s="50">
        <f t="shared" si="17"/>
        <v>0</v>
      </c>
      <c r="F244" s="179">
        <f t="shared" si="18"/>
        <v>0</v>
      </c>
      <c r="G244" s="178">
        <f>SUM([5]uni:espub!G244)</f>
        <v>0</v>
      </c>
      <c r="H244" s="31">
        <f t="shared" si="15"/>
        <v>0</v>
      </c>
      <c r="I244" s="179">
        <f t="shared" si="16"/>
        <v>0</v>
      </c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</row>
    <row r="245" spans="1:30" x14ac:dyDescent="0.2">
      <c r="A245" s="173">
        <v>22106</v>
      </c>
      <c r="B245" s="33" t="s">
        <v>1206</v>
      </c>
      <c r="C245" s="178">
        <f>SUM(C246:C247)</f>
        <v>652868512000</v>
      </c>
      <c r="D245" s="178">
        <f>SUM(D246:D247)</f>
        <v>0</v>
      </c>
      <c r="E245" s="50">
        <f t="shared" si="17"/>
        <v>652868512000</v>
      </c>
      <c r="F245" s="179">
        <f t="shared" si="18"/>
        <v>3.7682197733854088</v>
      </c>
      <c r="G245" s="178">
        <f>SUM(G246:G247)</f>
        <v>133650446287</v>
      </c>
      <c r="H245" s="31">
        <f t="shared" si="15"/>
        <v>20.471265473896832</v>
      </c>
      <c r="I245" s="179">
        <f t="shared" si="16"/>
        <v>519218065713</v>
      </c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</row>
    <row r="246" spans="1:30" x14ac:dyDescent="0.2">
      <c r="A246" s="173">
        <v>2210601</v>
      </c>
      <c r="B246" s="33" t="s">
        <v>1207</v>
      </c>
      <c r="C246" s="178">
        <f>SUM([5]uni:espub!C246)</f>
        <v>502244560000</v>
      </c>
      <c r="D246" s="178">
        <f>SUM([5]uni:espub!D246)</f>
        <v>0</v>
      </c>
      <c r="E246" s="50">
        <f t="shared" si="17"/>
        <v>502244560000</v>
      </c>
      <c r="F246" s="179">
        <f t="shared" si="18"/>
        <v>2.8988499939590509</v>
      </c>
      <c r="G246" s="178">
        <f>SUM([5]uni:espub!G246)</f>
        <v>126950531451</v>
      </c>
      <c r="H246" s="31">
        <f t="shared" si="15"/>
        <v>25.276636436042232</v>
      </c>
      <c r="I246" s="179">
        <f t="shared" si="16"/>
        <v>375294028549</v>
      </c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</row>
    <row r="247" spans="1:30" x14ac:dyDescent="0.2">
      <c r="A247" s="173">
        <v>2210603</v>
      </c>
      <c r="B247" s="33" t="s">
        <v>1208</v>
      </c>
      <c r="C247" s="178">
        <f>SUM([5]uni:espub!C247)</f>
        <v>150623952000</v>
      </c>
      <c r="D247" s="178">
        <f>SUM([5]uni:espub!D247)</f>
        <v>0</v>
      </c>
      <c r="E247" s="50">
        <f t="shared" si="17"/>
        <v>150623952000</v>
      </c>
      <c r="F247" s="179">
        <f t="shared" si="18"/>
        <v>0.86936977942635818</v>
      </c>
      <c r="G247" s="178">
        <f>SUM([5]uni:espub!G247)</f>
        <v>6699914836</v>
      </c>
      <c r="H247" s="31">
        <f t="shared" si="15"/>
        <v>4.4481071881582279</v>
      </c>
      <c r="I247" s="179">
        <f t="shared" si="16"/>
        <v>143924037164</v>
      </c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</row>
    <row r="248" spans="1:30" hidden="1" x14ac:dyDescent="0.2">
      <c r="A248" s="173">
        <v>222</v>
      </c>
      <c r="B248" s="177" t="s">
        <v>1209</v>
      </c>
      <c r="C248" s="178">
        <f>SUM(C249:C250)</f>
        <v>0</v>
      </c>
      <c r="D248" s="178">
        <f>SUM(D249:D250)</f>
        <v>0</v>
      </c>
      <c r="E248" s="50">
        <f t="shared" si="17"/>
        <v>0</v>
      </c>
      <c r="F248" s="179">
        <f t="shared" si="18"/>
        <v>0</v>
      </c>
      <c r="G248" s="178">
        <f>SUM(G249:G250)</f>
        <v>0</v>
      </c>
      <c r="H248" s="31">
        <f t="shared" si="15"/>
        <v>0</v>
      </c>
      <c r="I248" s="179">
        <f t="shared" si="16"/>
        <v>0</v>
      </c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</row>
    <row r="249" spans="1:30" hidden="1" x14ac:dyDescent="0.2">
      <c r="A249" s="173">
        <v>22201</v>
      </c>
      <c r="B249" s="177" t="s">
        <v>1210</v>
      </c>
      <c r="C249" s="178">
        <f>SUM([5]uni:espub!C249)</f>
        <v>0</v>
      </c>
      <c r="D249" s="178">
        <f>SUM([5]uni:espub!D249)</f>
        <v>0</v>
      </c>
      <c r="E249" s="50">
        <f t="shared" si="17"/>
        <v>0</v>
      </c>
      <c r="F249" s="179">
        <f t="shared" si="18"/>
        <v>0</v>
      </c>
      <c r="G249" s="178">
        <f>SUM([5]uni:espub!G249)</f>
        <v>0</v>
      </c>
      <c r="H249" s="31">
        <f t="shared" si="15"/>
        <v>0</v>
      </c>
      <c r="I249" s="179">
        <f t="shared" si="16"/>
        <v>0</v>
      </c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</row>
    <row r="250" spans="1:30" hidden="1" x14ac:dyDescent="0.2">
      <c r="A250" s="173">
        <v>22202</v>
      </c>
      <c r="B250" s="177" t="s">
        <v>1211</v>
      </c>
      <c r="C250" s="178">
        <f>SUM(C251:C253)</f>
        <v>0</v>
      </c>
      <c r="D250" s="178">
        <f>SUM(D251:D253)</f>
        <v>0</v>
      </c>
      <c r="E250" s="50">
        <f t="shared" si="17"/>
        <v>0</v>
      </c>
      <c r="F250" s="179">
        <f t="shared" si="18"/>
        <v>0</v>
      </c>
      <c r="G250" s="178">
        <f>SUM(G251:G253)</f>
        <v>0</v>
      </c>
      <c r="H250" s="31">
        <f t="shared" si="15"/>
        <v>0</v>
      </c>
      <c r="I250" s="179">
        <f t="shared" si="16"/>
        <v>0</v>
      </c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</row>
    <row r="251" spans="1:30" hidden="1" x14ac:dyDescent="0.2">
      <c r="A251" s="173">
        <v>2220201</v>
      </c>
      <c r="B251" s="177" t="s">
        <v>1212</v>
      </c>
      <c r="C251" s="178">
        <f>SUM([5]uni:espub!C251)</f>
        <v>0</v>
      </c>
      <c r="D251" s="178">
        <f>SUM([5]uni:espub!D251)</f>
        <v>0</v>
      </c>
      <c r="E251" s="50">
        <f t="shared" si="17"/>
        <v>0</v>
      </c>
      <c r="F251" s="179">
        <f t="shared" si="18"/>
        <v>0</v>
      </c>
      <c r="G251" s="178">
        <f>SUM([5]uni:espub!G251)</f>
        <v>0</v>
      </c>
      <c r="H251" s="31">
        <f t="shared" si="15"/>
        <v>0</v>
      </c>
      <c r="I251" s="179">
        <f t="shared" si="16"/>
        <v>0</v>
      </c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</row>
    <row r="252" spans="1:30" hidden="1" x14ac:dyDescent="0.2">
      <c r="A252" s="173">
        <v>2220203</v>
      </c>
      <c r="B252" s="177" t="s">
        <v>1213</v>
      </c>
      <c r="C252" s="178">
        <f>SUM([5]uni:espub!C252)</f>
        <v>0</v>
      </c>
      <c r="D252" s="178">
        <f>SUM([5]uni:espub!D252)</f>
        <v>0</v>
      </c>
      <c r="E252" s="50">
        <f t="shared" si="17"/>
        <v>0</v>
      </c>
      <c r="F252" s="179">
        <f t="shared" si="18"/>
        <v>0</v>
      </c>
      <c r="G252" s="178">
        <f>SUM([5]uni:espub!G252)</f>
        <v>0</v>
      </c>
      <c r="H252" s="31">
        <f t="shared" si="15"/>
        <v>0</v>
      </c>
      <c r="I252" s="179">
        <f t="shared" si="16"/>
        <v>0</v>
      </c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</row>
    <row r="253" spans="1:30" hidden="1" x14ac:dyDescent="0.2">
      <c r="A253" s="173">
        <v>2220204</v>
      </c>
      <c r="B253" s="177" t="s">
        <v>1214</v>
      </c>
      <c r="C253" s="178">
        <f>SUM([5]uni:espub!C253)</f>
        <v>0</v>
      </c>
      <c r="D253" s="178">
        <f>SUM([5]uni:espub!D253)</f>
        <v>0</v>
      </c>
      <c r="E253" s="50">
        <f t="shared" si="17"/>
        <v>0</v>
      </c>
      <c r="F253" s="179">
        <f t="shared" si="18"/>
        <v>0</v>
      </c>
      <c r="G253" s="178">
        <f>SUM([5]uni:espub!G253)</f>
        <v>0</v>
      </c>
      <c r="H253" s="31">
        <f t="shared" si="15"/>
        <v>0</v>
      </c>
      <c r="I253" s="179">
        <f t="shared" si="16"/>
        <v>0</v>
      </c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</row>
    <row r="254" spans="1:30" hidden="1" x14ac:dyDescent="0.2">
      <c r="A254" s="173">
        <v>223</v>
      </c>
      <c r="B254" s="33" t="s">
        <v>1215</v>
      </c>
      <c r="C254" s="178">
        <f>SUM(C255:C261)</f>
        <v>0</v>
      </c>
      <c r="D254" s="178">
        <f>SUM(D255:D261)</f>
        <v>0</v>
      </c>
      <c r="E254" s="50">
        <f t="shared" si="17"/>
        <v>0</v>
      </c>
      <c r="F254" s="179">
        <f t="shared" si="18"/>
        <v>0</v>
      </c>
      <c r="G254" s="178">
        <f>SUM(G255:G261)</f>
        <v>0</v>
      </c>
      <c r="H254" s="31">
        <f t="shared" si="15"/>
        <v>0</v>
      </c>
      <c r="I254" s="179">
        <f t="shared" si="16"/>
        <v>0</v>
      </c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</row>
    <row r="255" spans="1:30" hidden="1" x14ac:dyDescent="0.2">
      <c r="A255" s="173">
        <v>22301</v>
      </c>
      <c r="B255" s="177" t="s">
        <v>1216</v>
      </c>
      <c r="C255" s="178">
        <f>SUM([5]uni:espub!C255)</f>
        <v>0</v>
      </c>
      <c r="D255" s="178">
        <f>SUM([5]uni:espub!D255)</f>
        <v>0</v>
      </c>
      <c r="E255" s="50">
        <f t="shared" si="17"/>
        <v>0</v>
      </c>
      <c r="F255" s="179">
        <f t="shared" si="18"/>
        <v>0</v>
      </c>
      <c r="G255" s="178">
        <f>SUM([5]uni:espub!G255)</f>
        <v>0</v>
      </c>
      <c r="H255" s="31">
        <f t="shared" si="15"/>
        <v>0</v>
      </c>
      <c r="I255" s="179">
        <f t="shared" si="16"/>
        <v>0</v>
      </c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</row>
    <row r="256" spans="1:30" hidden="1" x14ac:dyDescent="0.2">
      <c r="A256" s="173">
        <v>22302</v>
      </c>
      <c r="B256" s="186" t="s">
        <v>1217</v>
      </c>
      <c r="C256" s="178">
        <f>SUM([5]uni:espub!C256)</f>
        <v>0</v>
      </c>
      <c r="D256" s="178">
        <f>SUM([5]uni:espub!D256)</f>
        <v>0</v>
      </c>
      <c r="E256" s="50">
        <f t="shared" si="17"/>
        <v>0</v>
      </c>
      <c r="F256" s="179">
        <f t="shared" si="18"/>
        <v>0</v>
      </c>
      <c r="G256" s="178">
        <f>SUM([5]uni:espub!G256)</f>
        <v>0</v>
      </c>
      <c r="H256" s="31">
        <f t="shared" si="15"/>
        <v>0</v>
      </c>
      <c r="I256" s="179">
        <f t="shared" si="16"/>
        <v>0</v>
      </c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</row>
    <row r="257" spans="1:30" hidden="1" x14ac:dyDescent="0.2">
      <c r="A257" s="173">
        <v>22303</v>
      </c>
      <c r="B257" s="187" t="s">
        <v>1218</v>
      </c>
      <c r="C257" s="178">
        <f>SUM([5]uni:espub!C257)</f>
        <v>0</v>
      </c>
      <c r="D257" s="178">
        <f>SUM([5]uni:espub!D257)</f>
        <v>0</v>
      </c>
      <c r="E257" s="50">
        <f t="shared" ref="E257:E260" si="19">SUM(C257:D257)</f>
        <v>0</v>
      </c>
      <c r="F257" s="179">
        <f t="shared" si="18"/>
        <v>0</v>
      </c>
      <c r="G257" s="178">
        <f>SUM([5]uni:espub!G257)</f>
        <v>0</v>
      </c>
      <c r="H257" s="31">
        <f t="shared" si="15"/>
        <v>0</v>
      </c>
      <c r="I257" s="179">
        <f t="shared" si="16"/>
        <v>0</v>
      </c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</row>
    <row r="258" spans="1:30" hidden="1" x14ac:dyDescent="0.2">
      <c r="A258" s="173">
        <v>22304</v>
      </c>
      <c r="B258" s="187" t="s">
        <v>1219</v>
      </c>
      <c r="C258" s="178">
        <f>SUM([5]uni:espub!C258)</f>
        <v>0</v>
      </c>
      <c r="D258" s="178">
        <f>SUM([5]uni:espub!D258)</f>
        <v>0</v>
      </c>
      <c r="E258" s="50">
        <f t="shared" si="19"/>
        <v>0</v>
      </c>
      <c r="F258" s="179">
        <f t="shared" si="18"/>
        <v>0</v>
      </c>
      <c r="G258" s="178">
        <f>SUM([5]uni:espub!G258)</f>
        <v>0</v>
      </c>
      <c r="H258" s="31">
        <f t="shared" si="15"/>
        <v>0</v>
      </c>
      <c r="I258" s="179">
        <f t="shared" si="16"/>
        <v>0</v>
      </c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</row>
    <row r="259" spans="1:30" hidden="1" x14ac:dyDescent="0.2">
      <c r="A259" s="173">
        <v>22305</v>
      </c>
      <c r="B259" s="187" t="s">
        <v>1220</v>
      </c>
      <c r="C259" s="178">
        <f>SUM([5]uni:espub!C259)</f>
        <v>0</v>
      </c>
      <c r="D259" s="178">
        <f>SUM([5]uni:espub!D259)</f>
        <v>0</v>
      </c>
      <c r="E259" s="50">
        <f t="shared" si="19"/>
        <v>0</v>
      </c>
      <c r="F259" s="179">
        <f t="shared" si="18"/>
        <v>0</v>
      </c>
      <c r="G259" s="178">
        <f>SUM([5]uni:espub!G259)</f>
        <v>0</v>
      </c>
      <c r="H259" s="31">
        <f t="shared" si="15"/>
        <v>0</v>
      </c>
      <c r="I259" s="179">
        <f t="shared" si="16"/>
        <v>0</v>
      </c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</row>
    <row r="260" spans="1:30" hidden="1" x14ac:dyDescent="0.2">
      <c r="A260" s="173">
        <v>22306</v>
      </c>
      <c r="B260" s="187" t="s">
        <v>1221</v>
      </c>
      <c r="C260" s="178">
        <f>SUM([5]uni:espub!C260)</f>
        <v>0</v>
      </c>
      <c r="D260" s="178">
        <f>SUM([5]uni:espub!D260)</f>
        <v>0</v>
      </c>
      <c r="E260" s="50">
        <f t="shared" si="19"/>
        <v>0</v>
      </c>
      <c r="F260" s="179">
        <f t="shared" si="18"/>
        <v>0</v>
      </c>
      <c r="G260" s="178">
        <f>SUM([5]uni:espub!G260)</f>
        <v>0</v>
      </c>
      <c r="H260" s="31">
        <f t="shared" si="15"/>
        <v>0</v>
      </c>
      <c r="I260" s="179">
        <f t="shared" si="16"/>
        <v>0</v>
      </c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</row>
    <row r="261" spans="1:30" hidden="1" x14ac:dyDescent="0.2">
      <c r="A261" s="173">
        <v>22303</v>
      </c>
      <c r="B261" s="186" t="s">
        <v>1222</v>
      </c>
      <c r="C261" s="178">
        <f>SUM([5]uni:espub!C261)</f>
        <v>0</v>
      </c>
      <c r="D261" s="178">
        <f>SUM([5]uni:espub!D261)</f>
        <v>0</v>
      </c>
      <c r="E261" s="50">
        <f t="shared" si="17"/>
        <v>0</v>
      </c>
      <c r="F261" s="179">
        <f t="shared" si="18"/>
        <v>0</v>
      </c>
      <c r="G261" s="178">
        <f>SUM([5]uni:espub!G261)</f>
        <v>0</v>
      </c>
      <c r="H261" s="31">
        <f t="shared" si="15"/>
        <v>0</v>
      </c>
      <c r="I261" s="179">
        <f t="shared" si="16"/>
        <v>0</v>
      </c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</row>
    <row r="262" spans="1:30" hidden="1" x14ac:dyDescent="0.2">
      <c r="A262" s="173">
        <v>224</v>
      </c>
      <c r="B262" s="56" t="s">
        <v>1174</v>
      </c>
      <c r="C262" s="178">
        <f>SUM(C280:C295)+C263+C269+C277+C278</f>
        <v>0</v>
      </c>
      <c r="D262" s="178">
        <f>SUM(D280:D295)+D263+D269+D277+D278</f>
        <v>0</v>
      </c>
      <c r="E262" s="50">
        <f t="shared" si="17"/>
        <v>0</v>
      </c>
      <c r="F262" s="179">
        <f t="shared" si="18"/>
        <v>0</v>
      </c>
      <c r="G262" s="178">
        <f>SUM(G280:G295)+G263+G269+G277+G278</f>
        <v>0</v>
      </c>
      <c r="H262" s="31">
        <f t="shared" si="15"/>
        <v>0</v>
      </c>
      <c r="I262" s="179">
        <f t="shared" si="16"/>
        <v>0</v>
      </c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</row>
    <row r="263" spans="1:30" hidden="1" x14ac:dyDescent="0.2">
      <c r="A263" s="185">
        <v>22401</v>
      </c>
      <c r="B263" s="33" t="s">
        <v>186</v>
      </c>
      <c r="C263" s="178">
        <f>SUM(C264:C268)-C265</f>
        <v>0</v>
      </c>
      <c r="D263" s="178">
        <f>SUM(D264:D268)-D265</f>
        <v>0</v>
      </c>
      <c r="E263" s="50">
        <f t="shared" si="17"/>
        <v>0</v>
      </c>
      <c r="F263" s="179">
        <f t="shared" si="18"/>
        <v>0</v>
      </c>
      <c r="G263" s="178">
        <f>SUM(G264:G268)-G265</f>
        <v>0</v>
      </c>
      <c r="H263" s="31">
        <f t="shared" si="15"/>
        <v>0</v>
      </c>
      <c r="I263" s="179">
        <f t="shared" si="16"/>
        <v>0</v>
      </c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</row>
    <row r="264" spans="1:30" hidden="1" x14ac:dyDescent="0.2">
      <c r="A264" s="185">
        <v>2240101</v>
      </c>
      <c r="B264" s="33" t="s">
        <v>1223</v>
      </c>
      <c r="C264" s="178">
        <f>SUM([5]uni:espub!C264)</f>
        <v>0</v>
      </c>
      <c r="D264" s="178">
        <f>SUM([5]uni:espub!D264)</f>
        <v>0</v>
      </c>
      <c r="E264" s="50">
        <f t="shared" si="17"/>
        <v>0</v>
      </c>
      <c r="F264" s="179">
        <f t="shared" si="18"/>
        <v>0</v>
      </c>
      <c r="G264" s="178">
        <f>SUM([5]uni:espub!G264)</f>
        <v>0</v>
      </c>
      <c r="H264" s="31">
        <f t="shared" si="15"/>
        <v>0</v>
      </c>
      <c r="I264" s="179">
        <f t="shared" si="16"/>
        <v>0</v>
      </c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</row>
    <row r="265" spans="1:30" hidden="1" x14ac:dyDescent="0.2">
      <c r="A265" s="185">
        <v>2240102</v>
      </c>
      <c r="B265" s="184" t="s">
        <v>1224</v>
      </c>
      <c r="C265" s="178">
        <f>SUM(C266:C267)</f>
        <v>0</v>
      </c>
      <c r="D265" s="178">
        <f>SUM(D266:D267)</f>
        <v>0</v>
      </c>
      <c r="E265" s="50">
        <f t="shared" si="17"/>
        <v>0</v>
      </c>
      <c r="F265" s="179">
        <f t="shared" si="18"/>
        <v>0</v>
      </c>
      <c r="G265" s="178">
        <f>SUM(G266:G267)</f>
        <v>0</v>
      </c>
      <c r="H265" s="31">
        <f t="shared" si="15"/>
        <v>0</v>
      </c>
      <c r="I265" s="179">
        <f t="shared" si="16"/>
        <v>0</v>
      </c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</row>
    <row r="266" spans="1:30" hidden="1" x14ac:dyDescent="0.2">
      <c r="A266" s="185">
        <v>224010201</v>
      </c>
      <c r="B266" s="184" t="s">
        <v>1225</v>
      </c>
      <c r="C266" s="178">
        <f>SUM([5]uni:espub!C266)</f>
        <v>0</v>
      </c>
      <c r="D266" s="178">
        <f>SUM([5]uni:espub!D266)</f>
        <v>0</v>
      </c>
      <c r="E266" s="50">
        <f t="shared" si="17"/>
        <v>0</v>
      </c>
      <c r="F266" s="179">
        <f t="shared" si="18"/>
        <v>0</v>
      </c>
      <c r="G266" s="178">
        <f>SUM([5]uni:espub!G266)</f>
        <v>0</v>
      </c>
      <c r="H266" s="31">
        <f t="shared" si="15"/>
        <v>0</v>
      </c>
      <c r="I266" s="179">
        <f t="shared" si="16"/>
        <v>0</v>
      </c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</row>
    <row r="267" spans="1:30" hidden="1" x14ac:dyDescent="0.2">
      <c r="A267" s="185">
        <v>224010202</v>
      </c>
      <c r="B267" s="184" t="s">
        <v>1226</v>
      </c>
      <c r="C267" s="178">
        <f>SUM([5]uni:espub!C267)</f>
        <v>0</v>
      </c>
      <c r="D267" s="178">
        <f>SUM([5]uni:espub!D267)</f>
        <v>0</v>
      </c>
      <c r="E267" s="50">
        <f t="shared" si="17"/>
        <v>0</v>
      </c>
      <c r="F267" s="179">
        <f t="shared" si="18"/>
        <v>0</v>
      </c>
      <c r="G267" s="178">
        <f>SUM([5]uni:espub!G267)</f>
        <v>0</v>
      </c>
      <c r="H267" s="31">
        <f t="shared" si="15"/>
        <v>0</v>
      </c>
      <c r="I267" s="179">
        <f t="shared" si="16"/>
        <v>0</v>
      </c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</row>
    <row r="268" spans="1:30" hidden="1" x14ac:dyDescent="0.2">
      <c r="A268" s="185">
        <v>2240103</v>
      </c>
      <c r="B268" s="184" t="s">
        <v>1227</v>
      </c>
      <c r="C268" s="178">
        <f>SUM([5]uni:espub!C268)</f>
        <v>0</v>
      </c>
      <c r="D268" s="178">
        <f>SUM([5]uni:espub!D268)</f>
        <v>0</v>
      </c>
      <c r="E268" s="50">
        <f t="shared" si="17"/>
        <v>0</v>
      </c>
      <c r="F268" s="179">
        <f t="shared" si="18"/>
        <v>0</v>
      </c>
      <c r="G268" s="178">
        <f>SUM([5]uni:espub!G268)</f>
        <v>0</v>
      </c>
      <c r="H268" s="31">
        <f t="shared" si="15"/>
        <v>0</v>
      </c>
      <c r="I268" s="179">
        <f t="shared" si="16"/>
        <v>0</v>
      </c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</row>
    <row r="269" spans="1:30" hidden="1" x14ac:dyDescent="0.2">
      <c r="A269" s="185">
        <v>22402</v>
      </c>
      <c r="B269" s="184" t="s">
        <v>1228</v>
      </c>
      <c r="C269" s="178">
        <f>SUM(C273:C276)+C270</f>
        <v>0</v>
      </c>
      <c r="D269" s="178">
        <f>SUM(D273:D276)+D270</f>
        <v>0</v>
      </c>
      <c r="E269" s="50">
        <f t="shared" si="17"/>
        <v>0</v>
      </c>
      <c r="F269" s="179">
        <f t="shared" si="18"/>
        <v>0</v>
      </c>
      <c r="G269" s="178">
        <f>SUM(G273:G276)+G270</f>
        <v>0</v>
      </c>
      <c r="H269" s="31">
        <f t="shared" si="15"/>
        <v>0</v>
      </c>
      <c r="I269" s="179">
        <f t="shared" si="16"/>
        <v>0</v>
      </c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</row>
    <row r="270" spans="1:30" hidden="1" x14ac:dyDescent="0.2">
      <c r="A270" s="185">
        <v>2240201</v>
      </c>
      <c r="B270" s="184" t="s">
        <v>1229</v>
      </c>
      <c r="C270" s="178">
        <f>SUM([5]uni:espub!C270)</f>
        <v>0</v>
      </c>
      <c r="D270" s="178">
        <f>SUM([5]uni:espub!D270)</f>
        <v>0</v>
      </c>
      <c r="E270" s="50">
        <f t="shared" si="17"/>
        <v>0</v>
      </c>
      <c r="F270" s="179">
        <f t="shared" si="18"/>
        <v>0</v>
      </c>
      <c r="G270" s="178">
        <f>SUM([5]uni:espub!G270)</f>
        <v>0</v>
      </c>
      <c r="H270" s="31">
        <f t="shared" si="15"/>
        <v>0</v>
      </c>
      <c r="I270" s="179">
        <f t="shared" si="16"/>
        <v>0</v>
      </c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</row>
    <row r="271" spans="1:30" hidden="1" x14ac:dyDescent="0.2">
      <c r="A271" s="185">
        <v>2240202</v>
      </c>
      <c r="B271" s="184" t="s">
        <v>1230</v>
      </c>
      <c r="C271" s="178">
        <f>SUM(C272)</f>
        <v>0</v>
      </c>
      <c r="D271" s="178">
        <f>SUM(D272)</f>
        <v>0</v>
      </c>
      <c r="E271" s="50">
        <f t="shared" si="17"/>
        <v>0</v>
      </c>
      <c r="F271" s="179">
        <f t="shared" si="18"/>
        <v>0</v>
      </c>
      <c r="G271" s="178">
        <f>SUM(G272)</f>
        <v>0</v>
      </c>
      <c r="H271" s="31">
        <f t="shared" si="15"/>
        <v>0</v>
      </c>
      <c r="I271" s="179">
        <f t="shared" si="16"/>
        <v>0</v>
      </c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</row>
    <row r="272" spans="1:30" hidden="1" x14ac:dyDescent="0.2">
      <c r="A272" s="185">
        <v>224020201</v>
      </c>
      <c r="B272" s="184" t="s">
        <v>1193</v>
      </c>
      <c r="C272" s="178">
        <f>SUM(C273)</f>
        <v>0</v>
      </c>
      <c r="D272" s="178">
        <f>SUM(D273)</f>
        <v>0</v>
      </c>
      <c r="E272" s="50">
        <f t="shared" si="17"/>
        <v>0</v>
      </c>
      <c r="F272" s="179">
        <f t="shared" si="18"/>
        <v>0</v>
      </c>
      <c r="G272" s="178">
        <f>SUM(G273)</f>
        <v>0</v>
      </c>
      <c r="H272" s="31">
        <f t="shared" si="15"/>
        <v>0</v>
      </c>
      <c r="I272" s="179">
        <f t="shared" si="16"/>
        <v>0</v>
      </c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</row>
    <row r="273" spans="1:30" hidden="1" x14ac:dyDescent="0.2">
      <c r="A273" s="185">
        <v>22402020101</v>
      </c>
      <c r="B273" s="184" t="s">
        <v>1194</v>
      </c>
      <c r="C273" s="178">
        <f>SUM([5]uni:espub!C273)</f>
        <v>0</v>
      </c>
      <c r="D273" s="178">
        <f>SUM([5]uni:espub!D273)</f>
        <v>0</v>
      </c>
      <c r="E273" s="50">
        <f t="shared" si="17"/>
        <v>0</v>
      </c>
      <c r="F273" s="179">
        <f t="shared" si="18"/>
        <v>0</v>
      </c>
      <c r="G273" s="178">
        <f>SUM([5]uni:espub!G273)</f>
        <v>0</v>
      </c>
      <c r="H273" s="31">
        <f t="shared" si="15"/>
        <v>0</v>
      </c>
      <c r="I273" s="179">
        <f t="shared" si="16"/>
        <v>0</v>
      </c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</row>
    <row r="274" spans="1:30" hidden="1" x14ac:dyDescent="0.2">
      <c r="A274" s="185">
        <v>2240203</v>
      </c>
      <c r="B274" s="184" t="s">
        <v>1231</v>
      </c>
      <c r="C274" s="178">
        <f>SUM([5]uni:espub!C274)</f>
        <v>0</v>
      </c>
      <c r="D274" s="178">
        <f>SUM([5]uni:espub!D274)</f>
        <v>0</v>
      </c>
      <c r="E274" s="50">
        <f t="shared" si="17"/>
        <v>0</v>
      </c>
      <c r="F274" s="179">
        <f t="shared" si="18"/>
        <v>0</v>
      </c>
      <c r="G274" s="178">
        <f>SUM([5]uni:espub!G274)</f>
        <v>0</v>
      </c>
      <c r="H274" s="31">
        <f t="shared" si="15"/>
        <v>0</v>
      </c>
      <c r="I274" s="179">
        <f t="shared" si="16"/>
        <v>0</v>
      </c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</row>
    <row r="275" spans="1:30" hidden="1" x14ac:dyDescent="0.2">
      <c r="A275" s="185">
        <v>2240204</v>
      </c>
      <c r="B275" s="184" t="s">
        <v>1232</v>
      </c>
      <c r="C275" s="178">
        <f>SUM([5]uni:espub!C275)</f>
        <v>0</v>
      </c>
      <c r="D275" s="178">
        <f>SUM([5]uni:espub!D275)</f>
        <v>0</v>
      </c>
      <c r="E275" s="50">
        <f t="shared" si="17"/>
        <v>0</v>
      </c>
      <c r="F275" s="179">
        <f t="shared" si="18"/>
        <v>0</v>
      </c>
      <c r="G275" s="178">
        <f>SUM([5]uni:espub!G275)</f>
        <v>0</v>
      </c>
      <c r="H275" s="31">
        <f t="shared" si="15"/>
        <v>0</v>
      </c>
      <c r="I275" s="179">
        <f t="shared" si="16"/>
        <v>0</v>
      </c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</row>
    <row r="276" spans="1:30" hidden="1" x14ac:dyDescent="0.2">
      <c r="A276" s="185">
        <v>2240205</v>
      </c>
      <c r="B276" s="184" t="s">
        <v>1233</v>
      </c>
      <c r="C276" s="178">
        <f>SUM([5]uni:espub!C276)</f>
        <v>0</v>
      </c>
      <c r="D276" s="178">
        <f>SUM([5]uni:espub!D276)</f>
        <v>0</v>
      </c>
      <c r="E276" s="50">
        <f t="shared" si="17"/>
        <v>0</v>
      </c>
      <c r="F276" s="179">
        <f t="shared" si="18"/>
        <v>0</v>
      </c>
      <c r="G276" s="178">
        <f>SUM([5]uni:espub!G276)</f>
        <v>0</v>
      </c>
      <c r="H276" s="31">
        <f t="shared" si="15"/>
        <v>0</v>
      </c>
      <c r="I276" s="179">
        <f t="shared" si="16"/>
        <v>0</v>
      </c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</row>
    <row r="277" spans="1:30" hidden="1" x14ac:dyDescent="0.2">
      <c r="A277" s="185">
        <v>22403</v>
      </c>
      <c r="B277" s="184" t="s">
        <v>1234</v>
      </c>
      <c r="C277" s="178">
        <f>SUM([5]uni:espub!C277)</f>
        <v>0</v>
      </c>
      <c r="D277" s="178">
        <f>SUM([5]uni:espub!D277)</f>
        <v>0</v>
      </c>
      <c r="E277" s="50">
        <f t="shared" si="17"/>
        <v>0</v>
      </c>
      <c r="F277" s="179">
        <f t="shared" si="18"/>
        <v>0</v>
      </c>
      <c r="G277" s="178">
        <f>SUM([5]uni:espub!G277)</f>
        <v>0</v>
      </c>
      <c r="H277" s="31">
        <f t="shared" si="15"/>
        <v>0</v>
      </c>
      <c r="I277" s="179">
        <f t="shared" si="16"/>
        <v>0</v>
      </c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</row>
    <row r="278" spans="1:30" hidden="1" x14ac:dyDescent="0.2">
      <c r="A278" s="185">
        <v>22404</v>
      </c>
      <c r="B278" s="184" t="s">
        <v>1235</v>
      </c>
      <c r="C278" s="178">
        <f>SUM([5]uni:espub!C278)</f>
        <v>0</v>
      </c>
      <c r="D278" s="178">
        <f>SUM([5]uni:espub!D278)</f>
        <v>0</v>
      </c>
      <c r="E278" s="50">
        <f t="shared" si="17"/>
        <v>0</v>
      </c>
      <c r="F278" s="179">
        <f t="shared" si="18"/>
        <v>0</v>
      </c>
      <c r="G278" s="178">
        <f>SUM([5]uni:espub!G278)</f>
        <v>0</v>
      </c>
      <c r="H278" s="31">
        <f t="shared" si="15"/>
        <v>0</v>
      </c>
      <c r="I278" s="179">
        <f t="shared" si="16"/>
        <v>0</v>
      </c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</row>
    <row r="279" spans="1:30" hidden="1" x14ac:dyDescent="0.2">
      <c r="A279" s="185">
        <v>22405</v>
      </c>
      <c r="B279" s="184" t="s">
        <v>1236</v>
      </c>
      <c r="C279" s="178">
        <f>SUM(C280)</f>
        <v>0</v>
      </c>
      <c r="D279" s="178">
        <f>SUM(D280)</f>
        <v>0</v>
      </c>
      <c r="E279" s="50">
        <f t="shared" si="17"/>
        <v>0</v>
      </c>
      <c r="F279" s="179">
        <f t="shared" si="18"/>
        <v>0</v>
      </c>
      <c r="G279" s="178">
        <f>SUM(G280)</f>
        <v>0</v>
      </c>
      <c r="H279" s="31">
        <f t="shared" si="15"/>
        <v>0</v>
      </c>
      <c r="I279" s="179">
        <f t="shared" si="16"/>
        <v>0</v>
      </c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</row>
    <row r="280" spans="1:30" hidden="1" x14ac:dyDescent="0.2">
      <c r="A280" s="185">
        <v>2240501</v>
      </c>
      <c r="B280" s="184" t="s">
        <v>1237</v>
      </c>
      <c r="C280" s="178">
        <f>SUM([5]uni:espub!C280)</f>
        <v>0</v>
      </c>
      <c r="D280" s="178">
        <f>SUM([5]uni:espub!D280)</f>
        <v>0</v>
      </c>
      <c r="E280" s="50">
        <f t="shared" si="17"/>
        <v>0</v>
      </c>
      <c r="F280" s="179">
        <f t="shared" si="18"/>
        <v>0</v>
      </c>
      <c r="G280" s="178">
        <f>SUM([5]uni:espub!G280)</f>
        <v>0</v>
      </c>
      <c r="H280" s="31">
        <f t="shared" si="15"/>
        <v>0</v>
      </c>
      <c r="I280" s="179">
        <f t="shared" si="16"/>
        <v>0</v>
      </c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</row>
    <row r="281" spans="1:30" hidden="1" x14ac:dyDescent="0.2">
      <c r="A281" s="185">
        <v>22406</v>
      </c>
      <c r="B281" s="184" t="s">
        <v>1238</v>
      </c>
      <c r="C281" s="178">
        <f>SUM([5]uni:espub!C281)</f>
        <v>0</v>
      </c>
      <c r="D281" s="178">
        <f>SUM([5]uni:espub!D281)</f>
        <v>0</v>
      </c>
      <c r="E281" s="50">
        <f t="shared" si="17"/>
        <v>0</v>
      </c>
      <c r="F281" s="179">
        <f t="shared" si="18"/>
        <v>0</v>
      </c>
      <c r="G281" s="178">
        <f>SUM([5]uni:espub!G281)</f>
        <v>0</v>
      </c>
      <c r="H281" s="31">
        <f t="shared" si="15"/>
        <v>0</v>
      </c>
      <c r="I281" s="179">
        <f t="shared" si="16"/>
        <v>0</v>
      </c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</row>
    <row r="282" spans="1:30" hidden="1" x14ac:dyDescent="0.2">
      <c r="A282" s="185">
        <v>22407</v>
      </c>
      <c r="B282" s="184" t="s">
        <v>1239</v>
      </c>
      <c r="C282" s="178">
        <f>SUM([5]uni:espub!C282)</f>
        <v>0</v>
      </c>
      <c r="D282" s="178">
        <f>SUM([5]uni:espub!D282)</f>
        <v>0</v>
      </c>
      <c r="E282" s="50">
        <f t="shared" si="17"/>
        <v>0</v>
      </c>
      <c r="F282" s="179">
        <f t="shared" si="18"/>
        <v>0</v>
      </c>
      <c r="G282" s="178">
        <f>SUM([5]uni:espub!G282)</f>
        <v>0</v>
      </c>
      <c r="H282" s="31">
        <f t="shared" si="15"/>
        <v>0</v>
      </c>
      <c r="I282" s="179">
        <f t="shared" si="16"/>
        <v>0</v>
      </c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</row>
    <row r="283" spans="1:30" hidden="1" x14ac:dyDescent="0.2">
      <c r="A283" s="185">
        <v>22408</v>
      </c>
      <c r="B283" s="184" t="s">
        <v>144</v>
      </c>
      <c r="C283" s="178">
        <f>SUM([5]uni:espub!C283)</f>
        <v>0</v>
      </c>
      <c r="D283" s="178">
        <f>SUM([5]uni:espub!D283)</f>
        <v>0</v>
      </c>
      <c r="E283" s="50">
        <f t="shared" si="17"/>
        <v>0</v>
      </c>
      <c r="F283" s="179">
        <f t="shared" si="18"/>
        <v>0</v>
      </c>
      <c r="G283" s="178">
        <f>SUM([5]uni:espub!G283)</f>
        <v>0</v>
      </c>
      <c r="H283" s="31">
        <f t="shared" si="15"/>
        <v>0</v>
      </c>
      <c r="I283" s="179">
        <f t="shared" si="16"/>
        <v>0</v>
      </c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</row>
    <row r="284" spans="1:30" hidden="1" x14ac:dyDescent="0.2">
      <c r="A284" s="185">
        <v>22409</v>
      </c>
      <c r="B284" s="180" t="s">
        <v>1032</v>
      </c>
      <c r="C284" s="178">
        <f>SUM([5]uni:espub!C284)</f>
        <v>0</v>
      </c>
      <c r="D284" s="178">
        <f>SUM([5]uni:espub!D284)</f>
        <v>0</v>
      </c>
      <c r="E284" s="50">
        <f t="shared" si="17"/>
        <v>0</v>
      </c>
      <c r="F284" s="179">
        <f t="shared" si="18"/>
        <v>0</v>
      </c>
      <c r="G284" s="178">
        <f>SUM([5]uni:espub!G284)</f>
        <v>0</v>
      </c>
      <c r="H284" s="31">
        <f t="shared" si="15"/>
        <v>0</v>
      </c>
      <c r="I284" s="179">
        <f t="shared" si="16"/>
        <v>0</v>
      </c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</row>
    <row r="285" spans="1:30" hidden="1" x14ac:dyDescent="0.2">
      <c r="A285" s="185">
        <v>22410</v>
      </c>
      <c r="B285" s="180" t="s">
        <v>1240</v>
      </c>
      <c r="C285" s="178">
        <f>SUM([5]uni:espub!C285)</f>
        <v>0</v>
      </c>
      <c r="D285" s="178">
        <f>SUM([5]uni:espub!D285)</f>
        <v>0</v>
      </c>
      <c r="E285" s="50">
        <f t="shared" si="17"/>
        <v>0</v>
      </c>
      <c r="F285" s="179">
        <f t="shared" si="18"/>
        <v>0</v>
      </c>
      <c r="G285" s="178">
        <f>SUM([5]uni:espub!G285)</f>
        <v>0</v>
      </c>
      <c r="H285" s="31">
        <f t="shared" si="15"/>
        <v>0</v>
      </c>
      <c r="I285" s="179">
        <f t="shared" si="16"/>
        <v>0</v>
      </c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</row>
    <row r="286" spans="1:30" hidden="1" x14ac:dyDescent="0.2">
      <c r="A286" s="173">
        <v>22411</v>
      </c>
      <c r="B286" s="177" t="s">
        <v>1241</v>
      </c>
      <c r="C286" s="178">
        <f>SUM([5]uni:espub!C286)</f>
        <v>0</v>
      </c>
      <c r="D286" s="178">
        <f>SUM([5]uni:espub!D286)</f>
        <v>0</v>
      </c>
      <c r="E286" s="50">
        <f t="shared" si="17"/>
        <v>0</v>
      </c>
      <c r="F286" s="179">
        <f t="shared" si="18"/>
        <v>0</v>
      </c>
      <c r="G286" s="178">
        <f>SUM([5]uni:espub!G286)</f>
        <v>0</v>
      </c>
      <c r="H286" s="31">
        <f t="shared" si="15"/>
        <v>0</v>
      </c>
      <c r="I286" s="179">
        <f t="shared" si="16"/>
        <v>0</v>
      </c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</row>
    <row r="287" spans="1:30" hidden="1" x14ac:dyDescent="0.2">
      <c r="A287" s="173">
        <v>22412</v>
      </c>
      <c r="B287" s="177" t="s">
        <v>483</v>
      </c>
      <c r="C287" s="178">
        <f>SUM([5]uni:espub!C287)</f>
        <v>0</v>
      </c>
      <c r="D287" s="178">
        <f>SUM([5]uni:espub!D287)</f>
        <v>0</v>
      </c>
      <c r="E287" s="50">
        <f t="shared" si="17"/>
        <v>0</v>
      </c>
      <c r="F287" s="179">
        <f t="shared" si="18"/>
        <v>0</v>
      </c>
      <c r="G287" s="178">
        <f>SUM([5]uni:espub!G287)</f>
        <v>0</v>
      </c>
      <c r="H287" s="31">
        <f t="shared" si="15"/>
        <v>0</v>
      </c>
      <c r="I287" s="179">
        <f t="shared" si="16"/>
        <v>0</v>
      </c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</row>
    <row r="288" spans="1:30" hidden="1" x14ac:dyDescent="0.2">
      <c r="A288" s="173">
        <v>22413</v>
      </c>
      <c r="B288" s="177" t="s">
        <v>1242</v>
      </c>
      <c r="C288" s="178">
        <f>SUM([5]uni:espub!C288)</f>
        <v>0</v>
      </c>
      <c r="D288" s="178">
        <f>SUM([5]uni:espub!D288)</f>
        <v>0</v>
      </c>
      <c r="E288" s="50">
        <f t="shared" si="17"/>
        <v>0</v>
      </c>
      <c r="F288" s="179">
        <f t="shared" si="18"/>
        <v>0</v>
      </c>
      <c r="G288" s="178">
        <f>SUM([5]uni:espub!G288)</f>
        <v>0</v>
      </c>
      <c r="H288" s="31">
        <f t="shared" si="15"/>
        <v>0</v>
      </c>
      <c r="I288" s="179">
        <f t="shared" si="16"/>
        <v>0</v>
      </c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</row>
    <row r="289" spans="1:30" hidden="1" x14ac:dyDescent="0.2">
      <c r="A289" s="173">
        <v>22414</v>
      </c>
      <c r="B289" s="177" t="s">
        <v>1243</v>
      </c>
      <c r="C289" s="178">
        <f>SUM([5]uni:espub!C289)</f>
        <v>0</v>
      </c>
      <c r="D289" s="178">
        <f>SUM([5]uni:espub!D289)</f>
        <v>0</v>
      </c>
      <c r="E289" s="50">
        <f t="shared" si="17"/>
        <v>0</v>
      </c>
      <c r="F289" s="179">
        <f t="shared" si="18"/>
        <v>0</v>
      </c>
      <c r="G289" s="178">
        <f>SUM([5]uni:espub!G289)</f>
        <v>0</v>
      </c>
      <c r="H289" s="31">
        <f t="shared" si="15"/>
        <v>0</v>
      </c>
      <c r="I289" s="179">
        <f t="shared" si="16"/>
        <v>0</v>
      </c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</row>
    <row r="290" spans="1:30" hidden="1" x14ac:dyDescent="0.2">
      <c r="A290" s="173">
        <v>22415</v>
      </c>
      <c r="B290" s="177" t="s">
        <v>1244</v>
      </c>
      <c r="C290" s="178">
        <f>SUM([5]uni:espub!C290)</f>
        <v>0</v>
      </c>
      <c r="D290" s="178">
        <f>SUM([5]uni:espub!D290)</f>
        <v>0</v>
      </c>
      <c r="E290" s="50">
        <f t="shared" si="17"/>
        <v>0</v>
      </c>
      <c r="F290" s="179">
        <f t="shared" si="18"/>
        <v>0</v>
      </c>
      <c r="G290" s="178">
        <f>SUM([5]uni:espub!G290)</f>
        <v>0</v>
      </c>
      <c r="H290" s="31">
        <f t="shared" si="15"/>
        <v>0</v>
      </c>
      <c r="I290" s="179">
        <f t="shared" si="16"/>
        <v>0</v>
      </c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</row>
    <row r="291" spans="1:30" hidden="1" x14ac:dyDescent="0.2">
      <c r="A291" s="173">
        <v>22416</v>
      </c>
      <c r="B291" s="177" t="s">
        <v>1245</v>
      </c>
      <c r="C291" s="178">
        <f>SUM([5]uni:espub!C291)</f>
        <v>0</v>
      </c>
      <c r="D291" s="178">
        <f>SUM([5]uni:espub!D291)</f>
        <v>0</v>
      </c>
      <c r="E291" s="50">
        <f t="shared" si="17"/>
        <v>0</v>
      </c>
      <c r="F291" s="179">
        <f t="shared" si="18"/>
        <v>0</v>
      </c>
      <c r="G291" s="178">
        <f>SUM([5]uni:espub!G291)</f>
        <v>0</v>
      </c>
      <c r="H291" s="31">
        <f t="shared" si="15"/>
        <v>0</v>
      </c>
      <c r="I291" s="179">
        <f t="shared" si="16"/>
        <v>0</v>
      </c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</row>
    <row r="292" spans="1:30" hidden="1" x14ac:dyDescent="0.2">
      <c r="A292" s="173">
        <v>22417</v>
      </c>
      <c r="B292" s="177" t="s">
        <v>1246</v>
      </c>
      <c r="C292" s="178">
        <f>SUM([5]uni:espub!C292)</f>
        <v>0</v>
      </c>
      <c r="D292" s="178">
        <f>SUM([5]uni:espub!D292)</f>
        <v>0</v>
      </c>
      <c r="E292" s="50">
        <f t="shared" si="17"/>
        <v>0</v>
      </c>
      <c r="F292" s="179">
        <f t="shared" si="18"/>
        <v>0</v>
      </c>
      <c r="G292" s="178">
        <f>SUM([5]uni:espub!G292)</f>
        <v>0</v>
      </c>
      <c r="H292" s="31">
        <f t="shared" si="15"/>
        <v>0</v>
      </c>
      <c r="I292" s="179">
        <f t="shared" si="16"/>
        <v>0</v>
      </c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</row>
    <row r="293" spans="1:30" hidden="1" x14ac:dyDescent="0.2">
      <c r="A293" s="173">
        <v>22418</v>
      </c>
      <c r="B293" s="177" t="s">
        <v>1247</v>
      </c>
      <c r="C293" s="178">
        <f>SUM([5]uni:espub!C293)</f>
        <v>0</v>
      </c>
      <c r="D293" s="178">
        <f>SUM([5]uni:espub!D293)</f>
        <v>0</v>
      </c>
      <c r="E293" s="50">
        <f t="shared" si="17"/>
        <v>0</v>
      </c>
      <c r="F293" s="179">
        <f t="shared" si="18"/>
        <v>0</v>
      </c>
      <c r="G293" s="178">
        <f>SUM([5]uni:espub!G293)</f>
        <v>0</v>
      </c>
      <c r="H293" s="31">
        <f t="shared" si="15"/>
        <v>0</v>
      </c>
      <c r="I293" s="179">
        <f t="shared" si="16"/>
        <v>0</v>
      </c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</row>
    <row r="294" spans="1:30" hidden="1" x14ac:dyDescent="0.2">
      <c r="A294" s="173">
        <v>22319</v>
      </c>
      <c r="B294" s="177" t="s">
        <v>1248</v>
      </c>
      <c r="C294" s="178">
        <f>SUM([5]uni:espub!C294)</f>
        <v>0</v>
      </c>
      <c r="D294" s="178">
        <f>SUM([5]uni:espub!D294)</f>
        <v>0</v>
      </c>
      <c r="E294" s="50">
        <f t="shared" ref="E294:E296" si="20">SUM(C294:D294)</f>
        <v>0</v>
      </c>
      <c r="F294" s="179">
        <f t="shared" si="18"/>
        <v>0</v>
      </c>
      <c r="G294" s="178">
        <f>SUM([5]uni:espub!G294)</f>
        <v>0</v>
      </c>
      <c r="H294" s="31">
        <f t="shared" si="15"/>
        <v>0</v>
      </c>
      <c r="I294" s="179">
        <f t="shared" si="16"/>
        <v>0</v>
      </c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</row>
    <row r="295" spans="1:30" hidden="1" x14ac:dyDescent="0.2">
      <c r="A295" s="173">
        <v>22320</v>
      </c>
      <c r="B295" s="177" t="s">
        <v>1249</v>
      </c>
      <c r="C295" s="178">
        <f>SUM([5]uni:espub!C295)</f>
        <v>0</v>
      </c>
      <c r="D295" s="178">
        <f>SUM([5]uni:espub!D295)</f>
        <v>0</v>
      </c>
      <c r="E295" s="50">
        <f t="shared" si="20"/>
        <v>0</v>
      </c>
      <c r="F295" s="179">
        <f t="shared" si="18"/>
        <v>0</v>
      </c>
      <c r="G295" s="178">
        <f>SUM([5]uni:espub!G295)</f>
        <v>0</v>
      </c>
      <c r="H295" s="31">
        <f t="shared" si="15"/>
        <v>0</v>
      </c>
      <c r="I295" s="179">
        <f t="shared" si="16"/>
        <v>0</v>
      </c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</row>
    <row r="296" spans="1:30" hidden="1" x14ac:dyDescent="0.2">
      <c r="A296" s="173">
        <v>22321</v>
      </c>
      <c r="B296" s="177" t="s">
        <v>1312</v>
      </c>
      <c r="C296" s="178">
        <f>SUM([5]uni:espub!C296)</f>
        <v>0</v>
      </c>
      <c r="D296" s="178">
        <f>SUM([5]uni:espub!D296)</f>
        <v>0</v>
      </c>
      <c r="E296" s="50">
        <f t="shared" si="20"/>
        <v>0</v>
      </c>
      <c r="F296" s="179">
        <f t="shared" si="18"/>
        <v>0</v>
      </c>
      <c r="G296" s="178">
        <f>SUM([5]uni:espub!G296)</f>
        <v>0</v>
      </c>
      <c r="H296" s="31">
        <f t="shared" si="15"/>
        <v>0</v>
      </c>
      <c r="I296" s="179">
        <f t="shared" si="16"/>
        <v>0</v>
      </c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</row>
    <row r="297" spans="1:30" x14ac:dyDescent="0.2">
      <c r="A297" s="53">
        <v>226</v>
      </c>
      <c r="B297" s="27" t="s">
        <v>1250</v>
      </c>
      <c r="C297" s="178">
        <f>SUM(C298:C299)</f>
        <v>35684408000</v>
      </c>
      <c r="D297" s="178">
        <f>SUM(D298:D299)</f>
        <v>0</v>
      </c>
      <c r="E297" s="50">
        <f t="shared" si="17"/>
        <v>35684408000</v>
      </c>
      <c r="F297" s="179">
        <f t="shared" si="18"/>
        <v>0.20596289965835032</v>
      </c>
      <c r="G297" s="178">
        <f>SUM(G298:G299)</f>
        <v>1922523399</v>
      </c>
      <c r="H297" s="31">
        <f t="shared" si="15"/>
        <v>5.3875726311614862</v>
      </c>
      <c r="I297" s="179">
        <f t="shared" si="16"/>
        <v>33761884601</v>
      </c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</row>
    <row r="298" spans="1:30" ht="25.5" x14ac:dyDescent="0.2">
      <c r="A298" s="185">
        <v>226005</v>
      </c>
      <c r="B298" s="33" t="s">
        <v>1251</v>
      </c>
      <c r="C298" s="178">
        <f>SUM([5]uni:espub!C298)</f>
        <v>33177692000</v>
      </c>
      <c r="D298" s="178">
        <f>SUM([5]uni:espub!D298)</f>
        <v>0</v>
      </c>
      <c r="E298" s="50">
        <f t="shared" si="17"/>
        <v>33177692000</v>
      </c>
      <c r="F298" s="179">
        <f t="shared" si="18"/>
        <v>0.19149466199051562</v>
      </c>
      <c r="G298" s="178">
        <f>SUM([5]uni:espub!G298)</f>
        <v>1922523399</v>
      </c>
      <c r="H298" s="31">
        <f t="shared" si="15"/>
        <v>5.7946266997716416</v>
      </c>
      <c r="I298" s="179">
        <f t="shared" si="16"/>
        <v>31255168601</v>
      </c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</row>
    <row r="299" spans="1:30" x14ac:dyDescent="0.2">
      <c r="A299" s="185">
        <v>226099</v>
      </c>
      <c r="B299" s="27" t="s">
        <v>1252</v>
      </c>
      <c r="C299" s="178">
        <f>SUM([5]uni:espub!C299)</f>
        <v>2506716000</v>
      </c>
      <c r="D299" s="178">
        <f>SUM([5]uni:espub!D299)</f>
        <v>0</v>
      </c>
      <c r="E299" s="50">
        <f t="shared" si="17"/>
        <v>2506716000</v>
      </c>
      <c r="F299" s="179">
        <f t="shared" si="18"/>
        <v>1.4468237667834683E-2</v>
      </c>
      <c r="G299" s="178">
        <f>SUM([5]uni:espub!G299)</f>
        <v>0</v>
      </c>
      <c r="H299" s="31">
        <f t="shared" si="15"/>
        <v>0</v>
      </c>
      <c r="I299" s="179">
        <f t="shared" si="16"/>
        <v>2506716000</v>
      </c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</row>
    <row r="300" spans="1:30" x14ac:dyDescent="0.2">
      <c r="A300" s="188">
        <v>24</v>
      </c>
      <c r="B300" s="36" t="s">
        <v>975</v>
      </c>
      <c r="C300" s="175">
        <f>SUM(C330:C335)+C317+C312+C301</f>
        <v>6616026247000</v>
      </c>
      <c r="D300" s="175">
        <f>SUM(D330:D335)+D317+D312+D301</f>
        <v>1440846009</v>
      </c>
      <c r="E300" s="46">
        <f t="shared" si="17"/>
        <v>6617467093009</v>
      </c>
      <c r="F300" s="176">
        <f t="shared" si="18"/>
        <v>38.194628613983113</v>
      </c>
      <c r="G300" s="175">
        <f>SUM(G330:G335)+G317+G312+G301</f>
        <v>276311776251</v>
      </c>
      <c r="H300" s="24">
        <f t="shared" si="15"/>
        <v>4.1754915040364704</v>
      </c>
      <c r="I300" s="176">
        <f t="shared" si="16"/>
        <v>6341155316758</v>
      </c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</row>
    <row r="301" spans="1:30" x14ac:dyDescent="0.2">
      <c r="A301" s="189">
        <v>2401</v>
      </c>
      <c r="B301" s="56" t="s">
        <v>1253</v>
      </c>
      <c r="C301" s="178">
        <f>SUM(C302:C311)-C307</f>
        <v>2441190755000</v>
      </c>
      <c r="D301" s="178">
        <f>SUM(D302:D311)-D307</f>
        <v>1384033009</v>
      </c>
      <c r="E301" s="50">
        <f t="shared" si="17"/>
        <v>2442574788009</v>
      </c>
      <c r="F301" s="179">
        <f t="shared" si="18"/>
        <v>14.098028079118308</v>
      </c>
      <c r="G301" s="178">
        <f>SUM(G302:G311)-G307</f>
        <v>156786417987</v>
      </c>
      <c r="H301" s="31">
        <f t="shared" ref="H301:H341" si="21">IF(OR(G301=0,E301=0),0,G301/E301)*100</f>
        <v>6.4188993825978313</v>
      </c>
      <c r="I301" s="179">
        <f t="shared" si="16"/>
        <v>2285788370022</v>
      </c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</row>
    <row r="302" spans="1:30" x14ac:dyDescent="0.2">
      <c r="A302" s="185">
        <v>240103</v>
      </c>
      <c r="B302" s="33" t="s">
        <v>1254</v>
      </c>
      <c r="C302" s="178">
        <f>SUM([5]uni:espub!C302)</f>
        <v>0</v>
      </c>
      <c r="D302" s="178">
        <f>SUM([5]uni:espub!D302)</f>
        <v>0</v>
      </c>
      <c r="E302" s="50">
        <f t="shared" si="17"/>
        <v>0</v>
      </c>
      <c r="F302" s="179">
        <f t="shared" si="18"/>
        <v>0</v>
      </c>
      <c r="G302" s="178">
        <f>SUM([5]uni:espub!G302)</f>
        <v>13696657</v>
      </c>
      <c r="H302" s="31">
        <f t="shared" si="21"/>
        <v>0</v>
      </c>
      <c r="I302" s="179">
        <f t="shared" ref="I302:I341" si="22">SUM(E302-G302)</f>
        <v>-13696657</v>
      </c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</row>
    <row r="303" spans="1:30" hidden="1" x14ac:dyDescent="0.2">
      <c r="A303" s="185">
        <v>240104</v>
      </c>
      <c r="B303" s="33" t="s">
        <v>1255</v>
      </c>
      <c r="C303" s="178">
        <f>SUM([5]uni:espub!C303)</f>
        <v>0</v>
      </c>
      <c r="D303" s="178">
        <f>SUM([5]uni:espub!D303)</f>
        <v>0</v>
      </c>
      <c r="E303" s="50">
        <f t="shared" ref="E303:E341" si="23">SUM(C303:D303)</f>
        <v>0</v>
      </c>
      <c r="F303" s="179">
        <f t="shared" ref="F303:F341" si="24">IF(OR(E303=0,E$7=0),0,E303/E$7)*100</f>
        <v>0</v>
      </c>
      <c r="G303" s="178">
        <f>SUM([5]uni:espub!G303)</f>
        <v>0</v>
      </c>
      <c r="H303" s="31">
        <f t="shared" si="21"/>
        <v>0</v>
      </c>
      <c r="I303" s="179">
        <f t="shared" si="22"/>
        <v>0</v>
      </c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</row>
    <row r="304" spans="1:30" hidden="1" x14ac:dyDescent="0.2">
      <c r="A304" s="185">
        <v>240105</v>
      </c>
      <c r="B304" s="33" t="s">
        <v>1256</v>
      </c>
      <c r="C304" s="178">
        <f>SUM([5]uni:espub!C304)</f>
        <v>0</v>
      </c>
      <c r="D304" s="178">
        <f>SUM([5]uni:espub!D304)</f>
        <v>0</v>
      </c>
      <c r="E304" s="50">
        <f t="shared" si="23"/>
        <v>0</v>
      </c>
      <c r="F304" s="179">
        <f t="shared" si="24"/>
        <v>0</v>
      </c>
      <c r="G304" s="178">
        <f>SUM([5]uni:espub!G304)</f>
        <v>0</v>
      </c>
      <c r="H304" s="31">
        <f t="shared" si="21"/>
        <v>0</v>
      </c>
      <c r="I304" s="179">
        <f t="shared" si="22"/>
        <v>0</v>
      </c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</row>
    <row r="305" spans="1:30" x14ac:dyDescent="0.2">
      <c r="A305" s="185">
        <v>240106</v>
      </c>
      <c r="B305" s="33" t="s">
        <v>1257</v>
      </c>
      <c r="C305" s="178">
        <f>SUM([5]uni:espub!C305)</f>
        <v>254852324000</v>
      </c>
      <c r="D305" s="178">
        <f>SUM([5]uni:espub!D305)</f>
        <v>0</v>
      </c>
      <c r="E305" s="50">
        <f t="shared" si="23"/>
        <v>254852324000</v>
      </c>
      <c r="F305" s="179">
        <f t="shared" si="24"/>
        <v>1.4709540266356493</v>
      </c>
      <c r="G305" s="178">
        <f>SUM([5]uni:espub!G305)</f>
        <v>27211657990</v>
      </c>
      <c r="H305" s="31">
        <f t="shared" si="21"/>
        <v>10.677421952801183</v>
      </c>
      <c r="I305" s="179">
        <f t="shared" si="22"/>
        <v>227640666010</v>
      </c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  <c r="AB305" s="172"/>
      <c r="AC305" s="172"/>
      <c r="AD305" s="172"/>
    </row>
    <row r="306" spans="1:30" hidden="1" x14ac:dyDescent="0.2">
      <c r="A306" s="185">
        <v>240107</v>
      </c>
      <c r="B306" s="33" t="s">
        <v>1258</v>
      </c>
      <c r="C306" s="178">
        <f>SUM([5]uni:espub!C306)</f>
        <v>0</v>
      </c>
      <c r="D306" s="178">
        <f>SUM([5]uni:espub!D306)</f>
        <v>0</v>
      </c>
      <c r="E306" s="50">
        <f t="shared" si="23"/>
        <v>0</v>
      </c>
      <c r="F306" s="179">
        <f t="shared" si="24"/>
        <v>0</v>
      </c>
      <c r="G306" s="178">
        <f>SUM([5]uni:espub!G306)</f>
        <v>0</v>
      </c>
      <c r="H306" s="31">
        <f t="shared" si="21"/>
        <v>0</v>
      </c>
      <c r="I306" s="179">
        <f t="shared" si="22"/>
        <v>0</v>
      </c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  <c r="AB306" s="172"/>
      <c r="AC306" s="172"/>
      <c r="AD306" s="172"/>
    </row>
    <row r="307" spans="1:30" x14ac:dyDescent="0.2">
      <c r="A307" s="185">
        <v>240108</v>
      </c>
      <c r="B307" s="33" t="s">
        <v>1259</v>
      </c>
      <c r="C307" s="178">
        <f>SUM(C308:C309)</f>
        <v>2095595961000</v>
      </c>
      <c r="D307" s="178">
        <f>SUM(D308:D309)</f>
        <v>1240846009</v>
      </c>
      <c r="E307" s="50">
        <f t="shared" si="23"/>
        <v>2096836807009</v>
      </c>
      <c r="F307" s="179">
        <f t="shared" si="24"/>
        <v>12.102501150696694</v>
      </c>
      <c r="G307" s="178">
        <f>SUM(G308:G309)</f>
        <v>84650262340</v>
      </c>
      <c r="H307" s="31">
        <f t="shared" si="21"/>
        <v>4.03704580428212</v>
      </c>
      <c r="I307" s="179">
        <f t="shared" si="22"/>
        <v>2012186544669</v>
      </c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  <c r="AB307" s="172"/>
      <c r="AC307" s="172"/>
      <c r="AD307" s="172"/>
    </row>
    <row r="308" spans="1:30" x14ac:dyDescent="0.2">
      <c r="A308" s="185">
        <v>24010801</v>
      </c>
      <c r="B308" s="33" t="s">
        <v>1260</v>
      </c>
      <c r="C308" s="178">
        <f>SUM([5]uni:espub!C308)</f>
        <v>937719024000</v>
      </c>
      <c r="D308" s="178">
        <f>SUM([5]uni:espub!D308)</f>
        <v>1440846009</v>
      </c>
      <c r="E308" s="50">
        <f t="shared" si="23"/>
        <v>939159870009</v>
      </c>
      <c r="F308" s="179">
        <f t="shared" si="24"/>
        <v>5.4206332936730517</v>
      </c>
      <c r="G308" s="178">
        <f>SUM([5]uni:espub!G308)</f>
        <v>82059042656</v>
      </c>
      <c r="H308" s="31">
        <f t="shared" si="21"/>
        <v>8.73749457110147</v>
      </c>
      <c r="I308" s="179">
        <f t="shared" si="22"/>
        <v>857100827353</v>
      </c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</row>
    <row r="309" spans="1:30" x14ac:dyDescent="0.2">
      <c r="A309" s="185">
        <v>24010802</v>
      </c>
      <c r="B309" s="33" t="s">
        <v>1261</v>
      </c>
      <c r="C309" s="178">
        <f>SUM([5]uni:espub!C309)</f>
        <v>1157876937000</v>
      </c>
      <c r="D309" s="178">
        <f>SUM([5]uni:espub!D309)</f>
        <v>-200000000</v>
      </c>
      <c r="E309" s="50">
        <f t="shared" si="23"/>
        <v>1157676937000</v>
      </c>
      <c r="F309" s="179">
        <f t="shared" si="24"/>
        <v>6.6818678570236436</v>
      </c>
      <c r="G309" s="178">
        <f>SUM([5]uni:espub!G309)</f>
        <v>2591219684</v>
      </c>
      <c r="H309" s="31">
        <f t="shared" si="21"/>
        <v>0.22382925677995086</v>
      </c>
      <c r="I309" s="179">
        <f t="shared" si="22"/>
        <v>1155085717316</v>
      </c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  <c r="AB309" s="172"/>
      <c r="AC309" s="172"/>
      <c r="AD309" s="172"/>
    </row>
    <row r="310" spans="1:30" x14ac:dyDescent="0.2">
      <c r="A310" s="185">
        <v>240109</v>
      </c>
      <c r="B310" s="33" t="s">
        <v>1262</v>
      </c>
      <c r="C310" s="178">
        <f>SUM([5]uni:espub!C310)</f>
        <v>75242470000</v>
      </c>
      <c r="D310" s="178">
        <f>SUM([5]uni:espub!D310)</f>
        <v>143187000</v>
      </c>
      <c r="E310" s="50">
        <f t="shared" si="23"/>
        <v>75385657000</v>
      </c>
      <c r="F310" s="179">
        <f t="shared" si="24"/>
        <v>0.43511016095236371</v>
      </c>
      <c r="G310" s="178">
        <f>SUM([5]uni:espub!G310)</f>
        <v>29410801000</v>
      </c>
      <c r="H310" s="31">
        <f t="shared" si="21"/>
        <v>39.013788790087752</v>
      </c>
      <c r="I310" s="179">
        <f t="shared" si="22"/>
        <v>45974856000</v>
      </c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</row>
    <row r="311" spans="1:30" x14ac:dyDescent="0.2">
      <c r="A311" s="185">
        <v>240110</v>
      </c>
      <c r="B311" s="33" t="s">
        <v>1263</v>
      </c>
      <c r="C311" s="178">
        <f>SUM([5]uni:espub!C311)</f>
        <v>15500000000</v>
      </c>
      <c r="D311" s="178">
        <f>SUM([5]uni:espub!D311)</f>
        <v>0</v>
      </c>
      <c r="E311" s="50">
        <f t="shared" si="23"/>
        <v>15500000000</v>
      </c>
      <c r="F311" s="179">
        <f t="shared" si="24"/>
        <v>8.9462740833599647E-2</v>
      </c>
      <c r="G311" s="178">
        <f>SUM([5]uni:espub!G311)</f>
        <v>15500000000</v>
      </c>
      <c r="H311" s="31">
        <f t="shared" si="21"/>
        <v>100</v>
      </c>
      <c r="I311" s="179">
        <f t="shared" si="22"/>
        <v>0</v>
      </c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</row>
    <row r="312" spans="1:30" x14ac:dyDescent="0.2">
      <c r="A312" s="189">
        <v>2402</v>
      </c>
      <c r="B312" s="56" t="s">
        <v>1264</v>
      </c>
      <c r="C312" s="178">
        <f>SUM(C313:C316)</f>
        <v>2882460440000</v>
      </c>
      <c r="D312" s="178">
        <f>SUM(D313:D316)</f>
        <v>0</v>
      </c>
      <c r="E312" s="50">
        <f t="shared" si="23"/>
        <v>2882460440000</v>
      </c>
      <c r="F312" s="179">
        <f t="shared" si="24"/>
        <v>16.63695556818217</v>
      </c>
      <c r="G312" s="178">
        <f>SUM(G313:G316)</f>
        <v>3641739355</v>
      </c>
      <c r="H312" s="31">
        <f t="shared" si="21"/>
        <v>0.126341347290095</v>
      </c>
      <c r="I312" s="179">
        <f t="shared" si="22"/>
        <v>2878818700645</v>
      </c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</row>
    <row r="313" spans="1:30" hidden="1" x14ac:dyDescent="0.2">
      <c r="A313" s="173">
        <v>240201</v>
      </c>
      <c r="B313" s="177" t="s">
        <v>1265</v>
      </c>
      <c r="C313" s="178">
        <f>SUM([5]uni:espub!C313)</f>
        <v>0</v>
      </c>
      <c r="D313" s="178">
        <f>SUM([5]uni:espub!D313)</f>
        <v>0</v>
      </c>
      <c r="E313" s="50">
        <f t="shared" si="23"/>
        <v>0</v>
      </c>
      <c r="F313" s="179">
        <f t="shared" si="24"/>
        <v>0</v>
      </c>
      <c r="G313" s="178">
        <f>SUM([5]uni:espub!G313)</f>
        <v>0</v>
      </c>
      <c r="H313" s="31">
        <f t="shared" si="21"/>
        <v>0</v>
      </c>
      <c r="I313" s="179">
        <f t="shared" si="22"/>
        <v>0</v>
      </c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</row>
    <row r="314" spans="1:30" hidden="1" x14ac:dyDescent="0.2">
      <c r="A314" s="173">
        <v>240202</v>
      </c>
      <c r="B314" s="177" t="s">
        <v>1266</v>
      </c>
      <c r="C314" s="178">
        <f>SUM([5]uni:espub!C314)</f>
        <v>0</v>
      </c>
      <c r="D314" s="178">
        <f>SUM([5]uni:espub!D314)</f>
        <v>0</v>
      </c>
      <c r="E314" s="50">
        <f t="shared" si="23"/>
        <v>0</v>
      </c>
      <c r="F314" s="179">
        <f t="shared" si="24"/>
        <v>0</v>
      </c>
      <c r="G314" s="178">
        <f>SUM([5]uni:espub!G314)</f>
        <v>0</v>
      </c>
      <c r="H314" s="31">
        <f t="shared" si="21"/>
        <v>0</v>
      </c>
      <c r="I314" s="179">
        <f t="shared" si="22"/>
        <v>0</v>
      </c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</row>
    <row r="315" spans="1:30" x14ac:dyDescent="0.2">
      <c r="A315" s="173">
        <v>240203</v>
      </c>
      <c r="B315" s="184" t="s">
        <v>1267</v>
      </c>
      <c r="C315" s="178">
        <f>SUM([5]uni:espub!C315)</f>
        <v>2851410680000</v>
      </c>
      <c r="D315" s="178">
        <f>SUM([5]uni:espub!D315)</f>
        <v>0</v>
      </c>
      <c r="E315" s="50">
        <f t="shared" si="23"/>
        <v>2851410680000</v>
      </c>
      <c r="F315" s="179">
        <f t="shared" si="24"/>
        <v>16.457742882257946</v>
      </c>
      <c r="G315" s="178">
        <f>SUM([5]uni:espub!G315)</f>
        <v>0</v>
      </c>
      <c r="H315" s="31">
        <f t="shared" si="21"/>
        <v>0</v>
      </c>
      <c r="I315" s="179">
        <f t="shared" si="22"/>
        <v>2851410680000</v>
      </c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  <c r="AB315" s="172"/>
      <c r="AC315" s="172"/>
      <c r="AD315" s="172"/>
    </row>
    <row r="316" spans="1:30" x14ac:dyDescent="0.2">
      <c r="A316" s="173">
        <v>240204</v>
      </c>
      <c r="B316" s="184" t="s">
        <v>1268</v>
      </c>
      <c r="C316" s="178">
        <f>SUM([5]uni:espub!C316)</f>
        <v>31049760000</v>
      </c>
      <c r="D316" s="178">
        <f>SUM([5]uni:espub!D316)</f>
        <v>0</v>
      </c>
      <c r="E316" s="50">
        <f t="shared" si="23"/>
        <v>31049760000</v>
      </c>
      <c r="F316" s="179">
        <f t="shared" si="24"/>
        <v>0.17921268592422382</v>
      </c>
      <c r="G316" s="178">
        <f>SUM([5]uni:espub!G316)</f>
        <v>3641739355</v>
      </c>
      <c r="H316" s="31">
        <f t="shared" si="21"/>
        <v>11.728719819412452</v>
      </c>
      <c r="I316" s="179">
        <f t="shared" si="22"/>
        <v>27408020645</v>
      </c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</row>
    <row r="317" spans="1:30" x14ac:dyDescent="0.2">
      <c r="A317" s="173">
        <v>2403</v>
      </c>
      <c r="B317" s="56" t="s">
        <v>1269</v>
      </c>
      <c r="C317" s="178">
        <f>SUM(C318:C329)-C325</f>
        <v>317134580000</v>
      </c>
      <c r="D317" s="178">
        <f>SUM(D318:D329)-D325</f>
        <v>56813000</v>
      </c>
      <c r="E317" s="50">
        <f t="shared" si="23"/>
        <v>317191393000</v>
      </c>
      <c r="F317" s="179">
        <f t="shared" si="24"/>
        <v>1.8307620249424161</v>
      </c>
      <c r="G317" s="178">
        <f>SUM(G318:G329)-G325</f>
        <v>52727838219</v>
      </c>
      <c r="H317" s="31">
        <f t="shared" si="21"/>
        <v>16.623350879826678</v>
      </c>
      <c r="I317" s="179">
        <f t="shared" si="22"/>
        <v>264463554781</v>
      </c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</row>
    <row r="318" spans="1:30" ht="25.5" x14ac:dyDescent="0.2">
      <c r="A318" s="173">
        <v>240301</v>
      </c>
      <c r="B318" s="33" t="s">
        <v>1270</v>
      </c>
      <c r="C318" s="178">
        <f>SUM([5]uni:espub!C318)</f>
        <v>146835707000</v>
      </c>
      <c r="D318" s="178">
        <f>SUM([5]uni:espub!D318)</f>
        <v>56813000</v>
      </c>
      <c r="E318" s="50">
        <f t="shared" si="23"/>
        <v>146892520000</v>
      </c>
      <c r="F318" s="179">
        <f t="shared" si="24"/>
        <v>0.84783273852608732</v>
      </c>
      <c r="G318" s="178">
        <f>SUM([5]uni:espub!G318)</f>
        <v>11185678757</v>
      </c>
      <c r="H318" s="31">
        <f t="shared" si="21"/>
        <v>7.6148729404329094</v>
      </c>
      <c r="I318" s="179">
        <f t="shared" si="22"/>
        <v>135706841243</v>
      </c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</row>
    <row r="319" spans="1:30" ht="25.5" x14ac:dyDescent="0.2">
      <c r="A319" s="173">
        <v>240302</v>
      </c>
      <c r="B319" s="33" t="s">
        <v>1271</v>
      </c>
      <c r="C319" s="178">
        <f>SUM([5]uni:espub!C319)</f>
        <v>170298873000</v>
      </c>
      <c r="D319" s="178">
        <f>SUM([5]uni:espub!D319)</f>
        <v>0</v>
      </c>
      <c r="E319" s="50">
        <f t="shared" si="23"/>
        <v>170298873000</v>
      </c>
      <c r="F319" s="179">
        <f t="shared" si="24"/>
        <v>0.98292928641632915</v>
      </c>
      <c r="G319" s="178">
        <f>SUM([5]uni:espub!G319)</f>
        <v>41542159462</v>
      </c>
      <c r="H319" s="31">
        <f t="shared" si="21"/>
        <v>24.393678437320016</v>
      </c>
      <c r="I319" s="179">
        <f t="shared" si="22"/>
        <v>128756713538</v>
      </c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</row>
    <row r="320" spans="1:30" hidden="1" x14ac:dyDescent="0.2">
      <c r="A320" s="173">
        <v>240303</v>
      </c>
      <c r="B320" s="177" t="s">
        <v>1272</v>
      </c>
      <c r="C320" s="178">
        <f>SUM([5]uni:espub!C320)</f>
        <v>0</v>
      </c>
      <c r="D320" s="178">
        <f>SUM([5]uni:espub!D320)</f>
        <v>0</v>
      </c>
      <c r="E320" s="50">
        <f t="shared" si="23"/>
        <v>0</v>
      </c>
      <c r="F320" s="179">
        <f t="shared" si="24"/>
        <v>0</v>
      </c>
      <c r="G320" s="178">
        <f>SUM([5]uni:espub!G320)</f>
        <v>0</v>
      </c>
      <c r="H320" s="31">
        <f t="shared" si="21"/>
        <v>0</v>
      </c>
      <c r="I320" s="179">
        <f t="shared" si="22"/>
        <v>0</v>
      </c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</row>
    <row r="321" spans="1:30" hidden="1" x14ac:dyDescent="0.2">
      <c r="A321" s="173">
        <v>240304</v>
      </c>
      <c r="B321" s="177" t="s">
        <v>1273</v>
      </c>
      <c r="C321" s="178">
        <f>SUM([5]uni:espub!C321)</f>
        <v>0</v>
      </c>
      <c r="D321" s="178">
        <f>SUM([5]uni:espub!D321)</f>
        <v>0</v>
      </c>
      <c r="E321" s="50">
        <f t="shared" si="23"/>
        <v>0</v>
      </c>
      <c r="F321" s="179">
        <f t="shared" si="24"/>
        <v>0</v>
      </c>
      <c r="G321" s="178">
        <f>SUM([5]uni:espub!G321)</f>
        <v>0</v>
      </c>
      <c r="H321" s="31">
        <f t="shared" si="21"/>
        <v>0</v>
      </c>
      <c r="I321" s="179">
        <f t="shared" si="22"/>
        <v>0</v>
      </c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  <c r="AB321" s="172"/>
      <c r="AC321" s="172"/>
      <c r="AD321" s="172"/>
    </row>
    <row r="322" spans="1:30" hidden="1" x14ac:dyDescent="0.2">
      <c r="A322" s="173">
        <v>240305</v>
      </c>
      <c r="B322" s="177" t="s">
        <v>1274</v>
      </c>
      <c r="C322" s="178">
        <f>SUM([5]uni:espub!C322)</f>
        <v>0</v>
      </c>
      <c r="D322" s="178">
        <f>SUM([5]uni:espub!D322)</f>
        <v>0</v>
      </c>
      <c r="E322" s="50">
        <f t="shared" si="23"/>
        <v>0</v>
      </c>
      <c r="F322" s="179">
        <f t="shared" si="24"/>
        <v>0</v>
      </c>
      <c r="G322" s="178">
        <f>SUM([5]uni:espub!G322)</f>
        <v>0</v>
      </c>
      <c r="H322" s="31">
        <f t="shared" si="21"/>
        <v>0</v>
      </c>
      <c r="I322" s="179">
        <f t="shared" si="22"/>
        <v>0</v>
      </c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  <c r="AB322" s="172"/>
      <c r="AC322" s="172"/>
      <c r="AD322" s="172"/>
    </row>
    <row r="323" spans="1:30" hidden="1" x14ac:dyDescent="0.2">
      <c r="A323" s="173">
        <v>240306</v>
      </c>
      <c r="B323" s="177" t="s">
        <v>1275</v>
      </c>
      <c r="C323" s="178">
        <f>SUM([5]uni:espub!C323)</f>
        <v>0</v>
      </c>
      <c r="D323" s="178">
        <f>SUM([5]uni:espub!D323)</f>
        <v>0</v>
      </c>
      <c r="E323" s="50">
        <f t="shared" si="23"/>
        <v>0</v>
      </c>
      <c r="F323" s="179">
        <f t="shared" si="24"/>
        <v>0</v>
      </c>
      <c r="G323" s="178">
        <f>SUM([5]uni:espub!G323)</f>
        <v>0</v>
      </c>
      <c r="H323" s="31">
        <f t="shared" si="21"/>
        <v>0</v>
      </c>
      <c r="I323" s="179">
        <f t="shared" si="22"/>
        <v>0</v>
      </c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  <c r="AB323" s="172"/>
      <c r="AC323" s="172"/>
      <c r="AD323" s="172"/>
    </row>
    <row r="324" spans="1:30" hidden="1" x14ac:dyDescent="0.2">
      <c r="A324" s="173">
        <v>240307</v>
      </c>
      <c r="B324" s="177" t="s">
        <v>1276</v>
      </c>
      <c r="C324" s="178">
        <f>SUM([5]uni:espub!C324)</f>
        <v>0</v>
      </c>
      <c r="D324" s="178">
        <f>SUM([5]uni:espub!D324)</f>
        <v>0</v>
      </c>
      <c r="E324" s="50">
        <f t="shared" si="23"/>
        <v>0</v>
      </c>
      <c r="F324" s="179">
        <f t="shared" si="24"/>
        <v>0</v>
      </c>
      <c r="G324" s="178">
        <f>SUM([5]uni:espub!G324)</f>
        <v>0</v>
      </c>
      <c r="H324" s="31">
        <f t="shared" si="21"/>
        <v>0</v>
      </c>
      <c r="I324" s="179">
        <f t="shared" si="22"/>
        <v>0</v>
      </c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</row>
    <row r="325" spans="1:30" hidden="1" x14ac:dyDescent="0.2">
      <c r="A325" s="173">
        <v>240308</v>
      </c>
      <c r="B325" s="177" t="s">
        <v>1277</v>
      </c>
      <c r="C325" s="178">
        <f>SUM(C326:C328)</f>
        <v>0</v>
      </c>
      <c r="D325" s="178">
        <f>SUM(D326:D328)</f>
        <v>0</v>
      </c>
      <c r="E325" s="50">
        <f t="shared" si="23"/>
        <v>0</v>
      </c>
      <c r="F325" s="179">
        <f t="shared" si="24"/>
        <v>0</v>
      </c>
      <c r="G325" s="178">
        <f>SUM(G326:G328)</f>
        <v>0</v>
      </c>
      <c r="H325" s="31">
        <f t="shared" si="21"/>
        <v>0</v>
      </c>
      <c r="I325" s="179">
        <f t="shared" si="22"/>
        <v>0</v>
      </c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  <c r="AB325" s="172"/>
      <c r="AC325" s="172"/>
      <c r="AD325" s="172"/>
    </row>
    <row r="326" spans="1:30" hidden="1" x14ac:dyDescent="0.2">
      <c r="A326" s="173">
        <v>24030801</v>
      </c>
      <c r="B326" s="177" t="s">
        <v>1278</v>
      </c>
      <c r="C326" s="178">
        <f>SUM([5]uni:espub!C326)</f>
        <v>0</v>
      </c>
      <c r="D326" s="178">
        <f>SUM([5]uni:espub!D326)</f>
        <v>0</v>
      </c>
      <c r="E326" s="50">
        <f t="shared" si="23"/>
        <v>0</v>
      </c>
      <c r="F326" s="179">
        <f t="shared" si="24"/>
        <v>0</v>
      </c>
      <c r="G326" s="178">
        <f>SUM([5]uni:espub!G326)</f>
        <v>0</v>
      </c>
      <c r="H326" s="31">
        <f t="shared" si="21"/>
        <v>0</v>
      </c>
      <c r="I326" s="179">
        <f t="shared" si="22"/>
        <v>0</v>
      </c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</row>
    <row r="327" spans="1:30" hidden="1" x14ac:dyDescent="0.2">
      <c r="A327" s="173">
        <v>24030802</v>
      </c>
      <c r="B327" s="177" t="s">
        <v>1279</v>
      </c>
      <c r="C327" s="178">
        <f>SUM([5]uni:espub!C327)</f>
        <v>0</v>
      </c>
      <c r="D327" s="178">
        <f>SUM([5]uni:espub!D327)</f>
        <v>0</v>
      </c>
      <c r="E327" s="50">
        <f t="shared" si="23"/>
        <v>0</v>
      </c>
      <c r="F327" s="179">
        <f t="shared" si="24"/>
        <v>0</v>
      </c>
      <c r="G327" s="178">
        <f>SUM([5]uni:espub!G327)</f>
        <v>0</v>
      </c>
      <c r="H327" s="31">
        <f t="shared" si="21"/>
        <v>0</v>
      </c>
      <c r="I327" s="179">
        <f t="shared" si="22"/>
        <v>0</v>
      </c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  <c r="AB327" s="172"/>
      <c r="AC327" s="172"/>
      <c r="AD327" s="172"/>
    </row>
    <row r="328" spans="1:30" hidden="1" x14ac:dyDescent="0.2">
      <c r="A328" s="173">
        <v>24030803</v>
      </c>
      <c r="B328" s="177" t="s">
        <v>1280</v>
      </c>
      <c r="C328" s="178">
        <f>SUM([5]uni:espub!C328)</f>
        <v>0</v>
      </c>
      <c r="D328" s="178">
        <f>SUM([5]uni:espub!D328)</f>
        <v>0</v>
      </c>
      <c r="E328" s="50">
        <f t="shared" si="23"/>
        <v>0</v>
      </c>
      <c r="F328" s="179">
        <f t="shared" si="24"/>
        <v>0</v>
      </c>
      <c r="G328" s="178">
        <f>SUM([5]uni:espub!G328)</f>
        <v>0</v>
      </c>
      <c r="H328" s="31">
        <f t="shared" si="21"/>
        <v>0</v>
      </c>
      <c r="I328" s="179">
        <f t="shared" si="22"/>
        <v>0</v>
      </c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</row>
    <row r="329" spans="1:30" hidden="1" x14ac:dyDescent="0.2">
      <c r="A329" s="173">
        <v>240309</v>
      </c>
      <c r="B329" s="177" t="s">
        <v>1269</v>
      </c>
      <c r="C329" s="178">
        <f>SUM([5]uni:espub!C329)</f>
        <v>0</v>
      </c>
      <c r="D329" s="178">
        <f>SUM([5]uni:espub!D329)</f>
        <v>0</v>
      </c>
      <c r="E329" s="50">
        <f t="shared" si="23"/>
        <v>0</v>
      </c>
      <c r="F329" s="179">
        <f t="shared" si="24"/>
        <v>0</v>
      </c>
      <c r="G329" s="178">
        <f>SUM([5]uni:espub!G329)</f>
        <v>0</v>
      </c>
      <c r="H329" s="31">
        <f t="shared" si="21"/>
        <v>0</v>
      </c>
      <c r="I329" s="179">
        <f t="shared" si="22"/>
        <v>0</v>
      </c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</row>
    <row r="330" spans="1:30" x14ac:dyDescent="0.2">
      <c r="A330" s="173">
        <v>2404</v>
      </c>
      <c r="B330" s="56" t="s">
        <v>1281</v>
      </c>
      <c r="C330" s="178">
        <f>SUM([5]uni:espub!C330)</f>
        <v>0</v>
      </c>
      <c r="D330" s="178">
        <f>SUM([5]uni:espub!D330)</f>
        <v>0</v>
      </c>
      <c r="E330" s="50">
        <f t="shared" si="23"/>
        <v>0</v>
      </c>
      <c r="F330" s="179">
        <f t="shared" si="24"/>
        <v>0</v>
      </c>
      <c r="G330" s="178">
        <f>SUM([5]uni:espub!G330)</f>
        <v>395318056</v>
      </c>
      <c r="H330" s="31">
        <f t="shared" si="21"/>
        <v>0</v>
      </c>
      <c r="I330" s="179">
        <f t="shared" si="22"/>
        <v>-395318056</v>
      </c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</row>
    <row r="331" spans="1:30" ht="25.5" x14ac:dyDescent="0.2">
      <c r="A331" s="173">
        <v>2405</v>
      </c>
      <c r="B331" s="56" t="s">
        <v>1282</v>
      </c>
      <c r="C331" s="178">
        <f>SUM([5]uni:espub!C331)</f>
        <v>946948185000</v>
      </c>
      <c r="D331" s="178">
        <f>SUM([5]uni:espub!D331)</f>
        <v>0</v>
      </c>
      <c r="E331" s="50">
        <f t="shared" si="23"/>
        <v>946948185000</v>
      </c>
      <c r="F331" s="179">
        <f t="shared" si="24"/>
        <v>5.4655858101614569</v>
      </c>
      <c r="G331" s="178">
        <f>SUM([5]uni:espub!G331)</f>
        <v>53433453369</v>
      </c>
      <c r="H331" s="31">
        <f t="shared" si="21"/>
        <v>5.642700858970441</v>
      </c>
      <c r="I331" s="179">
        <f t="shared" si="22"/>
        <v>893514731631</v>
      </c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</row>
    <row r="332" spans="1:30" hidden="1" x14ac:dyDescent="0.2">
      <c r="A332" s="173">
        <v>2406</v>
      </c>
      <c r="B332" s="56" t="s">
        <v>1283</v>
      </c>
      <c r="C332" s="178">
        <f>SUM([5]uni:espub!C332)</f>
        <v>0</v>
      </c>
      <c r="D332" s="178">
        <f>SUM([5]uni:espub!D332)</f>
        <v>0</v>
      </c>
      <c r="E332" s="50">
        <f t="shared" si="23"/>
        <v>0</v>
      </c>
      <c r="F332" s="179">
        <f t="shared" si="24"/>
        <v>0</v>
      </c>
      <c r="G332" s="178">
        <f>SUM([5]uni:espub!G332)</f>
        <v>0</v>
      </c>
      <c r="H332" s="31">
        <f t="shared" si="21"/>
        <v>0</v>
      </c>
      <c r="I332" s="179">
        <f t="shared" si="22"/>
        <v>0</v>
      </c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</row>
    <row r="333" spans="1:30" hidden="1" x14ac:dyDescent="0.2">
      <c r="A333" s="173">
        <v>2407</v>
      </c>
      <c r="B333" s="177" t="s">
        <v>861</v>
      </c>
      <c r="C333" s="178">
        <f>SUM([5]uni:espub!C333)</f>
        <v>0</v>
      </c>
      <c r="D333" s="178">
        <f>SUM([5]uni:espub!D333)</f>
        <v>0</v>
      </c>
      <c r="E333" s="50">
        <f t="shared" si="23"/>
        <v>0</v>
      </c>
      <c r="F333" s="179">
        <f t="shared" si="24"/>
        <v>0</v>
      </c>
      <c r="G333" s="178">
        <f>SUM([5]uni:espub!G333)</f>
        <v>0</v>
      </c>
      <c r="H333" s="31">
        <f t="shared" si="21"/>
        <v>0</v>
      </c>
      <c r="I333" s="179">
        <f t="shared" si="22"/>
        <v>0</v>
      </c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</row>
    <row r="334" spans="1:30" hidden="1" x14ac:dyDescent="0.2">
      <c r="A334" s="173">
        <v>2408</v>
      </c>
      <c r="B334" s="177" t="s">
        <v>1284</v>
      </c>
      <c r="C334" s="178">
        <f>SUM([5]uni:espub!C334)</f>
        <v>0</v>
      </c>
      <c r="D334" s="178">
        <f>SUM([5]uni:espub!D334)</f>
        <v>0</v>
      </c>
      <c r="E334" s="50">
        <f t="shared" si="23"/>
        <v>0</v>
      </c>
      <c r="F334" s="179">
        <f t="shared" si="24"/>
        <v>0</v>
      </c>
      <c r="G334" s="178">
        <f>SUM([5]uni:espub!G334)</f>
        <v>0</v>
      </c>
      <c r="H334" s="31">
        <f t="shared" si="21"/>
        <v>0</v>
      </c>
      <c r="I334" s="179">
        <f t="shared" si="22"/>
        <v>0</v>
      </c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</row>
    <row r="335" spans="1:30" x14ac:dyDescent="0.2">
      <c r="A335" s="173">
        <v>2499</v>
      </c>
      <c r="B335" s="56" t="s">
        <v>1285</v>
      </c>
      <c r="C335" s="178">
        <f>SUM(C336:C340)</f>
        <v>28292287000</v>
      </c>
      <c r="D335" s="178">
        <f>SUM(D336:D340)</f>
        <v>0</v>
      </c>
      <c r="E335" s="50">
        <f t="shared" si="23"/>
        <v>28292287000</v>
      </c>
      <c r="F335" s="179">
        <f t="shared" si="24"/>
        <v>0.16329713157876261</v>
      </c>
      <c r="G335" s="178">
        <f>SUM(G336:G340)</f>
        <v>9327009265</v>
      </c>
      <c r="H335" s="31">
        <f t="shared" si="21"/>
        <v>32.966614770308247</v>
      </c>
      <c r="I335" s="179">
        <f t="shared" si="22"/>
        <v>18965277735</v>
      </c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</row>
    <row r="336" spans="1:30" hidden="1" x14ac:dyDescent="0.2">
      <c r="A336" s="173">
        <v>249901</v>
      </c>
      <c r="B336" s="177" t="s">
        <v>1286</v>
      </c>
      <c r="C336" s="178">
        <f>SUM([5]uni:espub!C336)</f>
        <v>0</v>
      </c>
      <c r="D336" s="178">
        <f>SUM([5]uni:espub!D336)</f>
        <v>0</v>
      </c>
      <c r="E336" s="50">
        <f t="shared" si="23"/>
        <v>0</v>
      </c>
      <c r="F336" s="179">
        <f t="shared" si="24"/>
        <v>0</v>
      </c>
      <c r="G336" s="178">
        <f>SUM([5]uni:espub!G336)</f>
        <v>0</v>
      </c>
      <c r="H336" s="31">
        <f t="shared" si="21"/>
        <v>0</v>
      </c>
      <c r="I336" s="179">
        <f t="shared" si="22"/>
        <v>0</v>
      </c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</row>
    <row r="337" spans="1:30" hidden="1" x14ac:dyDescent="0.2">
      <c r="A337" s="173">
        <v>249903</v>
      </c>
      <c r="B337" s="177" t="s">
        <v>1287</v>
      </c>
      <c r="C337" s="178">
        <f>SUM([5]uni:espub!C337)</f>
        <v>0</v>
      </c>
      <c r="D337" s="178">
        <f>SUM([5]uni:espub!D337)</f>
        <v>0</v>
      </c>
      <c r="E337" s="50">
        <f t="shared" si="23"/>
        <v>0</v>
      </c>
      <c r="F337" s="179">
        <f t="shared" si="24"/>
        <v>0</v>
      </c>
      <c r="G337" s="178">
        <f>SUM([5]uni:espub!G337)</f>
        <v>0</v>
      </c>
      <c r="H337" s="31">
        <f t="shared" si="21"/>
        <v>0</v>
      </c>
      <c r="I337" s="179">
        <f t="shared" si="22"/>
        <v>0</v>
      </c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  <c r="AB337" s="172"/>
      <c r="AC337" s="172"/>
      <c r="AD337" s="172"/>
    </row>
    <row r="338" spans="1:30" hidden="1" x14ac:dyDescent="0.2">
      <c r="A338" s="173">
        <v>249904</v>
      </c>
      <c r="B338" s="177" t="s">
        <v>1288</v>
      </c>
      <c r="C338" s="178">
        <f>SUM([5]uni:espub!C338)</f>
        <v>0</v>
      </c>
      <c r="D338" s="178">
        <f>SUM([5]uni:espub!D338)</f>
        <v>0</v>
      </c>
      <c r="E338" s="50">
        <f t="shared" si="23"/>
        <v>0</v>
      </c>
      <c r="F338" s="179">
        <f t="shared" si="24"/>
        <v>0</v>
      </c>
      <c r="G338" s="178">
        <f>SUM([5]uni:espub!G338)</f>
        <v>0</v>
      </c>
      <c r="H338" s="31">
        <f t="shared" si="21"/>
        <v>0</v>
      </c>
      <c r="I338" s="179">
        <f t="shared" si="22"/>
        <v>0</v>
      </c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</row>
    <row r="339" spans="1:30" hidden="1" x14ac:dyDescent="0.2">
      <c r="A339" s="173">
        <v>249905</v>
      </c>
      <c r="B339" s="177" t="s">
        <v>1289</v>
      </c>
      <c r="C339" s="178">
        <f>SUM([5]uni:espub!C339)</f>
        <v>0</v>
      </c>
      <c r="D339" s="178">
        <f>SUM([5]uni:espub!D339)</f>
        <v>0</v>
      </c>
      <c r="E339" s="50">
        <f t="shared" ref="E339" si="25">SUM(C339:D339)</f>
        <v>0</v>
      </c>
      <c r="F339" s="179">
        <f t="shared" si="24"/>
        <v>0</v>
      </c>
      <c r="G339" s="178">
        <f>SUM([5]uni:espub!G339)</f>
        <v>0</v>
      </c>
      <c r="H339" s="31">
        <f t="shared" si="21"/>
        <v>0</v>
      </c>
      <c r="I339" s="179">
        <f t="shared" si="22"/>
        <v>0</v>
      </c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  <c r="AB339" s="172"/>
      <c r="AC339" s="172"/>
      <c r="AD339" s="172"/>
    </row>
    <row r="340" spans="1:30" x14ac:dyDescent="0.2">
      <c r="A340" s="173">
        <v>249999</v>
      </c>
      <c r="B340" s="177" t="s">
        <v>1285</v>
      </c>
      <c r="C340" s="178">
        <f>SUM([5]uni:espub!C340)</f>
        <v>28292287000</v>
      </c>
      <c r="D340" s="178">
        <f>SUM([5]uni:espub!D340)</f>
        <v>0</v>
      </c>
      <c r="E340" s="50">
        <f t="shared" si="23"/>
        <v>28292287000</v>
      </c>
      <c r="F340" s="179">
        <f t="shared" si="24"/>
        <v>0.16329713157876261</v>
      </c>
      <c r="G340" s="178">
        <f>SUM([5]uni:espub!G340)</f>
        <v>9327009265</v>
      </c>
      <c r="H340" s="31">
        <f t="shared" si="21"/>
        <v>32.966614770308247</v>
      </c>
      <c r="I340" s="179">
        <f t="shared" si="22"/>
        <v>18965277735</v>
      </c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  <c r="AB340" s="172"/>
      <c r="AC340" s="172"/>
      <c r="AD340" s="172"/>
    </row>
    <row r="341" spans="1:30" ht="13.5" thickBot="1" x14ac:dyDescent="0.25">
      <c r="A341" s="190">
        <v>2</v>
      </c>
      <c r="B341" s="191" t="s">
        <v>1290</v>
      </c>
      <c r="C341" s="192">
        <f>SUM(C8+C12)</f>
        <v>17302281100000</v>
      </c>
      <c r="D341" s="192">
        <f>SUM(D8+D12)</f>
        <v>23367382903</v>
      </c>
      <c r="E341" s="193">
        <f t="shared" si="23"/>
        <v>17325648482903</v>
      </c>
      <c r="F341" s="194">
        <f t="shared" si="24"/>
        <v>100</v>
      </c>
      <c r="G341" s="192">
        <f>SUM(G8+G12)</f>
        <v>2741255322510</v>
      </c>
      <c r="H341" s="72">
        <f t="shared" si="21"/>
        <v>15.821949321060499</v>
      </c>
      <c r="I341" s="194">
        <f t="shared" si="22"/>
        <v>14584393160393</v>
      </c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  <c r="AB341" s="172"/>
      <c r="AC341" s="172"/>
      <c r="AD341" s="172"/>
    </row>
    <row r="342" spans="1:30" x14ac:dyDescent="0.2"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  <c r="AB342" s="172"/>
      <c r="AC342" s="172"/>
      <c r="AD342" s="172"/>
    </row>
    <row r="343" spans="1:30" x14ac:dyDescent="0.2"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  <c r="AB343" s="172"/>
      <c r="AC343" s="172"/>
      <c r="AD343" s="172"/>
    </row>
    <row r="344" spans="1:30" x14ac:dyDescent="0.2"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  <c r="AB344" s="172"/>
      <c r="AC344" s="172"/>
      <c r="AD344" s="172"/>
    </row>
    <row r="345" spans="1:30" x14ac:dyDescent="0.2"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  <c r="AB345" s="172"/>
      <c r="AC345" s="172"/>
      <c r="AD345" s="172"/>
    </row>
    <row r="346" spans="1:30" x14ac:dyDescent="0.2">
      <c r="A346" s="173">
        <v>224</v>
      </c>
      <c r="B346" s="56" t="s">
        <v>1174</v>
      </c>
      <c r="C346" s="178">
        <f>SUM(C364:C379)+C347+C353+C361+C362</f>
        <v>3737783888000</v>
      </c>
      <c r="D346" s="178">
        <f>SUM(D364:D379)+D347+D353+D361+D362</f>
        <v>0</v>
      </c>
      <c r="E346" s="50">
        <f t="shared" ref="E346:E379" si="26">SUM(C346:D346)</f>
        <v>3737783888000</v>
      </c>
      <c r="F346" s="179">
        <f>IF(OR(E346=0,E$346=0),0,E346/E$346)*100</f>
        <v>100</v>
      </c>
      <c r="G346" s="178">
        <f>SUM(G364:G379)+G347+G353+G361+G362</f>
        <v>501809250645</v>
      </c>
      <c r="H346" s="31">
        <f t="shared" ref="H346:H379" si="27">IF(OR(G346=0,E346=0),0,G346/E346)*100</f>
        <v>13.425314723412388</v>
      </c>
      <c r="I346" s="179">
        <f t="shared" ref="I346:I379" si="28">SUM(E346-G346)</f>
        <v>3235974637355</v>
      </c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</row>
    <row r="347" spans="1:30" x14ac:dyDescent="0.2">
      <c r="A347" s="185">
        <v>22401</v>
      </c>
      <c r="B347" s="33" t="s">
        <v>186</v>
      </c>
      <c r="C347" s="178">
        <f>SUM(C348:C352)-C349</f>
        <v>2668824595000</v>
      </c>
      <c r="D347" s="178">
        <f>SUM(D348:D352)-D349</f>
        <v>0</v>
      </c>
      <c r="E347" s="50">
        <f t="shared" si="26"/>
        <v>2668824595000</v>
      </c>
      <c r="F347" s="179">
        <f t="shared" ref="F347:F379" si="29">IF(OR(E347=0,E$346=0),0,E347/E$346)*100</f>
        <v>71.401254726581456</v>
      </c>
      <c r="G347" s="178">
        <f>SUM(G348:G352)-G349</f>
        <v>275317236132</v>
      </c>
      <c r="H347" s="31">
        <f t="shared" si="27"/>
        <v>10.316048370050336</v>
      </c>
      <c r="I347" s="179">
        <f t="shared" si="28"/>
        <v>2393507358868</v>
      </c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</row>
    <row r="348" spans="1:30" x14ac:dyDescent="0.2">
      <c r="A348" s="185">
        <v>2240101</v>
      </c>
      <c r="B348" s="33" t="s">
        <v>1223</v>
      </c>
      <c r="C348" s="178">
        <f>SUM([5]uni:espub!C348)</f>
        <v>2666698870000</v>
      </c>
      <c r="D348" s="178">
        <f>SUM([5]uni:espub!D348)</f>
        <v>-37844759</v>
      </c>
      <c r="E348" s="50">
        <f t="shared" si="26"/>
        <v>2666661025241</v>
      </c>
      <c r="F348" s="179">
        <f t="shared" si="29"/>
        <v>71.343370969151124</v>
      </c>
      <c r="G348" s="178">
        <f>SUM([5]uni:espub!G348)</f>
        <v>273830610941</v>
      </c>
      <c r="H348" s="31">
        <f t="shared" si="27"/>
        <v>10.268669634013664</v>
      </c>
      <c r="I348" s="179">
        <f t="shared" si="28"/>
        <v>2392830414300</v>
      </c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</row>
    <row r="349" spans="1:30" x14ac:dyDescent="0.2">
      <c r="A349" s="185">
        <v>2240102</v>
      </c>
      <c r="B349" s="184" t="s">
        <v>1224</v>
      </c>
      <c r="C349" s="178">
        <f>SUM(C350:C351)</f>
        <v>1525725000</v>
      </c>
      <c r="D349" s="178">
        <f>SUM(D350:D351)</f>
        <v>37844759</v>
      </c>
      <c r="E349" s="50">
        <f t="shared" si="26"/>
        <v>1563569759</v>
      </c>
      <c r="F349" s="179">
        <f t="shared" si="29"/>
        <v>4.1831465003093836E-2</v>
      </c>
      <c r="G349" s="178">
        <f>SUM(G350:G351)</f>
        <v>1443575050</v>
      </c>
      <c r="H349" s="31">
        <f t="shared" si="27"/>
        <v>92.325592874299119</v>
      </c>
      <c r="I349" s="179">
        <f t="shared" si="28"/>
        <v>119994709</v>
      </c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</row>
    <row r="350" spans="1:30" x14ac:dyDescent="0.2">
      <c r="A350" s="185">
        <v>224010201</v>
      </c>
      <c r="B350" s="184" t="s">
        <v>1225</v>
      </c>
      <c r="C350" s="178">
        <f>SUM([5]uni:espub!C350)</f>
        <v>0</v>
      </c>
      <c r="D350" s="178">
        <f>SUM([5]uni:espub!D350)</f>
        <v>0</v>
      </c>
      <c r="E350" s="50">
        <f t="shared" si="26"/>
        <v>0</v>
      </c>
      <c r="F350" s="179">
        <f t="shared" si="29"/>
        <v>0</v>
      </c>
      <c r="G350" s="178">
        <f>SUM([5]uni:espub!G350)</f>
        <v>0</v>
      </c>
      <c r="H350" s="31">
        <f t="shared" si="27"/>
        <v>0</v>
      </c>
      <c r="I350" s="179">
        <f t="shared" si="28"/>
        <v>0</v>
      </c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</row>
    <row r="351" spans="1:30" x14ac:dyDescent="0.2">
      <c r="A351" s="185">
        <v>224010202</v>
      </c>
      <c r="B351" s="184" t="s">
        <v>1226</v>
      </c>
      <c r="C351" s="178">
        <f>SUM([5]uni:espub!C351)</f>
        <v>1525725000</v>
      </c>
      <c r="D351" s="178">
        <f>SUM([5]uni:espub!D351)</f>
        <v>37844759</v>
      </c>
      <c r="E351" s="50">
        <f t="shared" si="26"/>
        <v>1563569759</v>
      </c>
      <c r="F351" s="179">
        <f t="shared" si="29"/>
        <v>4.1831465003093836E-2</v>
      </c>
      <c r="G351" s="178">
        <f>SUM([5]uni:espub!G351)</f>
        <v>1443575050</v>
      </c>
      <c r="H351" s="31">
        <f t="shared" si="27"/>
        <v>92.325592874299119</v>
      </c>
      <c r="I351" s="179">
        <f t="shared" si="28"/>
        <v>119994709</v>
      </c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</row>
    <row r="352" spans="1:30" x14ac:dyDescent="0.2">
      <c r="A352" s="185">
        <v>2240103</v>
      </c>
      <c r="B352" s="184" t="s">
        <v>1227</v>
      </c>
      <c r="C352" s="178">
        <f>SUM([5]uni:espub!C352)</f>
        <v>600000000</v>
      </c>
      <c r="D352" s="178">
        <f>SUM([5]uni:espub!D352)</f>
        <v>0</v>
      </c>
      <c r="E352" s="50">
        <f t="shared" si="26"/>
        <v>600000000</v>
      </c>
      <c r="F352" s="179">
        <f t="shared" si="29"/>
        <v>1.6052292427239441E-2</v>
      </c>
      <c r="G352" s="178">
        <f>SUM([5]uni:espub!G352)</f>
        <v>43050141</v>
      </c>
      <c r="H352" s="31">
        <f t="shared" si="27"/>
        <v>7.1750235</v>
      </c>
      <c r="I352" s="179">
        <f t="shared" si="28"/>
        <v>556949859</v>
      </c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</row>
    <row r="353" spans="1:30" x14ac:dyDescent="0.2">
      <c r="A353" s="185">
        <v>22402</v>
      </c>
      <c r="B353" s="184" t="s">
        <v>1228</v>
      </c>
      <c r="C353" s="178">
        <f>SUM(C357:C360)+C354</f>
        <v>478773425000</v>
      </c>
      <c r="D353" s="178">
        <f>SUM(D357:D360)+D354</f>
        <v>0</v>
      </c>
      <c r="E353" s="50">
        <f t="shared" si="26"/>
        <v>478773425000</v>
      </c>
      <c r="F353" s="179">
        <f t="shared" si="29"/>
        <v>12.809018374151652</v>
      </c>
      <c r="G353" s="178">
        <f>SUM(G357:G360)+G354</f>
        <v>100281956094</v>
      </c>
      <c r="H353" s="31">
        <f t="shared" si="27"/>
        <v>20.945597825109026</v>
      </c>
      <c r="I353" s="179">
        <f t="shared" si="28"/>
        <v>378491468906</v>
      </c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</row>
    <row r="354" spans="1:30" x14ac:dyDescent="0.2">
      <c r="A354" s="185">
        <v>2240201</v>
      </c>
      <c r="B354" s="184" t="s">
        <v>1229</v>
      </c>
      <c r="C354" s="178">
        <f>SUM([5]uni:espub!C354)</f>
        <v>52998835000</v>
      </c>
      <c r="D354" s="178">
        <f>SUM([5]uni:espub!D354)</f>
        <v>0</v>
      </c>
      <c r="E354" s="50">
        <f t="shared" si="26"/>
        <v>52998835000</v>
      </c>
      <c r="F354" s="179">
        <f t="shared" si="29"/>
        <v>1.4179213295383546</v>
      </c>
      <c r="G354" s="178">
        <f>SUM([5]uni:espub!G354)</f>
        <v>11727990631</v>
      </c>
      <c r="H354" s="31">
        <f t="shared" si="27"/>
        <v>22.128770624863737</v>
      </c>
      <c r="I354" s="179">
        <f t="shared" si="28"/>
        <v>41270844369</v>
      </c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</row>
    <row r="355" spans="1:30" x14ac:dyDescent="0.2">
      <c r="A355" s="185">
        <v>2240202</v>
      </c>
      <c r="B355" s="184" t="s">
        <v>1230</v>
      </c>
      <c r="C355" s="178">
        <f>SUM(C356)</f>
        <v>271380488000</v>
      </c>
      <c r="D355" s="178">
        <f>SUM(D356)</f>
        <v>0</v>
      </c>
      <c r="E355" s="50">
        <f t="shared" si="26"/>
        <v>271380488000</v>
      </c>
      <c r="F355" s="179">
        <f t="shared" si="29"/>
        <v>7.2604649207049077</v>
      </c>
      <c r="G355" s="178">
        <f>SUM(G356)</f>
        <v>72545247884</v>
      </c>
      <c r="H355" s="31">
        <f t="shared" si="27"/>
        <v>26.731932136550657</v>
      </c>
      <c r="I355" s="179">
        <f t="shared" si="28"/>
        <v>198835240116</v>
      </c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</row>
    <row r="356" spans="1:30" x14ac:dyDescent="0.2">
      <c r="A356" s="185">
        <v>224020201</v>
      </c>
      <c r="B356" s="184" t="s">
        <v>1193</v>
      </c>
      <c r="C356" s="178">
        <f>SUM(C357)</f>
        <v>271380488000</v>
      </c>
      <c r="D356" s="178">
        <f>SUM(D357)</f>
        <v>0</v>
      </c>
      <c r="E356" s="50">
        <f t="shared" si="26"/>
        <v>271380488000</v>
      </c>
      <c r="F356" s="179">
        <f t="shared" si="29"/>
        <v>7.2604649207049077</v>
      </c>
      <c r="G356" s="178">
        <f>SUM(G357)</f>
        <v>72545247884</v>
      </c>
      <c r="H356" s="31">
        <f t="shared" si="27"/>
        <v>26.731932136550657</v>
      </c>
      <c r="I356" s="179">
        <f t="shared" si="28"/>
        <v>198835240116</v>
      </c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</row>
    <row r="357" spans="1:30" x14ac:dyDescent="0.2">
      <c r="A357" s="185">
        <v>22402020101</v>
      </c>
      <c r="B357" s="184" t="s">
        <v>1194</v>
      </c>
      <c r="C357" s="178">
        <f>SUM([5]uni:espub!C357)</f>
        <v>271380488000</v>
      </c>
      <c r="D357" s="178">
        <f>SUM([5]uni:espub!D357)</f>
        <v>0</v>
      </c>
      <c r="E357" s="50">
        <f t="shared" si="26"/>
        <v>271380488000</v>
      </c>
      <c r="F357" s="179">
        <f t="shared" si="29"/>
        <v>7.2604649207049077</v>
      </c>
      <c r="G357" s="178">
        <f>SUM([5]uni:espub!G357)</f>
        <v>72545247884</v>
      </c>
      <c r="H357" s="31">
        <f t="shared" si="27"/>
        <v>26.731932136550657</v>
      </c>
      <c r="I357" s="179">
        <f t="shared" si="28"/>
        <v>198835240116</v>
      </c>
      <c r="J357" s="172"/>
      <c r="K357" s="172"/>
      <c r="L357" s="172"/>
      <c r="M357" s="172"/>
      <c r="N357" s="172"/>
      <c r="O357" s="172"/>
      <c r="P357" s="172"/>
      <c r="Q357" s="172"/>
      <c r="R357" s="172"/>
      <c r="S357" s="172"/>
      <c r="T357" s="172"/>
      <c r="U357" s="172"/>
      <c r="V357" s="172"/>
      <c r="W357" s="172"/>
      <c r="X357" s="172"/>
      <c r="Y357" s="172"/>
      <c r="Z357" s="172"/>
      <c r="AA357" s="172"/>
      <c r="AB357" s="172"/>
      <c r="AC357" s="172"/>
      <c r="AD357" s="172"/>
    </row>
    <row r="358" spans="1:30" x14ac:dyDescent="0.2">
      <c r="A358" s="185">
        <v>2240203</v>
      </c>
      <c r="B358" s="184" t="s">
        <v>1231</v>
      </c>
      <c r="C358" s="178">
        <f>SUM([5]uni:espub!C358)</f>
        <v>70836994000</v>
      </c>
      <c r="D358" s="178">
        <f>SUM([5]uni:espub!D358)</f>
        <v>0</v>
      </c>
      <c r="E358" s="50">
        <f t="shared" si="26"/>
        <v>70836994000</v>
      </c>
      <c r="F358" s="179">
        <f t="shared" si="29"/>
        <v>1.8951602372576763</v>
      </c>
      <c r="G358" s="178">
        <f>SUM([5]uni:espub!G358)</f>
        <v>15966307321</v>
      </c>
      <c r="H358" s="31">
        <f t="shared" si="27"/>
        <v>22.539504317475696</v>
      </c>
      <c r="I358" s="179">
        <f t="shared" si="28"/>
        <v>54870686679</v>
      </c>
      <c r="J358" s="172"/>
      <c r="K358" s="172"/>
      <c r="L358" s="172"/>
      <c r="M358" s="172"/>
      <c r="N358" s="172"/>
      <c r="O358" s="172"/>
      <c r="P358" s="172"/>
      <c r="Q358" s="172"/>
      <c r="R358" s="172"/>
      <c r="S358" s="172"/>
      <c r="T358" s="172"/>
      <c r="U358" s="172"/>
      <c r="V358" s="172"/>
      <c r="W358" s="172"/>
      <c r="X358" s="172"/>
      <c r="Y358" s="172"/>
      <c r="Z358" s="172"/>
      <c r="AA358" s="172"/>
      <c r="AB358" s="172"/>
      <c r="AC358" s="172"/>
      <c r="AD358" s="172"/>
    </row>
    <row r="359" spans="1:30" x14ac:dyDescent="0.2">
      <c r="A359" s="185">
        <v>2240204</v>
      </c>
      <c r="B359" s="184" t="s">
        <v>1232</v>
      </c>
      <c r="C359" s="178">
        <f>SUM([5]uni:espub!C359)</f>
        <v>65775519000</v>
      </c>
      <c r="D359" s="178">
        <f>SUM([5]uni:espub!D359)</f>
        <v>0</v>
      </c>
      <c r="E359" s="50">
        <f t="shared" si="26"/>
        <v>65775519000</v>
      </c>
      <c r="F359" s="179">
        <f t="shared" si="29"/>
        <v>1.7597464425690732</v>
      </c>
      <c r="G359" s="178">
        <f>SUM([5]uni:espub!G359)</f>
        <v>0</v>
      </c>
      <c r="H359" s="31">
        <f t="shared" si="27"/>
        <v>0</v>
      </c>
      <c r="I359" s="179">
        <f t="shared" si="28"/>
        <v>65775519000</v>
      </c>
      <c r="J359" s="172"/>
      <c r="K359" s="172"/>
      <c r="L359" s="172"/>
      <c r="M359" s="172"/>
      <c r="N359" s="172"/>
      <c r="O359" s="172"/>
      <c r="P359" s="172"/>
      <c r="Q359" s="172"/>
      <c r="R359" s="172"/>
      <c r="S359" s="172"/>
      <c r="T359" s="172"/>
      <c r="U359" s="172"/>
      <c r="V359" s="172"/>
      <c r="W359" s="172"/>
      <c r="X359" s="172"/>
      <c r="Y359" s="172"/>
      <c r="Z359" s="172"/>
      <c r="AA359" s="172"/>
      <c r="AB359" s="172"/>
      <c r="AC359" s="172"/>
      <c r="AD359" s="172"/>
    </row>
    <row r="360" spans="1:30" x14ac:dyDescent="0.2">
      <c r="A360" s="185">
        <v>2240205</v>
      </c>
      <c r="B360" s="184" t="s">
        <v>1233</v>
      </c>
      <c r="C360" s="178">
        <f>SUM([5]uni:espub!C360)</f>
        <v>17781589000</v>
      </c>
      <c r="D360" s="178">
        <f>SUM([5]uni:espub!D360)</f>
        <v>0</v>
      </c>
      <c r="E360" s="50">
        <f t="shared" si="26"/>
        <v>17781589000</v>
      </c>
      <c r="F360" s="179">
        <f t="shared" si="29"/>
        <v>0.4757254440816403</v>
      </c>
      <c r="G360" s="178">
        <f>SUM([5]uni:espub!G360)</f>
        <v>42410258</v>
      </c>
      <c r="H360" s="31">
        <f t="shared" si="27"/>
        <v>0.23850656991340874</v>
      </c>
      <c r="I360" s="179">
        <f t="shared" si="28"/>
        <v>17739178742</v>
      </c>
      <c r="J360" s="172"/>
      <c r="K360" s="172"/>
      <c r="L360" s="172"/>
      <c r="M360" s="172"/>
      <c r="N360" s="172"/>
      <c r="O360" s="172"/>
      <c r="P360" s="172"/>
      <c r="Q360" s="172"/>
      <c r="R360" s="172"/>
      <c r="S360" s="172"/>
      <c r="T360" s="172"/>
      <c r="U360" s="172"/>
      <c r="V360" s="172"/>
      <c r="W360" s="172"/>
      <c r="X360" s="172"/>
      <c r="Y360" s="172"/>
      <c r="Z360" s="172"/>
      <c r="AA360" s="172"/>
      <c r="AB360" s="172"/>
      <c r="AC360" s="172"/>
      <c r="AD360" s="172"/>
    </row>
    <row r="361" spans="1:30" x14ac:dyDescent="0.2">
      <c r="A361" s="185">
        <v>22403</v>
      </c>
      <c r="B361" s="184" t="s">
        <v>1234</v>
      </c>
      <c r="C361" s="178">
        <f>SUM([5]uni:espub!C361)</f>
        <v>21295400000</v>
      </c>
      <c r="D361" s="178">
        <f>SUM([5]uni:espub!D361)</f>
        <v>0</v>
      </c>
      <c r="E361" s="50">
        <f t="shared" si="26"/>
        <v>21295400000</v>
      </c>
      <c r="F361" s="179">
        <f t="shared" si="29"/>
        <v>0.56973331359172463</v>
      </c>
      <c r="G361" s="178">
        <f>SUM([5]uni:espub!G361)</f>
        <v>34744802</v>
      </c>
      <c r="H361" s="31">
        <f t="shared" si="27"/>
        <v>0.1631563717986044</v>
      </c>
      <c r="I361" s="179">
        <f t="shared" si="28"/>
        <v>21260655198</v>
      </c>
      <c r="J361" s="172"/>
      <c r="K361" s="172"/>
      <c r="L361" s="172"/>
      <c r="M361" s="172"/>
      <c r="N361" s="172"/>
      <c r="O361" s="172"/>
      <c r="P361" s="172"/>
      <c r="Q361" s="172"/>
      <c r="R361" s="172"/>
      <c r="S361" s="172"/>
      <c r="T361" s="172"/>
      <c r="U361" s="172"/>
      <c r="V361" s="172"/>
      <c r="W361" s="172"/>
      <c r="X361" s="172"/>
      <c r="Y361" s="172"/>
      <c r="Z361" s="172"/>
      <c r="AA361" s="172"/>
      <c r="AB361" s="172"/>
      <c r="AC361" s="172"/>
      <c r="AD361" s="172"/>
    </row>
    <row r="362" spans="1:30" x14ac:dyDescent="0.2">
      <c r="A362" s="185">
        <v>22404</v>
      </c>
      <c r="B362" s="184" t="s">
        <v>1235</v>
      </c>
      <c r="C362" s="178">
        <f>SUM([5]uni:espub!C362)</f>
        <v>4087068000</v>
      </c>
      <c r="D362" s="178">
        <f>SUM([5]uni:espub!D362)</f>
        <v>0</v>
      </c>
      <c r="E362" s="50">
        <f t="shared" si="26"/>
        <v>4087068000</v>
      </c>
      <c r="F362" s="179">
        <f t="shared" si="29"/>
        <v>0.10934468451002108</v>
      </c>
      <c r="G362" s="178">
        <f>SUM([5]uni:espub!G362)</f>
        <v>0</v>
      </c>
      <c r="H362" s="31">
        <f t="shared" si="27"/>
        <v>0</v>
      </c>
      <c r="I362" s="179">
        <f t="shared" si="28"/>
        <v>4087068000</v>
      </c>
      <c r="J362" s="172"/>
      <c r="K362" s="172"/>
      <c r="L362" s="172"/>
      <c r="M362" s="172"/>
      <c r="N362" s="172"/>
      <c r="O362" s="172"/>
      <c r="P362" s="172"/>
      <c r="Q362" s="172"/>
      <c r="R362" s="172"/>
      <c r="S362" s="172"/>
      <c r="T362" s="172"/>
      <c r="U362" s="172"/>
      <c r="V362" s="172"/>
      <c r="W362" s="172"/>
      <c r="X362" s="172"/>
      <c r="Y362" s="172"/>
      <c r="Z362" s="172"/>
      <c r="AA362" s="172"/>
      <c r="AB362" s="172"/>
      <c r="AC362" s="172"/>
      <c r="AD362" s="172"/>
    </row>
    <row r="363" spans="1:30" x14ac:dyDescent="0.2">
      <c r="A363" s="185">
        <v>22405</v>
      </c>
      <c r="B363" s="184" t="s">
        <v>1236</v>
      </c>
      <c r="C363" s="178">
        <f>SUM(C364)</f>
        <v>1571844000</v>
      </c>
      <c r="D363" s="178">
        <f>SUM(D364)</f>
        <v>0</v>
      </c>
      <c r="E363" s="50">
        <f t="shared" si="26"/>
        <v>1571844000</v>
      </c>
      <c r="F363" s="179">
        <f t="shared" si="29"/>
        <v>4.2052832563336251E-2</v>
      </c>
      <c r="G363" s="178">
        <f>SUM(G364)</f>
        <v>0</v>
      </c>
      <c r="H363" s="31">
        <f t="shared" si="27"/>
        <v>0</v>
      </c>
      <c r="I363" s="179">
        <f t="shared" si="28"/>
        <v>1571844000</v>
      </c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</row>
    <row r="364" spans="1:30" x14ac:dyDescent="0.2">
      <c r="A364" s="185">
        <v>2240501</v>
      </c>
      <c r="B364" s="184" t="s">
        <v>1237</v>
      </c>
      <c r="C364" s="178">
        <f>SUM([5]uni:espub!C364)</f>
        <v>1571844000</v>
      </c>
      <c r="D364" s="178">
        <f>SUM([5]uni:espub!D364)</f>
        <v>0</v>
      </c>
      <c r="E364" s="50">
        <f t="shared" si="26"/>
        <v>1571844000</v>
      </c>
      <c r="F364" s="179">
        <f t="shared" si="29"/>
        <v>4.2052832563336251E-2</v>
      </c>
      <c r="G364" s="178">
        <f>SUM([5]uni:espub!G364)</f>
        <v>0</v>
      </c>
      <c r="H364" s="31">
        <f t="shared" si="27"/>
        <v>0</v>
      </c>
      <c r="I364" s="179">
        <f t="shared" si="28"/>
        <v>1571844000</v>
      </c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</row>
    <row r="365" spans="1:30" x14ac:dyDescent="0.2">
      <c r="A365" s="185">
        <v>22406</v>
      </c>
      <c r="B365" s="184" t="s">
        <v>1238</v>
      </c>
      <c r="C365" s="178">
        <f>SUM([5]uni:espub!C365)</f>
        <v>298000000000</v>
      </c>
      <c r="D365" s="178">
        <f>SUM([5]uni:espub!D365)</f>
        <v>0</v>
      </c>
      <c r="E365" s="50">
        <f t="shared" si="26"/>
        <v>298000000000</v>
      </c>
      <c r="F365" s="179">
        <f t="shared" si="29"/>
        <v>7.9726385721955895</v>
      </c>
      <c r="G365" s="178">
        <f>SUM([5]uni:espub!G365)</f>
        <v>63743609522</v>
      </c>
      <c r="H365" s="31">
        <f t="shared" si="27"/>
        <v>21.39047299395973</v>
      </c>
      <c r="I365" s="179">
        <f t="shared" si="28"/>
        <v>234256390478</v>
      </c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</row>
    <row r="366" spans="1:30" x14ac:dyDescent="0.2">
      <c r="A366" s="185">
        <v>22407</v>
      </c>
      <c r="B366" s="184" t="s">
        <v>1239</v>
      </c>
      <c r="C366" s="178">
        <f>SUM([5]uni:espub!C366)</f>
        <v>135143210000</v>
      </c>
      <c r="D366" s="178">
        <f>SUM([5]uni:espub!D366)</f>
        <v>0</v>
      </c>
      <c r="E366" s="50">
        <f t="shared" si="26"/>
        <v>135143210000</v>
      </c>
      <c r="F366" s="179">
        <f t="shared" si="29"/>
        <v>3.6155972107930494</v>
      </c>
      <c r="G366" s="178">
        <f>SUM([5]uni:espub!G366)</f>
        <v>23364492332</v>
      </c>
      <c r="H366" s="31">
        <f t="shared" si="27"/>
        <v>17.288691257222617</v>
      </c>
      <c r="I366" s="179">
        <f t="shared" si="28"/>
        <v>111778717668</v>
      </c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</row>
    <row r="367" spans="1:30" x14ac:dyDescent="0.2">
      <c r="A367" s="185">
        <v>22408</v>
      </c>
      <c r="B367" s="184" t="s">
        <v>144</v>
      </c>
      <c r="C367" s="178">
        <f>SUM([5]uni:espub!C367)</f>
        <v>50000000000</v>
      </c>
      <c r="D367" s="178">
        <f>SUM([5]uni:espub!D367)</f>
        <v>0</v>
      </c>
      <c r="E367" s="50">
        <f t="shared" si="26"/>
        <v>50000000000</v>
      </c>
      <c r="F367" s="179">
        <f t="shared" si="29"/>
        <v>1.3376910356032869</v>
      </c>
      <c r="G367" s="178">
        <f>SUM([5]uni:espub!G367)</f>
        <v>996285128</v>
      </c>
      <c r="H367" s="31">
        <f t="shared" si="27"/>
        <v>1.992570256</v>
      </c>
      <c r="I367" s="179">
        <f t="shared" si="28"/>
        <v>49003714872</v>
      </c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</row>
    <row r="368" spans="1:30" x14ac:dyDescent="0.2">
      <c r="A368" s="185">
        <v>22409</v>
      </c>
      <c r="B368" s="180" t="s">
        <v>1032</v>
      </c>
      <c r="C368" s="178">
        <f>SUM([5]uni:espub!C368)</f>
        <v>42088346000</v>
      </c>
      <c r="D368" s="178">
        <f>SUM([5]uni:espub!D368)</f>
        <v>0</v>
      </c>
      <c r="E368" s="50">
        <f t="shared" si="26"/>
        <v>42088346000</v>
      </c>
      <c r="F368" s="179">
        <f t="shared" si="29"/>
        <v>1.1260240629513891</v>
      </c>
      <c r="G368" s="178">
        <f>SUM([5]uni:espub!G368)</f>
        <v>70926635</v>
      </c>
      <c r="H368" s="31">
        <f t="shared" si="27"/>
        <v>0.16851846589552366</v>
      </c>
      <c r="I368" s="179">
        <f t="shared" si="28"/>
        <v>42017419365</v>
      </c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</row>
    <row r="369" spans="1:30" x14ac:dyDescent="0.2">
      <c r="A369" s="185">
        <v>22410</v>
      </c>
      <c r="B369" s="180" t="s">
        <v>1240</v>
      </c>
      <c r="C369" s="178">
        <f>SUM([5]uni:espub!C369)</f>
        <v>38000000000</v>
      </c>
      <c r="D369" s="178">
        <f>SUM([5]uni:espub!D369)</f>
        <v>0</v>
      </c>
      <c r="E369" s="50">
        <f t="shared" si="26"/>
        <v>38000000000</v>
      </c>
      <c r="F369" s="179">
        <f t="shared" si="29"/>
        <v>1.016645187058498</v>
      </c>
      <c r="G369" s="178">
        <f>SUM([5]uni:espub!G369)</f>
        <v>38000000000</v>
      </c>
      <c r="H369" s="31">
        <f t="shared" si="27"/>
        <v>100</v>
      </c>
      <c r="I369" s="179">
        <f t="shared" si="28"/>
        <v>0</v>
      </c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</row>
    <row r="370" spans="1:30" x14ac:dyDescent="0.2">
      <c r="A370" s="173">
        <v>22411</v>
      </c>
      <c r="B370" s="177" t="s">
        <v>1241</v>
      </c>
      <c r="C370" s="178">
        <f>SUM([5]uni:espub!C370)</f>
        <v>0</v>
      </c>
      <c r="D370" s="178">
        <f>SUM([5]uni:espub!D370)</f>
        <v>0</v>
      </c>
      <c r="E370" s="50">
        <f t="shared" si="26"/>
        <v>0</v>
      </c>
      <c r="F370" s="179">
        <f t="shared" si="29"/>
        <v>0</v>
      </c>
      <c r="G370" s="178">
        <f>SUM([5]uni:espub!G370)</f>
        <v>0</v>
      </c>
      <c r="H370" s="31">
        <f t="shared" si="27"/>
        <v>0</v>
      </c>
      <c r="I370" s="179">
        <f t="shared" si="28"/>
        <v>0</v>
      </c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</row>
    <row r="371" spans="1:30" x14ac:dyDescent="0.2">
      <c r="A371" s="173">
        <v>22412</v>
      </c>
      <c r="B371" s="177" t="s">
        <v>483</v>
      </c>
      <c r="C371" s="178">
        <f>SUM([5]uni:espub!C371)</f>
        <v>0</v>
      </c>
      <c r="D371" s="178">
        <f>SUM([5]uni:espub!D371)</f>
        <v>0</v>
      </c>
      <c r="E371" s="50">
        <f t="shared" si="26"/>
        <v>0</v>
      </c>
      <c r="F371" s="179">
        <f t="shared" si="29"/>
        <v>0</v>
      </c>
      <c r="G371" s="178">
        <f>SUM([5]uni:espub!G371)</f>
        <v>0</v>
      </c>
      <c r="H371" s="31">
        <f t="shared" si="27"/>
        <v>0</v>
      </c>
      <c r="I371" s="179">
        <f t="shared" si="28"/>
        <v>0</v>
      </c>
      <c r="J371" s="172"/>
      <c r="K371" s="172"/>
      <c r="L371" s="172"/>
      <c r="M371" s="172"/>
      <c r="N371" s="172"/>
      <c r="O371" s="172"/>
      <c r="P371" s="172"/>
      <c r="Q371" s="172"/>
      <c r="R371" s="172"/>
      <c r="S371" s="172"/>
      <c r="T371" s="172"/>
      <c r="U371" s="172"/>
      <c r="V371" s="172"/>
      <c r="W371" s="172"/>
      <c r="X371" s="172"/>
      <c r="Y371" s="172"/>
      <c r="Z371" s="172"/>
      <c r="AA371" s="172"/>
      <c r="AB371" s="172"/>
      <c r="AC371" s="172"/>
      <c r="AD371" s="172"/>
    </row>
    <row r="372" spans="1:30" x14ac:dyDescent="0.2">
      <c r="A372" s="173">
        <v>22413</v>
      </c>
      <c r="B372" s="177" t="s">
        <v>1242</v>
      </c>
      <c r="C372" s="178">
        <f>SUM([5]uni:espub!C372)</f>
        <v>0</v>
      </c>
      <c r="D372" s="178">
        <f>SUM([5]uni:espub!D372)</f>
        <v>0</v>
      </c>
      <c r="E372" s="50">
        <f t="shared" si="26"/>
        <v>0</v>
      </c>
      <c r="F372" s="179">
        <f t="shared" si="29"/>
        <v>0</v>
      </c>
      <c r="G372" s="178">
        <f>SUM([5]uni:espub!G372)</f>
        <v>0</v>
      </c>
      <c r="H372" s="31">
        <f t="shared" si="27"/>
        <v>0</v>
      </c>
      <c r="I372" s="179">
        <f t="shared" si="28"/>
        <v>0</v>
      </c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U372" s="172"/>
      <c r="V372" s="172"/>
      <c r="W372" s="172"/>
      <c r="X372" s="172"/>
      <c r="Y372" s="172"/>
      <c r="Z372" s="172"/>
      <c r="AA372" s="172"/>
      <c r="AB372" s="172"/>
      <c r="AC372" s="172"/>
      <c r="AD372" s="172"/>
    </row>
    <row r="373" spans="1:30" x14ac:dyDescent="0.2">
      <c r="A373" s="173">
        <v>22414</v>
      </c>
      <c r="B373" s="177" t="s">
        <v>1243</v>
      </c>
      <c r="C373" s="178">
        <f>SUM([5]uni:espub!C373)</f>
        <v>0</v>
      </c>
      <c r="D373" s="178">
        <f>SUM([5]uni:espub!D373)</f>
        <v>0</v>
      </c>
      <c r="E373" s="50">
        <f t="shared" si="26"/>
        <v>0</v>
      </c>
      <c r="F373" s="179">
        <f t="shared" si="29"/>
        <v>0</v>
      </c>
      <c r="G373" s="178">
        <f>SUM([5]uni:espub!G373)</f>
        <v>0</v>
      </c>
      <c r="H373" s="31">
        <f t="shared" si="27"/>
        <v>0</v>
      </c>
      <c r="I373" s="179">
        <f t="shared" si="28"/>
        <v>0</v>
      </c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  <c r="X373" s="172"/>
      <c r="Y373" s="172"/>
      <c r="Z373" s="172"/>
      <c r="AA373" s="172"/>
      <c r="AB373" s="172"/>
      <c r="AC373" s="172"/>
      <c r="AD373" s="172"/>
    </row>
    <row r="374" spans="1:30" x14ac:dyDescent="0.2">
      <c r="A374" s="173">
        <v>22415</v>
      </c>
      <c r="B374" s="177" t="s">
        <v>1244</v>
      </c>
      <c r="C374" s="178">
        <f>SUM([5]uni:espub!C374)</f>
        <v>0</v>
      </c>
      <c r="D374" s="178">
        <f>SUM([5]uni:espub!D374)</f>
        <v>0</v>
      </c>
      <c r="E374" s="50">
        <f t="shared" si="26"/>
        <v>0</v>
      </c>
      <c r="F374" s="179">
        <f t="shared" si="29"/>
        <v>0</v>
      </c>
      <c r="G374" s="178">
        <f>SUM([5]uni:espub!G374)</f>
        <v>0</v>
      </c>
      <c r="H374" s="31">
        <f t="shared" si="27"/>
        <v>0</v>
      </c>
      <c r="I374" s="179">
        <f t="shared" si="28"/>
        <v>0</v>
      </c>
      <c r="J374" s="172"/>
      <c r="K374" s="172"/>
      <c r="L374" s="172"/>
      <c r="M374" s="172"/>
      <c r="N374" s="172"/>
      <c r="O374" s="172"/>
      <c r="P374" s="172"/>
      <c r="Q374" s="172"/>
      <c r="R374" s="172"/>
      <c r="S374" s="172"/>
      <c r="T374" s="172"/>
      <c r="U374" s="172"/>
      <c r="V374" s="172"/>
      <c r="W374" s="172"/>
      <c r="X374" s="172"/>
      <c r="Y374" s="172"/>
      <c r="Z374" s="172"/>
      <c r="AA374" s="172"/>
      <c r="AB374" s="172"/>
      <c r="AC374" s="172"/>
      <c r="AD374" s="172"/>
    </row>
    <row r="375" spans="1:30" x14ac:dyDescent="0.2">
      <c r="A375" s="173">
        <v>22416</v>
      </c>
      <c r="B375" s="177" t="s">
        <v>1245</v>
      </c>
      <c r="C375" s="178">
        <f>SUM([5]uni:espub!C375)</f>
        <v>0</v>
      </c>
      <c r="D375" s="178">
        <f>SUM([5]uni:espub!D375)</f>
        <v>0</v>
      </c>
      <c r="E375" s="50">
        <f t="shared" si="26"/>
        <v>0</v>
      </c>
      <c r="F375" s="179">
        <f t="shared" si="29"/>
        <v>0</v>
      </c>
      <c r="G375" s="178">
        <f>SUM([5]uni:espub!G375)</f>
        <v>0</v>
      </c>
      <c r="H375" s="31">
        <f t="shared" si="27"/>
        <v>0</v>
      </c>
      <c r="I375" s="179">
        <f t="shared" si="28"/>
        <v>0</v>
      </c>
      <c r="J375" s="172"/>
      <c r="K375" s="172"/>
      <c r="L375" s="172"/>
      <c r="M375" s="172"/>
      <c r="N375" s="172"/>
      <c r="O375" s="172"/>
      <c r="P375" s="172"/>
      <c r="Q375" s="172"/>
      <c r="R375" s="172"/>
      <c r="S375" s="172"/>
      <c r="T375" s="172"/>
      <c r="U375" s="172"/>
      <c r="V375" s="172"/>
      <c r="W375" s="172"/>
      <c r="X375" s="172"/>
      <c r="Y375" s="172"/>
      <c r="Z375" s="172"/>
      <c r="AA375" s="172"/>
      <c r="AB375" s="172"/>
      <c r="AC375" s="172"/>
      <c r="AD375" s="172"/>
    </row>
    <row r="376" spans="1:30" x14ac:dyDescent="0.2">
      <c r="A376" s="173">
        <v>22417</v>
      </c>
      <c r="B376" s="177" t="s">
        <v>1246</v>
      </c>
      <c r="C376" s="178">
        <f>SUM([5]uni:espub!C376)</f>
        <v>0</v>
      </c>
      <c r="D376" s="178">
        <f>SUM([5]uni:espub!D376)</f>
        <v>0</v>
      </c>
      <c r="E376" s="50">
        <f t="shared" si="26"/>
        <v>0</v>
      </c>
      <c r="F376" s="179">
        <f t="shared" si="29"/>
        <v>0</v>
      </c>
      <c r="G376" s="178">
        <f>SUM([5]uni:espub!G376)</f>
        <v>0</v>
      </c>
      <c r="H376" s="31">
        <f t="shared" si="27"/>
        <v>0</v>
      </c>
      <c r="I376" s="179">
        <f t="shared" si="28"/>
        <v>0</v>
      </c>
      <c r="J376" s="172"/>
      <c r="K376" s="172"/>
      <c r="L376" s="172"/>
      <c r="M376" s="172"/>
      <c r="N376" s="172"/>
      <c r="O376" s="172"/>
      <c r="P376" s="172"/>
      <c r="Q376" s="172"/>
      <c r="R376" s="172"/>
      <c r="S376" s="172"/>
      <c r="T376" s="172"/>
      <c r="U376" s="172"/>
      <c r="V376" s="172"/>
      <c r="W376" s="172"/>
      <c r="X376" s="172"/>
      <c r="Y376" s="172"/>
      <c r="Z376" s="172"/>
      <c r="AA376" s="172"/>
      <c r="AB376" s="172"/>
      <c r="AC376" s="172"/>
      <c r="AD376" s="172"/>
    </row>
    <row r="377" spans="1:30" x14ac:dyDescent="0.2">
      <c r="A377" s="173">
        <v>22418</v>
      </c>
      <c r="B377" s="177" t="s">
        <v>1247</v>
      </c>
      <c r="C377" s="178">
        <f>SUM([5]uni:espub!C377)</f>
        <v>0</v>
      </c>
      <c r="D377" s="178">
        <f>SUM([5]uni:espub!D377)</f>
        <v>0</v>
      </c>
      <c r="E377" s="50">
        <f t="shared" si="26"/>
        <v>0</v>
      </c>
      <c r="F377" s="179">
        <f t="shared" si="29"/>
        <v>0</v>
      </c>
      <c r="G377" s="178">
        <f>SUM([5]uni:espub!G377)</f>
        <v>0</v>
      </c>
      <c r="H377" s="31">
        <f t="shared" si="27"/>
        <v>0</v>
      </c>
      <c r="I377" s="179">
        <f t="shared" si="28"/>
        <v>0</v>
      </c>
      <c r="J377" s="172"/>
      <c r="K377" s="172"/>
      <c r="L377" s="172"/>
      <c r="M377" s="172"/>
      <c r="N377" s="172"/>
      <c r="O377" s="172"/>
      <c r="P377" s="172"/>
      <c r="Q377" s="172"/>
      <c r="R377" s="172"/>
      <c r="S377" s="172"/>
      <c r="T377" s="172"/>
      <c r="U377" s="172"/>
      <c r="V377" s="172"/>
      <c r="W377" s="172"/>
      <c r="X377" s="172"/>
      <c r="Y377" s="172"/>
      <c r="Z377" s="172"/>
      <c r="AA377" s="172"/>
      <c r="AB377" s="172"/>
      <c r="AC377" s="172"/>
      <c r="AD377" s="172"/>
    </row>
    <row r="378" spans="1:30" x14ac:dyDescent="0.2">
      <c r="A378" s="173">
        <v>22319</v>
      </c>
      <c r="B378" s="177" t="s">
        <v>1248</v>
      </c>
      <c r="C378" s="178">
        <f>SUM([5]uni:espub!C378)</f>
        <v>0</v>
      </c>
      <c r="D378" s="178">
        <f>SUM([5]uni:espub!D378)</f>
        <v>0</v>
      </c>
      <c r="E378" s="50">
        <f t="shared" si="26"/>
        <v>0</v>
      </c>
      <c r="F378" s="179">
        <f t="shared" si="29"/>
        <v>0</v>
      </c>
      <c r="G378" s="178">
        <f>SUM([5]uni:espub!G378)</f>
        <v>0</v>
      </c>
      <c r="H378" s="31">
        <f t="shared" si="27"/>
        <v>0</v>
      </c>
      <c r="I378" s="179">
        <f t="shared" si="28"/>
        <v>0</v>
      </c>
      <c r="J378" s="172"/>
      <c r="K378" s="172"/>
      <c r="L378" s="172"/>
      <c r="M378" s="172"/>
      <c r="N378" s="172"/>
      <c r="O378" s="172"/>
      <c r="P378" s="172"/>
      <c r="Q378" s="172"/>
      <c r="R378" s="172"/>
      <c r="S378" s="172"/>
      <c r="T378" s="172"/>
      <c r="U378" s="172"/>
      <c r="V378" s="172"/>
      <c r="W378" s="172"/>
      <c r="X378" s="172"/>
      <c r="Y378" s="172"/>
      <c r="Z378" s="172"/>
      <c r="AA378" s="172"/>
      <c r="AB378" s="172"/>
      <c r="AC378" s="172"/>
      <c r="AD378" s="172"/>
    </row>
    <row r="379" spans="1:30" x14ac:dyDescent="0.2">
      <c r="A379" s="173">
        <v>22320</v>
      </c>
      <c r="B379" s="177" t="s">
        <v>1249</v>
      </c>
      <c r="C379" s="178">
        <f>SUM([5]uni:espub!C379)</f>
        <v>0</v>
      </c>
      <c r="D379" s="178">
        <f>SUM([5]uni:espub!D379)</f>
        <v>0</v>
      </c>
      <c r="E379" s="50">
        <f t="shared" si="26"/>
        <v>0</v>
      </c>
      <c r="F379" s="179">
        <f t="shared" si="29"/>
        <v>0</v>
      </c>
      <c r="G379" s="178">
        <f>SUM([5]uni:espub!G379)</f>
        <v>0</v>
      </c>
      <c r="H379" s="31">
        <f t="shared" si="27"/>
        <v>0</v>
      </c>
      <c r="I379" s="179">
        <f t="shared" si="28"/>
        <v>0</v>
      </c>
      <c r="J379" s="172"/>
      <c r="K379" s="172"/>
      <c r="L379" s="172"/>
      <c r="M379" s="172"/>
      <c r="N379" s="172"/>
      <c r="O379" s="172"/>
      <c r="P379" s="172"/>
      <c r="Q379" s="172"/>
      <c r="R379" s="172"/>
      <c r="S379" s="172"/>
      <c r="T379" s="172"/>
      <c r="U379" s="172"/>
      <c r="V379" s="172"/>
      <c r="W379" s="172"/>
      <c r="X379" s="172"/>
      <c r="Y379" s="172"/>
      <c r="Z379" s="172"/>
      <c r="AA379" s="172"/>
      <c r="AB379" s="172"/>
      <c r="AC379" s="172"/>
      <c r="AD379" s="172"/>
    </row>
    <row r="380" spans="1:30" x14ac:dyDescent="0.2"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</row>
    <row r="381" spans="1:30" x14ac:dyDescent="0.2">
      <c r="C381" s="172">
        <f>SUM(C341+C346)</f>
        <v>21040064988000</v>
      </c>
      <c r="D381" s="172">
        <f t="shared" ref="D381:E381" si="30">SUM(D341+D346)</f>
        <v>23367382903</v>
      </c>
      <c r="E381" s="172">
        <f t="shared" si="30"/>
        <v>21063432370903</v>
      </c>
      <c r="F381" s="172"/>
      <c r="G381" s="172">
        <f>SUM(G341+G346)</f>
        <v>3243064573155</v>
      </c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</row>
    <row r="382" spans="1:30" x14ac:dyDescent="0.2"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</row>
    <row r="383" spans="1:30" x14ac:dyDescent="0.2">
      <c r="C383" s="172"/>
      <c r="D383" s="172"/>
      <c r="E383" s="172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</row>
    <row r="384" spans="1:30" x14ac:dyDescent="0.2">
      <c r="C384" s="172"/>
      <c r="D384" s="172"/>
      <c r="E384" s="172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</row>
    <row r="385" spans="3:30" x14ac:dyDescent="0.2">
      <c r="C385" s="172"/>
      <c r="D385" s="172"/>
      <c r="E385" s="172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</row>
    <row r="386" spans="3:30" x14ac:dyDescent="0.2">
      <c r="C386" s="172"/>
      <c r="D386" s="172"/>
      <c r="E386" s="172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</row>
    <row r="387" spans="3:30" x14ac:dyDescent="0.2">
      <c r="C387" s="172"/>
      <c r="D387" s="172"/>
      <c r="E387" s="172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</row>
    <row r="388" spans="3:30" x14ac:dyDescent="0.2">
      <c r="C388" s="172"/>
      <c r="D388" s="172"/>
      <c r="E388" s="172"/>
      <c r="F388" s="172"/>
      <c r="G388" s="172"/>
      <c r="H388" s="172"/>
      <c r="I388" s="172"/>
      <c r="J388" s="172"/>
      <c r="K388" s="172"/>
      <c r="L388" s="172"/>
      <c r="M388" s="172"/>
      <c r="N388" s="172"/>
      <c r="O388" s="172"/>
      <c r="P388" s="172"/>
      <c r="Q388" s="172"/>
      <c r="R388" s="172"/>
      <c r="S388" s="172"/>
      <c r="T388" s="172"/>
      <c r="U388" s="172"/>
      <c r="V388" s="172"/>
      <c r="W388" s="172"/>
      <c r="X388" s="172"/>
      <c r="Y388" s="172"/>
      <c r="Z388" s="172"/>
      <c r="AA388" s="172"/>
      <c r="AB388" s="172"/>
      <c r="AC388" s="172"/>
      <c r="AD388" s="172"/>
    </row>
    <row r="389" spans="3:30" x14ac:dyDescent="0.2"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  <c r="R389" s="172"/>
      <c r="S389" s="172"/>
      <c r="T389" s="172"/>
      <c r="U389" s="172"/>
      <c r="V389" s="172"/>
      <c r="W389" s="172"/>
      <c r="X389" s="172"/>
      <c r="Y389" s="172"/>
      <c r="Z389" s="172"/>
      <c r="AA389" s="172"/>
      <c r="AB389" s="172"/>
      <c r="AC389" s="172"/>
      <c r="AD389" s="172"/>
    </row>
    <row r="390" spans="3:30" x14ac:dyDescent="0.2">
      <c r="C390" s="172"/>
      <c r="D390" s="172"/>
      <c r="E390" s="172"/>
      <c r="F390" s="172"/>
      <c r="G390" s="172"/>
      <c r="H390" s="172"/>
      <c r="I390" s="172"/>
      <c r="J390" s="172"/>
      <c r="K390" s="172"/>
      <c r="L390" s="172"/>
      <c r="M390" s="172"/>
      <c r="N390" s="172"/>
      <c r="O390" s="172"/>
      <c r="P390" s="172"/>
      <c r="Q390" s="172"/>
      <c r="R390" s="172"/>
      <c r="S390" s="172"/>
      <c r="T390" s="172"/>
      <c r="U390" s="172"/>
      <c r="V390" s="172"/>
      <c r="W390" s="172"/>
      <c r="X390" s="172"/>
      <c r="Y390" s="172"/>
      <c r="Z390" s="172"/>
      <c r="AA390" s="172"/>
      <c r="AB390" s="172"/>
      <c r="AC390" s="172"/>
      <c r="AD390" s="172"/>
    </row>
    <row r="391" spans="3:30" x14ac:dyDescent="0.2">
      <c r="C391" s="172"/>
      <c r="D391" s="172"/>
      <c r="E391" s="172"/>
      <c r="F391" s="172"/>
      <c r="G391" s="172"/>
      <c r="H391" s="172"/>
      <c r="I391" s="172"/>
      <c r="J391" s="172"/>
      <c r="K391" s="172"/>
      <c r="L391" s="172"/>
      <c r="M391" s="172"/>
      <c r="N391" s="172"/>
      <c r="O391" s="172"/>
      <c r="P391" s="172"/>
      <c r="Q391" s="172"/>
      <c r="R391" s="172"/>
      <c r="S391" s="172"/>
      <c r="T391" s="172"/>
      <c r="U391" s="172"/>
      <c r="V391" s="172"/>
      <c r="W391" s="172"/>
      <c r="X391" s="172"/>
      <c r="Y391" s="172"/>
      <c r="Z391" s="172"/>
      <c r="AA391" s="172"/>
      <c r="AB391" s="172"/>
      <c r="AC391" s="172"/>
      <c r="AD391" s="172"/>
    </row>
    <row r="392" spans="3:30" x14ac:dyDescent="0.2">
      <c r="C392" s="172"/>
      <c r="D392" s="172"/>
      <c r="E392" s="172"/>
      <c r="F392" s="172"/>
      <c r="G392" s="172"/>
      <c r="H392" s="172"/>
      <c r="I392" s="172"/>
      <c r="J392" s="172"/>
      <c r="K392" s="172"/>
      <c r="L392" s="172"/>
      <c r="M392" s="172"/>
      <c r="N392" s="172"/>
      <c r="O392" s="172"/>
      <c r="P392" s="172"/>
      <c r="Q392" s="172"/>
      <c r="R392" s="172"/>
      <c r="S392" s="172"/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</row>
    <row r="393" spans="3:30" x14ac:dyDescent="0.2"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/>
      <c r="S393" s="172"/>
      <c r="T393" s="172"/>
      <c r="U393" s="172"/>
      <c r="V393" s="172"/>
      <c r="W393" s="172"/>
      <c r="X393" s="172"/>
      <c r="Y393" s="172"/>
      <c r="Z393" s="172"/>
      <c r="AA393" s="172"/>
      <c r="AB393" s="172"/>
      <c r="AC393" s="172"/>
      <c r="AD393" s="172"/>
    </row>
    <row r="394" spans="3:30" x14ac:dyDescent="0.2">
      <c r="C394" s="172"/>
      <c r="D394" s="172"/>
      <c r="E394" s="172"/>
      <c r="F394" s="172"/>
      <c r="G394" s="172"/>
      <c r="H394" s="172"/>
      <c r="I394" s="172"/>
      <c r="J394" s="172"/>
      <c r="K394" s="172"/>
      <c r="L394" s="172"/>
      <c r="M394" s="172"/>
      <c r="N394" s="172"/>
      <c r="O394" s="172"/>
      <c r="P394" s="172"/>
      <c r="Q394" s="172"/>
      <c r="R394" s="172"/>
      <c r="S394" s="172"/>
      <c r="T394" s="172"/>
      <c r="U394" s="172"/>
      <c r="V394" s="172"/>
      <c r="W394" s="172"/>
      <c r="X394" s="172"/>
      <c r="Y394" s="172"/>
      <c r="Z394" s="172"/>
      <c r="AA394" s="172"/>
      <c r="AB394" s="172"/>
      <c r="AC394" s="172"/>
      <c r="AD394" s="172"/>
    </row>
    <row r="395" spans="3:30" x14ac:dyDescent="0.2"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  <c r="P395" s="172"/>
      <c r="Q395" s="172"/>
      <c r="R395" s="172"/>
      <c r="S395" s="172"/>
      <c r="T395" s="172"/>
      <c r="U395" s="172"/>
      <c r="V395" s="172"/>
      <c r="W395" s="172"/>
      <c r="X395" s="172"/>
      <c r="Y395" s="172"/>
      <c r="Z395" s="172"/>
      <c r="AA395" s="172"/>
      <c r="AB395" s="172"/>
      <c r="AC395" s="172"/>
      <c r="AD395" s="172"/>
    </row>
    <row r="396" spans="3:30" x14ac:dyDescent="0.2">
      <c r="C396" s="172"/>
      <c r="D396" s="172"/>
      <c r="E396" s="172"/>
      <c r="F396" s="172"/>
      <c r="G396" s="172"/>
      <c r="H396" s="172"/>
      <c r="I396" s="172"/>
      <c r="J396" s="172"/>
      <c r="K396" s="172"/>
      <c r="L396" s="172"/>
      <c r="M396" s="172"/>
      <c r="N396" s="172"/>
      <c r="O396" s="172"/>
      <c r="P396" s="172"/>
      <c r="Q396" s="172"/>
      <c r="R396" s="172"/>
      <c r="S396" s="172"/>
      <c r="T396" s="172"/>
      <c r="U396" s="172"/>
      <c r="V396" s="172"/>
      <c r="W396" s="172"/>
      <c r="X396" s="172"/>
      <c r="Y396" s="172"/>
      <c r="Z396" s="172"/>
      <c r="AA396" s="172"/>
      <c r="AB396" s="172"/>
      <c r="AC396" s="172"/>
      <c r="AD396" s="172"/>
    </row>
    <row r="397" spans="3:30" x14ac:dyDescent="0.2"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</row>
    <row r="398" spans="3:30" x14ac:dyDescent="0.2">
      <c r="C398" s="172"/>
      <c r="D398" s="172"/>
      <c r="E398" s="172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2"/>
      <c r="S398" s="172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</row>
    <row r="399" spans="3:30" x14ac:dyDescent="0.2">
      <c r="C399" s="172"/>
      <c r="D399" s="172"/>
      <c r="E399" s="172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2"/>
      <c r="S399" s="172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</row>
    <row r="400" spans="3:30" x14ac:dyDescent="0.2">
      <c r="C400" s="172"/>
      <c r="D400" s="172"/>
      <c r="E400" s="172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  <c r="X400" s="172"/>
      <c r="Y400" s="172"/>
      <c r="Z400" s="172"/>
      <c r="AA400" s="172"/>
      <c r="AB400" s="172"/>
      <c r="AC400" s="172"/>
      <c r="AD400" s="172"/>
    </row>
    <row r="401" spans="3:30" x14ac:dyDescent="0.2">
      <c r="C401" s="172"/>
      <c r="D401" s="172"/>
      <c r="E401" s="172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72"/>
      <c r="V401" s="172"/>
      <c r="W401" s="172"/>
      <c r="X401" s="172"/>
      <c r="Y401" s="172"/>
      <c r="Z401" s="172"/>
      <c r="AA401" s="172"/>
      <c r="AB401" s="172"/>
      <c r="AC401" s="172"/>
      <c r="AD401" s="172"/>
    </row>
    <row r="402" spans="3:30" x14ac:dyDescent="0.2">
      <c r="C402" s="172"/>
      <c r="D402" s="172"/>
      <c r="E402" s="172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</row>
    <row r="403" spans="3:30" x14ac:dyDescent="0.2">
      <c r="C403" s="172"/>
      <c r="D403" s="172"/>
      <c r="E403" s="172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</row>
    <row r="404" spans="3:30" x14ac:dyDescent="0.2"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</row>
    <row r="405" spans="3:30" x14ac:dyDescent="0.2">
      <c r="C405" s="172"/>
      <c r="D405" s="172"/>
      <c r="E405" s="172"/>
      <c r="F405" s="172"/>
      <c r="G405" s="172"/>
      <c r="H405" s="172"/>
      <c r="I405" s="172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2"/>
      <c r="Z405" s="172"/>
      <c r="AA405" s="172"/>
      <c r="AB405" s="172"/>
      <c r="AC405" s="172"/>
      <c r="AD405" s="172"/>
    </row>
    <row r="406" spans="3:30" x14ac:dyDescent="0.2">
      <c r="C406" s="172"/>
      <c r="D406" s="172"/>
      <c r="E406" s="172"/>
      <c r="F406" s="172"/>
      <c r="G406" s="172"/>
      <c r="H406" s="172"/>
      <c r="I406" s="172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72"/>
      <c r="V406" s="172"/>
      <c r="W406" s="172"/>
      <c r="X406" s="172"/>
      <c r="Y406" s="172"/>
      <c r="Z406" s="172"/>
      <c r="AA406" s="172"/>
      <c r="AB406" s="172"/>
      <c r="AC406" s="172"/>
      <c r="AD406" s="172"/>
    </row>
    <row r="407" spans="3:30" x14ac:dyDescent="0.2">
      <c r="C407" s="172"/>
      <c r="D407" s="172"/>
      <c r="E407" s="172"/>
      <c r="F407" s="172"/>
      <c r="G407" s="172"/>
      <c r="H407" s="172"/>
      <c r="I407" s="172"/>
      <c r="J407" s="172"/>
      <c r="K407" s="172"/>
      <c r="L407" s="172"/>
      <c r="M407" s="172"/>
      <c r="N407" s="172"/>
      <c r="O407" s="172"/>
      <c r="P407" s="172"/>
      <c r="Q407" s="172"/>
      <c r="R407" s="172"/>
      <c r="S407" s="172"/>
      <c r="T407" s="172"/>
      <c r="U407" s="172"/>
      <c r="V407" s="172"/>
      <c r="W407" s="172"/>
      <c r="X407" s="172"/>
      <c r="Y407" s="172"/>
      <c r="Z407" s="172"/>
      <c r="AA407" s="172"/>
      <c r="AB407" s="172"/>
      <c r="AC407" s="172"/>
      <c r="AD407" s="172"/>
    </row>
    <row r="408" spans="3:30" x14ac:dyDescent="0.2">
      <c r="C408" s="172"/>
      <c r="D408" s="172"/>
      <c r="E408" s="172"/>
      <c r="F408" s="172"/>
      <c r="G408" s="172"/>
      <c r="H408" s="172"/>
      <c r="I408" s="172"/>
      <c r="J408" s="172"/>
      <c r="K408" s="172"/>
      <c r="L408" s="172"/>
      <c r="M408" s="172"/>
      <c r="N408" s="172"/>
      <c r="O408" s="172"/>
      <c r="P408" s="172"/>
      <c r="Q408" s="172"/>
      <c r="R408" s="172"/>
      <c r="S408" s="172"/>
      <c r="T408" s="172"/>
      <c r="U408" s="172"/>
      <c r="V408" s="172"/>
      <c r="W408" s="172"/>
      <c r="X408" s="172"/>
      <c r="Y408" s="172"/>
      <c r="Z408" s="172"/>
      <c r="AA408" s="172"/>
      <c r="AB408" s="172"/>
      <c r="AC408" s="172"/>
      <c r="AD408" s="172"/>
    </row>
    <row r="409" spans="3:30" x14ac:dyDescent="0.2">
      <c r="C409" s="172"/>
      <c r="D409" s="172"/>
      <c r="E409" s="172"/>
      <c r="F409" s="172"/>
      <c r="G409" s="172"/>
      <c r="H409" s="172"/>
      <c r="I409" s="172"/>
      <c r="J409" s="172"/>
      <c r="K409" s="172"/>
      <c r="L409" s="172"/>
      <c r="M409" s="172"/>
      <c r="N409" s="172"/>
      <c r="O409" s="172"/>
      <c r="P409" s="172"/>
      <c r="Q409" s="172"/>
      <c r="R409" s="172"/>
      <c r="S409" s="172"/>
      <c r="T409" s="172"/>
      <c r="U409" s="172"/>
      <c r="V409" s="172"/>
      <c r="W409" s="172"/>
      <c r="X409" s="172"/>
      <c r="Y409" s="172"/>
      <c r="Z409" s="172"/>
      <c r="AA409" s="172"/>
      <c r="AB409" s="172"/>
      <c r="AC409" s="172"/>
      <c r="AD409" s="172"/>
    </row>
    <row r="410" spans="3:30" x14ac:dyDescent="0.2">
      <c r="C410" s="172"/>
      <c r="D410" s="172"/>
      <c r="E410" s="172"/>
      <c r="F410" s="172"/>
      <c r="G410" s="172"/>
      <c r="H410" s="172"/>
      <c r="I410" s="172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</row>
    <row r="411" spans="3:30" x14ac:dyDescent="0.2">
      <c r="C411" s="172"/>
      <c r="D411" s="172"/>
      <c r="E411" s="172"/>
      <c r="F411" s="172"/>
      <c r="G411" s="172"/>
      <c r="H411" s="172"/>
      <c r="I411" s="172"/>
      <c r="J411" s="172"/>
      <c r="K411" s="172"/>
      <c r="L411" s="172"/>
      <c r="M411" s="172"/>
      <c r="N411" s="172"/>
      <c r="O411" s="172"/>
      <c r="P411" s="172"/>
      <c r="Q411" s="172"/>
      <c r="R411" s="172"/>
      <c r="S411" s="172"/>
      <c r="T411" s="172"/>
      <c r="U411" s="172"/>
      <c r="V411" s="172"/>
      <c r="W411" s="172"/>
      <c r="X411" s="172"/>
      <c r="Y411" s="172"/>
      <c r="Z411" s="172"/>
      <c r="AA411" s="172"/>
      <c r="AB411" s="172"/>
      <c r="AC411" s="172"/>
      <c r="AD411" s="172"/>
    </row>
    <row r="412" spans="3:30" x14ac:dyDescent="0.2"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  <c r="N412" s="172"/>
      <c r="O412" s="172"/>
      <c r="P412" s="172"/>
      <c r="Q412" s="172"/>
      <c r="R412" s="172"/>
      <c r="S412" s="172"/>
      <c r="T412" s="172"/>
      <c r="U412" s="172"/>
      <c r="V412" s="172"/>
      <c r="W412" s="172"/>
      <c r="X412" s="172"/>
      <c r="Y412" s="172"/>
      <c r="Z412" s="172"/>
      <c r="AA412" s="172"/>
      <c r="AB412" s="172"/>
      <c r="AC412" s="172"/>
      <c r="AD412" s="172"/>
    </row>
    <row r="413" spans="3:30" x14ac:dyDescent="0.2">
      <c r="C413" s="172"/>
      <c r="D413" s="172"/>
      <c r="E413" s="172"/>
      <c r="F413" s="172"/>
      <c r="G413" s="172"/>
      <c r="H413" s="172"/>
      <c r="I413" s="172"/>
      <c r="J413" s="172"/>
      <c r="K413" s="172"/>
      <c r="L413" s="172"/>
      <c r="M413" s="172"/>
      <c r="N413" s="172"/>
      <c r="O413" s="172"/>
      <c r="P413" s="172"/>
      <c r="Q413" s="172"/>
      <c r="R413" s="172"/>
      <c r="S413" s="172"/>
      <c r="T413" s="172"/>
      <c r="U413" s="172"/>
      <c r="V413" s="172"/>
      <c r="W413" s="172"/>
      <c r="X413" s="172"/>
      <c r="Y413" s="172"/>
      <c r="Z413" s="172"/>
      <c r="AA413" s="172"/>
      <c r="AB413" s="172"/>
      <c r="AC413" s="172"/>
      <c r="AD413" s="172"/>
    </row>
    <row r="414" spans="3:30" x14ac:dyDescent="0.2">
      <c r="C414" s="172"/>
      <c r="D414" s="172"/>
      <c r="E414" s="172"/>
      <c r="F414" s="172"/>
      <c r="G414" s="172"/>
      <c r="H414" s="172"/>
      <c r="I414" s="172"/>
      <c r="J414" s="172"/>
      <c r="K414" s="172"/>
      <c r="L414" s="172"/>
      <c r="M414" s="172"/>
      <c r="N414" s="172"/>
      <c r="O414" s="172"/>
      <c r="P414" s="172"/>
      <c r="Q414" s="172"/>
      <c r="R414" s="172"/>
      <c r="S414" s="172"/>
      <c r="T414" s="172"/>
      <c r="U414" s="172"/>
      <c r="V414" s="172"/>
      <c r="W414" s="172"/>
      <c r="X414" s="172"/>
      <c r="Y414" s="172"/>
      <c r="Z414" s="172"/>
      <c r="AA414" s="172"/>
      <c r="AB414" s="172"/>
      <c r="AC414" s="172"/>
      <c r="AD414" s="172"/>
    </row>
    <row r="415" spans="3:30" x14ac:dyDescent="0.2">
      <c r="C415" s="172"/>
      <c r="D415" s="172"/>
      <c r="E415" s="172"/>
      <c r="F415" s="172"/>
      <c r="G415" s="172"/>
      <c r="H415" s="172"/>
      <c r="I415" s="172"/>
      <c r="J415" s="172"/>
      <c r="K415" s="172"/>
      <c r="L415" s="172"/>
      <c r="M415" s="172"/>
      <c r="N415" s="172"/>
      <c r="O415" s="172"/>
      <c r="P415" s="172"/>
      <c r="Q415" s="172"/>
      <c r="R415" s="172"/>
      <c r="S415" s="172"/>
      <c r="T415" s="172"/>
      <c r="U415" s="172"/>
      <c r="V415" s="172"/>
      <c r="W415" s="172"/>
      <c r="X415" s="172"/>
      <c r="Y415" s="172"/>
      <c r="Z415" s="172"/>
      <c r="AA415" s="172"/>
      <c r="AB415" s="172"/>
      <c r="AC415" s="172"/>
      <c r="AD415" s="172"/>
    </row>
    <row r="416" spans="3:30" x14ac:dyDescent="0.2">
      <c r="C416" s="172"/>
      <c r="D416" s="172"/>
      <c r="E416" s="172"/>
      <c r="F416" s="172"/>
      <c r="G416" s="172"/>
      <c r="H416" s="172"/>
      <c r="I416" s="172"/>
      <c r="J416" s="172"/>
      <c r="K416" s="172"/>
      <c r="L416" s="172"/>
      <c r="M416" s="172"/>
      <c r="N416" s="172"/>
      <c r="O416" s="172"/>
      <c r="P416" s="172"/>
      <c r="Q416" s="172"/>
      <c r="R416" s="172"/>
      <c r="S416" s="172"/>
      <c r="T416" s="172"/>
      <c r="U416" s="172"/>
      <c r="V416" s="172"/>
      <c r="W416" s="172"/>
      <c r="X416" s="172"/>
      <c r="Y416" s="172"/>
      <c r="Z416" s="172"/>
      <c r="AA416" s="172"/>
      <c r="AB416" s="172"/>
      <c r="AC416" s="172"/>
      <c r="AD416" s="172"/>
    </row>
    <row r="417" spans="3:30" x14ac:dyDescent="0.2">
      <c r="C417" s="172"/>
      <c r="D417" s="172"/>
      <c r="E417" s="172"/>
      <c r="F417" s="172"/>
      <c r="G417" s="172"/>
      <c r="H417" s="172"/>
      <c r="I417" s="172"/>
      <c r="J417" s="172"/>
      <c r="K417" s="172"/>
      <c r="L417" s="172"/>
      <c r="M417" s="172"/>
      <c r="N417" s="172"/>
      <c r="O417" s="172"/>
      <c r="P417" s="172"/>
      <c r="Q417" s="172"/>
      <c r="R417" s="172"/>
      <c r="S417" s="172"/>
      <c r="T417" s="172"/>
      <c r="U417" s="172"/>
      <c r="V417" s="172"/>
      <c r="W417" s="172"/>
      <c r="X417" s="172"/>
      <c r="Y417" s="172"/>
      <c r="Z417" s="172"/>
      <c r="AA417" s="172"/>
      <c r="AB417" s="172"/>
      <c r="AC417" s="172"/>
      <c r="AD417" s="172"/>
    </row>
    <row r="418" spans="3:30" x14ac:dyDescent="0.2">
      <c r="C418" s="172"/>
      <c r="D418" s="172"/>
      <c r="E418" s="172"/>
      <c r="F418" s="172"/>
      <c r="G418" s="172"/>
      <c r="H418" s="172"/>
      <c r="I418" s="172"/>
      <c r="J418" s="172"/>
      <c r="K418" s="172"/>
      <c r="L418" s="172"/>
      <c r="M418" s="172"/>
      <c r="N418" s="172"/>
      <c r="O418" s="172"/>
      <c r="P418" s="172"/>
      <c r="Q418" s="172"/>
      <c r="R418" s="172"/>
      <c r="S418" s="172"/>
      <c r="T418" s="172"/>
      <c r="U418" s="172"/>
      <c r="V418" s="172"/>
      <c r="W418" s="172"/>
      <c r="X418" s="172"/>
      <c r="Y418" s="172"/>
      <c r="Z418" s="172"/>
      <c r="AA418" s="172"/>
      <c r="AB418" s="172"/>
      <c r="AC418" s="172"/>
      <c r="AD418" s="172"/>
    </row>
    <row r="419" spans="3:30" x14ac:dyDescent="0.2">
      <c r="C419" s="172"/>
      <c r="D419" s="172"/>
      <c r="E419" s="172"/>
      <c r="F419" s="172"/>
      <c r="G419" s="172"/>
      <c r="H419" s="172"/>
      <c r="I419" s="172"/>
      <c r="J419" s="172"/>
      <c r="K419" s="172"/>
      <c r="L419" s="172"/>
      <c r="M419" s="172"/>
      <c r="N419" s="172"/>
      <c r="O419" s="172"/>
      <c r="P419" s="172"/>
      <c r="Q419" s="172"/>
      <c r="R419" s="172"/>
      <c r="S419" s="172"/>
      <c r="T419" s="172"/>
      <c r="U419" s="172"/>
      <c r="V419" s="172"/>
      <c r="W419" s="172"/>
      <c r="X419" s="172"/>
      <c r="Y419" s="172"/>
      <c r="Z419" s="172"/>
      <c r="AA419" s="172"/>
      <c r="AB419" s="172"/>
      <c r="AC419" s="172"/>
      <c r="AD419" s="172"/>
    </row>
    <row r="420" spans="3:30" x14ac:dyDescent="0.2"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  <c r="N420" s="172"/>
      <c r="O420" s="172"/>
      <c r="P420" s="172"/>
      <c r="Q420" s="172"/>
      <c r="R420" s="172"/>
      <c r="S420" s="172"/>
      <c r="T420" s="172"/>
      <c r="U420" s="172"/>
      <c r="V420" s="172"/>
      <c r="W420" s="172"/>
      <c r="X420" s="172"/>
      <c r="Y420" s="172"/>
      <c r="Z420" s="172"/>
      <c r="AA420" s="172"/>
      <c r="AB420" s="172"/>
      <c r="AC420" s="172"/>
      <c r="AD420" s="172"/>
    </row>
    <row r="421" spans="3:30" x14ac:dyDescent="0.2">
      <c r="C421" s="172"/>
      <c r="D421" s="172"/>
      <c r="E421" s="172"/>
      <c r="F421" s="172"/>
      <c r="G421" s="172"/>
      <c r="H421" s="172"/>
      <c r="I421" s="172"/>
      <c r="J421" s="172"/>
      <c r="K421" s="172"/>
      <c r="L421" s="172"/>
      <c r="M421" s="172"/>
      <c r="N421" s="172"/>
      <c r="O421" s="172"/>
      <c r="P421" s="172"/>
      <c r="Q421" s="172"/>
      <c r="R421" s="172"/>
      <c r="S421" s="172"/>
      <c r="T421" s="172"/>
      <c r="U421" s="172"/>
      <c r="V421" s="172"/>
      <c r="W421" s="172"/>
      <c r="X421" s="172"/>
      <c r="Y421" s="172"/>
      <c r="Z421" s="172"/>
      <c r="AA421" s="172"/>
      <c r="AB421" s="172"/>
      <c r="AC421" s="172"/>
      <c r="AD421" s="172"/>
    </row>
    <row r="422" spans="3:30" x14ac:dyDescent="0.2"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  <c r="N422" s="172"/>
      <c r="O422" s="172"/>
      <c r="P422" s="172"/>
      <c r="Q422" s="172"/>
      <c r="R422" s="172"/>
      <c r="S422" s="172"/>
      <c r="T422" s="172"/>
      <c r="U422" s="172"/>
      <c r="V422" s="172"/>
      <c r="W422" s="172"/>
      <c r="X422" s="172"/>
      <c r="Y422" s="172"/>
      <c r="Z422" s="172"/>
      <c r="AA422" s="172"/>
      <c r="AB422" s="172"/>
      <c r="AC422" s="172"/>
      <c r="AD422" s="172"/>
    </row>
    <row r="423" spans="3:30" x14ac:dyDescent="0.2"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  <c r="R423" s="172"/>
      <c r="S423" s="172"/>
      <c r="T423" s="172"/>
      <c r="U423" s="172"/>
      <c r="V423" s="172"/>
      <c r="W423" s="172"/>
      <c r="X423" s="172"/>
      <c r="Y423" s="172"/>
      <c r="Z423" s="172"/>
      <c r="AA423" s="172"/>
      <c r="AB423" s="172"/>
      <c r="AC423" s="172"/>
      <c r="AD423" s="172"/>
    </row>
    <row r="424" spans="3:30" x14ac:dyDescent="0.2">
      <c r="C424" s="172"/>
      <c r="D424" s="172"/>
      <c r="E424" s="172"/>
      <c r="F424" s="172"/>
      <c r="G424" s="172"/>
      <c r="H424" s="172"/>
      <c r="I424" s="172"/>
      <c r="J424" s="172"/>
      <c r="K424" s="172"/>
      <c r="L424" s="172"/>
      <c r="M424" s="172"/>
      <c r="N424" s="172"/>
      <c r="O424" s="172"/>
      <c r="P424" s="172"/>
      <c r="Q424" s="172"/>
      <c r="R424" s="172"/>
      <c r="S424" s="172"/>
      <c r="T424" s="172"/>
      <c r="U424" s="172"/>
      <c r="V424" s="172"/>
      <c r="W424" s="172"/>
      <c r="X424" s="172"/>
      <c r="Y424" s="172"/>
      <c r="Z424" s="172"/>
      <c r="AA424" s="172"/>
      <c r="AB424" s="172"/>
      <c r="AC424" s="172"/>
      <c r="AD424" s="172"/>
    </row>
    <row r="425" spans="3:30" x14ac:dyDescent="0.2">
      <c r="C425" s="172"/>
      <c r="D425" s="172"/>
      <c r="E425" s="172"/>
      <c r="F425" s="172"/>
      <c r="G425" s="172"/>
      <c r="H425" s="172"/>
      <c r="I425" s="172"/>
      <c r="J425" s="172"/>
      <c r="K425" s="172"/>
      <c r="L425" s="172"/>
      <c r="M425" s="172"/>
      <c r="N425" s="172"/>
      <c r="O425" s="172"/>
      <c r="P425" s="172"/>
      <c r="Q425" s="172"/>
      <c r="R425" s="172"/>
      <c r="S425" s="172"/>
      <c r="T425" s="172"/>
      <c r="U425" s="172"/>
      <c r="V425" s="172"/>
      <c r="W425" s="172"/>
      <c r="X425" s="172"/>
      <c r="Y425" s="172"/>
      <c r="Z425" s="172"/>
      <c r="AA425" s="172"/>
      <c r="AB425" s="172"/>
      <c r="AC425" s="172"/>
      <c r="AD425" s="172"/>
    </row>
    <row r="426" spans="3:30" x14ac:dyDescent="0.2">
      <c r="C426" s="172"/>
      <c r="D426" s="172"/>
      <c r="E426" s="172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</row>
    <row r="427" spans="3:30" x14ac:dyDescent="0.2"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  <c r="AA427" s="172"/>
      <c r="AB427" s="172"/>
      <c r="AC427" s="172"/>
      <c r="AD427" s="172"/>
    </row>
    <row r="428" spans="3:30" x14ac:dyDescent="0.2">
      <c r="C428" s="172"/>
      <c r="D428" s="172"/>
      <c r="E428" s="172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  <c r="AA428" s="172"/>
      <c r="AB428" s="172"/>
      <c r="AC428" s="172"/>
      <c r="AD428" s="172"/>
    </row>
    <row r="429" spans="3:30" x14ac:dyDescent="0.2"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2"/>
      <c r="S429" s="172"/>
      <c r="T429" s="172"/>
      <c r="U429" s="172"/>
      <c r="V429" s="172"/>
      <c r="W429" s="172"/>
      <c r="X429" s="172"/>
      <c r="Y429" s="172"/>
      <c r="Z429" s="172"/>
      <c r="AA429" s="172"/>
      <c r="AB429" s="172"/>
      <c r="AC429" s="172"/>
      <c r="AD429" s="172"/>
    </row>
    <row r="430" spans="3:30" x14ac:dyDescent="0.2">
      <c r="C430" s="172"/>
      <c r="D430" s="172"/>
      <c r="E430" s="172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  <c r="R430" s="172"/>
      <c r="S430" s="172"/>
      <c r="T430" s="172"/>
      <c r="U430" s="172"/>
      <c r="V430" s="172"/>
      <c r="W430" s="172"/>
      <c r="X430" s="172"/>
      <c r="Y430" s="172"/>
      <c r="Z430" s="172"/>
      <c r="AA430" s="172"/>
      <c r="AB430" s="172"/>
      <c r="AC430" s="172"/>
      <c r="AD430" s="172"/>
    </row>
    <row r="431" spans="3:30" x14ac:dyDescent="0.2">
      <c r="C431" s="172"/>
      <c r="D431" s="172"/>
      <c r="E431" s="172"/>
      <c r="F431" s="172"/>
      <c r="G431" s="172"/>
      <c r="H431" s="172"/>
      <c r="I431" s="172"/>
      <c r="J431" s="172"/>
      <c r="K431" s="172"/>
      <c r="L431" s="172"/>
      <c r="M431" s="172"/>
      <c r="N431" s="172"/>
      <c r="O431" s="172"/>
      <c r="P431" s="172"/>
      <c r="Q431" s="172"/>
      <c r="R431" s="172"/>
      <c r="S431" s="172"/>
      <c r="T431" s="172"/>
      <c r="U431" s="172"/>
      <c r="V431" s="172"/>
      <c r="W431" s="172"/>
      <c r="X431" s="172"/>
      <c r="Y431" s="172"/>
      <c r="Z431" s="172"/>
      <c r="AA431" s="172"/>
      <c r="AB431" s="172"/>
      <c r="AC431" s="172"/>
      <c r="AD431" s="172"/>
    </row>
    <row r="432" spans="3:30" x14ac:dyDescent="0.2">
      <c r="C432" s="172"/>
      <c r="D432" s="172"/>
      <c r="E432" s="172"/>
      <c r="F432" s="172"/>
      <c r="G432" s="172"/>
      <c r="H432" s="172"/>
      <c r="I432" s="172"/>
      <c r="J432" s="172"/>
      <c r="K432" s="172"/>
      <c r="L432" s="172"/>
      <c r="M432" s="172"/>
      <c r="N432" s="172"/>
      <c r="O432" s="172"/>
      <c r="P432" s="172"/>
      <c r="Q432" s="172"/>
      <c r="R432" s="172"/>
      <c r="S432" s="172"/>
      <c r="T432" s="172"/>
      <c r="U432" s="172"/>
      <c r="V432" s="172"/>
      <c r="W432" s="172"/>
      <c r="X432" s="172"/>
      <c r="Y432" s="172"/>
      <c r="Z432" s="172"/>
      <c r="AA432" s="172"/>
      <c r="AB432" s="172"/>
      <c r="AC432" s="172"/>
      <c r="AD432" s="172"/>
    </row>
    <row r="433" spans="3:30" x14ac:dyDescent="0.2">
      <c r="C433" s="172"/>
      <c r="D433" s="172"/>
      <c r="E433" s="172"/>
      <c r="F433" s="172"/>
      <c r="G433" s="172"/>
      <c r="H433" s="172"/>
      <c r="I433" s="172"/>
      <c r="J433" s="172"/>
      <c r="K433" s="172"/>
      <c r="L433" s="172"/>
      <c r="M433" s="172"/>
      <c r="N433" s="172"/>
      <c r="O433" s="172"/>
      <c r="P433" s="172"/>
      <c r="Q433" s="172"/>
      <c r="R433" s="172"/>
      <c r="S433" s="172"/>
      <c r="T433" s="172"/>
      <c r="U433" s="172"/>
      <c r="V433" s="172"/>
      <c r="W433" s="172"/>
      <c r="X433" s="172"/>
      <c r="Y433" s="172"/>
      <c r="Z433" s="172"/>
      <c r="AA433" s="172"/>
      <c r="AB433" s="172"/>
      <c r="AC433" s="172"/>
      <c r="AD433" s="172"/>
    </row>
    <row r="434" spans="3:30" x14ac:dyDescent="0.2">
      <c r="C434" s="172"/>
      <c r="D434" s="172"/>
      <c r="E434" s="172"/>
      <c r="F434" s="172"/>
      <c r="G434" s="172"/>
      <c r="H434" s="172"/>
      <c r="I434" s="172"/>
      <c r="J434" s="172"/>
      <c r="K434" s="172"/>
      <c r="L434" s="172"/>
      <c r="M434" s="172"/>
      <c r="N434" s="172"/>
      <c r="O434" s="172"/>
      <c r="P434" s="172"/>
      <c r="Q434" s="172"/>
      <c r="R434" s="172"/>
      <c r="S434" s="172"/>
      <c r="T434" s="172"/>
      <c r="U434" s="172"/>
      <c r="V434" s="172"/>
      <c r="W434" s="172"/>
      <c r="X434" s="172"/>
      <c r="Y434" s="172"/>
      <c r="Z434" s="172"/>
      <c r="AA434" s="172"/>
      <c r="AB434" s="172"/>
      <c r="AC434" s="172"/>
      <c r="AD434" s="172"/>
    </row>
    <row r="435" spans="3:30" x14ac:dyDescent="0.2">
      <c r="C435" s="172"/>
      <c r="D435" s="172"/>
      <c r="E435" s="172"/>
      <c r="F435" s="172"/>
      <c r="G435" s="172"/>
      <c r="H435" s="172"/>
      <c r="I435" s="172"/>
      <c r="J435" s="172"/>
      <c r="K435" s="172"/>
      <c r="L435" s="172"/>
      <c r="M435" s="172"/>
      <c r="N435" s="172"/>
      <c r="O435" s="172"/>
      <c r="P435" s="172"/>
      <c r="Q435" s="172"/>
      <c r="R435" s="172"/>
      <c r="S435" s="172"/>
      <c r="T435" s="172"/>
      <c r="U435" s="172"/>
      <c r="V435" s="172"/>
      <c r="W435" s="172"/>
      <c r="X435" s="172"/>
      <c r="Y435" s="172"/>
      <c r="Z435" s="172"/>
      <c r="AA435" s="172"/>
      <c r="AB435" s="172"/>
      <c r="AC435" s="172"/>
      <c r="AD435" s="172"/>
    </row>
    <row r="436" spans="3:30" x14ac:dyDescent="0.2">
      <c r="C436" s="172"/>
      <c r="D436" s="172"/>
      <c r="E436" s="172"/>
      <c r="F436" s="172"/>
      <c r="G436" s="172"/>
      <c r="H436" s="172"/>
      <c r="I436" s="172"/>
      <c r="J436" s="172"/>
      <c r="K436" s="172"/>
      <c r="L436" s="172"/>
      <c r="M436" s="172"/>
      <c r="N436" s="172"/>
      <c r="O436" s="172"/>
      <c r="P436" s="172"/>
      <c r="Q436" s="172"/>
      <c r="R436" s="172"/>
      <c r="S436" s="172"/>
      <c r="T436" s="172"/>
      <c r="U436" s="172"/>
      <c r="V436" s="172"/>
      <c r="W436" s="172"/>
      <c r="X436" s="172"/>
      <c r="Y436" s="172"/>
      <c r="Z436" s="172"/>
      <c r="AA436" s="172"/>
      <c r="AB436" s="172"/>
      <c r="AC436" s="172"/>
      <c r="AD436" s="172"/>
    </row>
    <row r="437" spans="3:30" x14ac:dyDescent="0.2">
      <c r="C437" s="172"/>
      <c r="D437" s="172"/>
      <c r="E437" s="172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  <c r="R437" s="172"/>
      <c r="S437" s="172"/>
      <c r="T437" s="172"/>
      <c r="U437" s="172"/>
      <c r="V437" s="172"/>
      <c r="W437" s="172"/>
      <c r="X437" s="172"/>
      <c r="Y437" s="172"/>
      <c r="Z437" s="172"/>
      <c r="AA437" s="172"/>
      <c r="AB437" s="172"/>
      <c r="AC437" s="172"/>
      <c r="AD437" s="172"/>
    </row>
    <row r="438" spans="3:30" x14ac:dyDescent="0.2">
      <c r="C438" s="172"/>
      <c r="D438" s="172"/>
      <c r="E438" s="172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</row>
    <row r="439" spans="3:30" x14ac:dyDescent="0.2">
      <c r="C439" s="172"/>
      <c r="D439" s="172"/>
      <c r="E439" s="172"/>
      <c r="F439" s="172"/>
      <c r="G439" s="172"/>
      <c r="H439" s="172"/>
      <c r="I439" s="172"/>
      <c r="J439" s="172"/>
      <c r="K439" s="172"/>
      <c r="L439" s="172"/>
      <c r="M439" s="172"/>
      <c r="N439" s="172"/>
      <c r="O439" s="172"/>
      <c r="P439" s="172"/>
      <c r="Q439" s="172"/>
      <c r="R439" s="172"/>
      <c r="S439" s="172"/>
      <c r="T439" s="172"/>
      <c r="U439" s="172"/>
      <c r="V439" s="172"/>
      <c r="W439" s="172"/>
      <c r="X439" s="172"/>
      <c r="Y439" s="172"/>
      <c r="Z439" s="172"/>
      <c r="AA439" s="172"/>
      <c r="AB439" s="172"/>
      <c r="AC439" s="172"/>
      <c r="AD439" s="172"/>
    </row>
    <row r="440" spans="3:30" x14ac:dyDescent="0.2">
      <c r="C440" s="172"/>
      <c r="D440" s="172"/>
      <c r="E440" s="172"/>
      <c r="F440" s="172"/>
      <c r="G440" s="172"/>
      <c r="H440" s="172"/>
      <c r="I440" s="172"/>
      <c r="J440" s="172"/>
      <c r="K440" s="172"/>
      <c r="L440" s="172"/>
      <c r="M440" s="172"/>
      <c r="N440" s="172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2"/>
      <c r="Z440" s="172"/>
      <c r="AA440" s="172"/>
      <c r="AB440" s="172"/>
      <c r="AC440" s="172"/>
      <c r="AD440" s="172"/>
    </row>
    <row r="441" spans="3:30" x14ac:dyDescent="0.2">
      <c r="C441" s="172"/>
      <c r="D441" s="172"/>
      <c r="E441" s="172"/>
      <c r="F441" s="172"/>
      <c r="G441" s="172"/>
      <c r="H441" s="172"/>
      <c r="I441" s="172"/>
      <c r="J441" s="172"/>
      <c r="K441" s="172"/>
      <c r="L441" s="172"/>
      <c r="M441" s="172"/>
      <c r="N441" s="172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2"/>
      <c r="Z441" s="172"/>
      <c r="AA441" s="172"/>
      <c r="AB441" s="172"/>
      <c r="AC441" s="172"/>
      <c r="AD441" s="172"/>
    </row>
    <row r="442" spans="3:30" x14ac:dyDescent="0.2">
      <c r="C442" s="172"/>
      <c r="D442" s="172"/>
      <c r="E442" s="172"/>
      <c r="F442" s="172"/>
      <c r="G442" s="172"/>
      <c r="H442" s="172"/>
      <c r="I442" s="172"/>
      <c r="J442" s="172"/>
      <c r="K442" s="172"/>
      <c r="L442" s="172"/>
      <c r="M442" s="172"/>
      <c r="N442" s="172"/>
      <c r="O442" s="172"/>
      <c r="P442" s="172"/>
      <c r="Q442" s="172"/>
      <c r="R442" s="172"/>
      <c r="S442" s="172"/>
      <c r="T442" s="172"/>
      <c r="U442" s="172"/>
      <c r="V442" s="172"/>
      <c r="W442" s="172"/>
      <c r="X442" s="172"/>
      <c r="Y442" s="172"/>
      <c r="Z442" s="172"/>
      <c r="AA442" s="172"/>
      <c r="AB442" s="172"/>
      <c r="AC442" s="172"/>
      <c r="AD442" s="172"/>
    </row>
    <row r="443" spans="3:30" x14ac:dyDescent="0.2">
      <c r="C443" s="172"/>
      <c r="D443" s="172"/>
      <c r="E443" s="172"/>
      <c r="F443" s="172"/>
      <c r="G443" s="172"/>
      <c r="H443" s="172"/>
      <c r="I443" s="172"/>
      <c r="J443" s="172"/>
      <c r="K443" s="172"/>
      <c r="L443" s="172"/>
      <c r="M443" s="172"/>
      <c r="N443" s="172"/>
      <c r="O443" s="172"/>
      <c r="P443" s="172"/>
      <c r="Q443" s="172"/>
      <c r="R443" s="172"/>
      <c r="S443" s="172"/>
      <c r="T443" s="172"/>
      <c r="U443" s="172"/>
      <c r="V443" s="172"/>
      <c r="W443" s="172"/>
      <c r="X443" s="172"/>
      <c r="Y443" s="172"/>
      <c r="Z443" s="172"/>
      <c r="AA443" s="172"/>
      <c r="AB443" s="172"/>
      <c r="AC443" s="172"/>
      <c r="AD443" s="172"/>
    </row>
    <row r="444" spans="3:30" x14ac:dyDescent="0.2">
      <c r="C444" s="172"/>
      <c r="D444" s="172"/>
      <c r="E444" s="172"/>
      <c r="F444" s="172"/>
      <c r="G444" s="172"/>
      <c r="H444" s="172"/>
      <c r="I444" s="172"/>
      <c r="J444" s="172"/>
      <c r="K444" s="172"/>
      <c r="L444" s="172"/>
      <c r="M444" s="172"/>
      <c r="N444" s="172"/>
      <c r="O444" s="172"/>
      <c r="P444" s="172"/>
      <c r="Q444" s="172"/>
      <c r="R444" s="172"/>
      <c r="S444" s="172"/>
      <c r="T444" s="172"/>
      <c r="U444" s="172"/>
      <c r="V444" s="172"/>
      <c r="W444" s="172"/>
      <c r="X444" s="172"/>
      <c r="Y444" s="172"/>
      <c r="Z444" s="172"/>
      <c r="AA444" s="172"/>
      <c r="AB444" s="172"/>
      <c r="AC444" s="172"/>
      <c r="AD444" s="172"/>
    </row>
    <row r="445" spans="3:30" x14ac:dyDescent="0.2">
      <c r="C445" s="172"/>
      <c r="D445" s="172"/>
      <c r="E445" s="172"/>
      <c r="F445" s="172"/>
      <c r="G445" s="172"/>
      <c r="H445" s="172"/>
      <c r="I445" s="172"/>
      <c r="J445" s="172"/>
      <c r="K445" s="172"/>
      <c r="L445" s="172"/>
      <c r="M445" s="172"/>
      <c r="N445" s="172"/>
      <c r="O445" s="172"/>
      <c r="P445" s="172"/>
      <c r="Q445" s="172"/>
      <c r="R445" s="172"/>
      <c r="S445" s="172"/>
      <c r="T445" s="172"/>
      <c r="U445" s="172"/>
      <c r="V445" s="172"/>
      <c r="W445" s="172"/>
      <c r="X445" s="172"/>
      <c r="Y445" s="172"/>
      <c r="Z445" s="172"/>
      <c r="AA445" s="172"/>
      <c r="AB445" s="172"/>
      <c r="AC445" s="172"/>
      <c r="AD445" s="172"/>
    </row>
    <row r="446" spans="3:30" x14ac:dyDescent="0.2"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2"/>
      <c r="R446" s="172"/>
      <c r="S446" s="172"/>
      <c r="T446" s="172"/>
      <c r="U446" s="172"/>
      <c r="V446" s="172"/>
      <c r="W446" s="172"/>
      <c r="X446" s="172"/>
      <c r="Y446" s="172"/>
      <c r="Z446" s="172"/>
      <c r="AA446" s="172"/>
      <c r="AB446" s="172"/>
      <c r="AC446" s="172"/>
      <c r="AD446" s="172"/>
    </row>
    <row r="447" spans="3:30" x14ac:dyDescent="0.2">
      <c r="C447" s="172"/>
      <c r="D447" s="172"/>
      <c r="E447" s="172"/>
      <c r="F447" s="172"/>
      <c r="G447" s="172"/>
      <c r="H447" s="172"/>
      <c r="I447" s="172"/>
      <c r="J447" s="172"/>
      <c r="K447" s="172"/>
      <c r="L447" s="172"/>
      <c r="M447" s="172"/>
      <c r="N447" s="172"/>
      <c r="O447" s="172"/>
      <c r="P447" s="172"/>
      <c r="Q447" s="172"/>
      <c r="R447" s="172"/>
      <c r="S447" s="172"/>
      <c r="T447" s="172"/>
      <c r="U447" s="172"/>
      <c r="V447" s="172"/>
      <c r="W447" s="172"/>
      <c r="X447" s="172"/>
      <c r="Y447" s="172"/>
      <c r="Z447" s="172"/>
      <c r="AA447" s="172"/>
      <c r="AB447" s="172"/>
      <c r="AC447" s="172"/>
      <c r="AD447" s="172"/>
    </row>
    <row r="448" spans="3:30" x14ac:dyDescent="0.2">
      <c r="C448" s="172"/>
      <c r="D448" s="172"/>
      <c r="E448" s="172"/>
      <c r="F448" s="172"/>
      <c r="G448" s="172"/>
      <c r="H448" s="172"/>
      <c r="I448" s="172"/>
      <c r="J448" s="172"/>
      <c r="K448" s="172"/>
      <c r="L448" s="172"/>
      <c r="M448" s="172"/>
      <c r="N448" s="172"/>
      <c r="O448" s="172"/>
      <c r="P448" s="172"/>
      <c r="Q448" s="172"/>
      <c r="R448" s="172"/>
      <c r="S448" s="172"/>
      <c r="T448" s="172"/>
      <c r="U448" s="172"/>
      <c r="V448" s="172"/>
      <c r="W448" s="172"/>
      <c r="X448" s="172"/>
      <c r="Y448" s="172"/>
      <c r="Z448" s="172"/>
      <c r="AA448" s="172"/>
      <c r="AB448" s="172"/>
      <c r="AC448" s="172"/>
      <c r="AD448" s="172"/>
    </row>
    <row r="449" spans="3:30" x14ac:dyDescent="0.2">
      <c r="C449" s="172"/>
      <c r="D449" s="172"/>
      <c r="E449" s="172"/>
      <c r="F449" s="172"/>
      <c r="G449" s="172"/>
      <c r="H449" s="172"/>
      <c r="I449" s="172"/>
      <c r="J449" s="172"/>
      <c r="K449" s="172"/>
      <c r="L449" s="172"/>
      <c r="M449" s="172"/>
      <c r="N449" s="172"/>
      <c r="O449" s="172"/>
      <c r="P449" s="172"/>
      <c r="Q449" s="172"/>
      <c r="R449" s="172"/>
      <c r="S449" s="172"/>
      <c r="T449" s="172"/>
      <c r="U449" s="172"/>
      <c r="V449" s="172"/>
      <c r="W449" s="172"/>
      <c r="X449" s="172"/>
      <c r="Y449" s="172"/>
      <c r="Z449" s="172"/>
      <c r="AA449" s="172"/>
      <c r="AB449" s="172"/>
      <c r="AC449" s="172"/>
      <c r="AD449" s="172"/>
    </row>
    <row r="450" spans="3:30" x14ac:dyDescent="0.2">
      <c r="C450" s="172"/>
      <c r="D450" s="172"/>
      <c r="E450" s="172"/>
      <c r="F450" s="172"/>
      <c r="G450" s="172"/>
      <c r="H450" s="172"/>
      <c r="I450" s="172"/>
      <c r="J450" s="172"/>
      <c r="K450" s="172"/>
      <c r="L450" s="172"/>
      <c r="M450" s="172"/>
      <c r="N450" s="172"/>
      <c r="O450" s="172"/>
      <c r="P450" s="172"/>
      <c r="Q450" s="172"/>
      <c r="R450" s="172"/>
      <c r="S450" s="172"/>
      <c r="T450" s="172"/>
      <c r="U450" s="172"/>
      <c r="V450" s="172"/>
      <c r="W450" s="172"/>
      <c r="X450" s="172"/>
      <c r="Y450" s="172"/>
      <c r="Z450" s="172"/>
      <c r="AA450" s="172"/>
      <c r="AB450" s="172"/>
      <c r="AC450" s="172"/>
      <c r="AD450" s="172"/>
    </row>
    <row r="451" spans="3:30" x14ac:dyDescent="0.2"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  <c r="N451" s="172"/>
      <c r="O451" s="172"/>
      <c r="P451" s="172"/>
      <c r="Q451" s="172"/>
      <c r="R451" s="172"/>
      <c r="S451" s="172"/>
      <c r="T451" s="172"/>
      <c r="U451" s="172"/>
      <c r="V451" s="172"/>
      <c r="W451" s="172"/>
      <c r="X451" s="172"/>
      <c r="Y451" s="172"/>
      <c r="Z451" s="172"/>
      <c r="AA451" s="172"/>
      <c r="AB451" s="172"/>
      <c r="AC451" s="172"/>
      <c r="AD451" s="172"/>
    </row>
    <row r="452" spans="3:30" x14ac:dyDescent="0.2">
      <c r="C452" s="172"/>
      <c r="D452" s="172"/>
      <c r="E452" s="172"/>
      <c r="F452" s="172"/>
      <c r="G452" s="172"/>
      <c r="H452" s="172"/>
      <c r="I452" s="172"/>
      <c r="J452" s="172"/>
      <c r="K452" s="172"/>
      <c r="L452" s="172"/>
      <c r="M452" s="172"/>
      <c r="N452" s="172"/>
      <c r="O452" s="172"/>
      <c r="P452" s="172"/>
      <c r="Q452" s="172"/>
      <c r="R452" s="172"/>
      <c r="S452" s="172"/>
      <c r="T452" s="172"/>
      <c r="U452" s="172"/>
      <c r="V452" s="172"/>
      <c r="W452" s="172"/>
      <c r="X452" s="172"/>
      <c r="Y452" s="172"/>
      <c r="Z452" s="172"/>
      <c r="AA452" s="172"/>
      <c r="AB452" s="172"/>
      <c r="AC452" s="172"/>
      <c r="AD452" s="172"/>
    </row>
    <row r="453" spans="3:30" x14ac:dyDescent="0.2">
      <c r="C453" s="172"/>
      <c r="D453" s="172"/>
      <c r="E453" s="172"/>
      <c r="F453" s="172"/>
      <c r="G453" s="172"/>
      <c r="H453" s="172"/>
      <c r="I453" s="172"/>
      <c r="J453" s="172"/>
      <c r="K453" s="172"/>
      <c r="L453" s="172"/>
      <c r="M453" s="172"/>
      <c r="N453" s="172"/>
      <c r="O453" s="172"/>
      <c r="P453" s="172"/>
      <c r="Q453" s="172"/>
      <c r="R453" s="172"/>
      <c r="S453" s="172"/>
      <c r="T453" s="172"/>
      <c r="U453" s="172"/>
      <c r="V453" s="172"/>
      <c r="W453" s="172"/>
      <c r="X453" s="172"/>
      <c r="Y453" s="172"/>
      <c r="Z453" s="172"/>
      <c r="AA453" s="172"/>
      <c r="AB453" s="172"/>
      <c r="AC453" s="172"/>
      <c r="AD453" s="172"/>
    </row>
    <row r="454" spans="3:30" x14ac:dyDescent="0.2">
      <c r="C454" s="172"/>
      <c r="D454" s="172"/>
      <c r="E454" s="172"/>
      <c r="F454" s="172"/>
      <c r="G454" s="172"/>
      <c r="H454" s="172"/>
      <c r="I454" s="172"/>
      <c r="J454" s="172"/>
      <c r="K454" s="172"/>
      <c r="L454" s="172"/>
      <c r="M454" s="172"/>
      <c r="N454" s="172"/>
      <c r="O454" s="172"/>
      <c r="P454" s="172"/>
      <c r="Q454" s="172"/>
      <c r="R454" s="172"/>
      <c r="S454" s="172"/>
      <c r="T454" s="172"/>
      <c r="U454" s="172"/>
      <c r="V454" s="172"/>
      <c r="W454" s="172"/>
      <c r="X454" s="172"/>
      <c r="Y454" s="172"/>
      <c r="Z454" s="172"/>
      <c r="AA454" s="172"/>
      <c r="AB454" s="172"/>
      <c r="AC454" s="172"/>
      <c r="AD454" s="172"/>
    </row>
    <row r="455" spans="3:30" x14ac:dyDescent="0.2">
      <c r="C455" s="172"/>
      <c r="D455" s="172"/>
      <c r="E455" s="172"/>
      <c r="F455" s="172"/>
      <c r="G455" s="172"/>
      <c r="H455" s="172"/>
      <c r="I455" s="172"/>
      <c r="J455" s="172"/>
      <c r="K455" s="172"/>
      <c r="L455" s="172"/>
      <c r="M455" s="172"/>
      <c r="N455" s="172"/>
      <c r="O455" s="172"/>
      <c r="P455" s="172"/>
      <c r="Q455" s="172"/>
      <c r="R455" s="172"/>
      <c r="S455" s="172"/>
      <c r="T455" s="172"/>
      <c r="U455" s="172"/>
      <c r="V455" s="172"/>
      <c r="W455" s="172"/>
      <c r="X455" s="172"/>
      <c r="Y455" s="172"/>
      <c r="Z455" s="172"/>
      <c r="AA455" s="172"/>
      <c r="AB455" s="172"/>
      <c r="AC455" s="172"/>
      <c r="AD455" s="172"/>
    </row>
    <row r="456" spans="3:30" x14ac:dyDescent="0.2">
      <c r="C456" s="172"/>
      <c r="D456" s="172"/>
      <c r="E456" s="172"/>
      <c r="F456" s="172"/>
      <c r="G456" s="172"/>
      <c r="H456" s="172"/>
      <c r="I456" s="172"/>
      <c r="J456" s="172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72"/>
      <c r="V456" s="172"/>
      <c r="W456" s="172"/>
      <c r="X456" s="172"/>
      <c r="Y456" s="172"/>
      <c r="Z456" s="172"/>
      <c r="AA456" s="172"/>
      <c r="AB456" s="172"/>
      <c r="AC456" s="172"/>
      <c r="AD456" s="172"/>
    </row>
    <row r="457" spans="3:30" x14ac:dyDescent="0.2">
      <c r="C457" s="172"/>
      <c r="D457" s="172"/>
      <c r="E457" s="172"/>
      <c r="F457" s="172"/>
      <c r="G457" s="172"/>
      <c r="H457" s="172"/>
      <c r="I457" s="172"/>
      <c r="J457" s="172"/>
      <c r="K457" s="172"/>
      <c r="L457" s="172"/>
      <c r="M457" s="172"/>
      <c r="N457" s="172"/>
      <c r="O457" s="172"/>
      <c r="P457" s="172"/>
      <c r="Q457" s="172"/>
      <c r="R457" s="172"/>
      <c r="S457" s="172"/>
      <c r="T457" s="172"/>
      <c r="U457" s="172"/>
      <c r="V457" s="172"/>
      <c r="W457" s="172"/>
      <c r="X457" s="172"/>
      <c r="Y457" s="172"/>
      <c r="Z457" s="172"/>
      <c r="AA457" s="172"/>
      <c r="AB457" s="172"/>
      <c r="AC457" s="172"/>
      <c r="AD457" s="172"/>
    </row>
    <row r="458" spans="3:30" x14ac:dyDescent="0.2">
      <c r="C458" s="172"/>
      <c r="D458" s="172"/>
      <c r="E458" s="172"/>
      <c r="F458" s="172"/>
      <c r="G458" s="172"/>
      <c r="H458" s="172"/>
      <c r="I458" s="172"/>
      <c r="J458" s="172"/>
      <c r="K458" s="172"/>
      <c r="L458" s="172"/>
      <c r="M458" s="172"/>
      <c r="N458" s="172"/>
      <c r="O458" s="172"/>
      <c r="P458" s="172"/>
      <c r="Q458" s="172"/>
      <c r="R458" s="172"/>
      <c r="S458" s="172"/>
      <c r="T458" s="172"/>
      <c r="U458" s="172"/>
      <c r="V458" s="172"/>
      <c r="W458" s="172"/>
      <c r="X458" s="172"/>
      <c r="Y458" s="172"/>
      <c r="Z458" s="172"/>
      <c r="AA458" s="172"/>
      <c r="AB458" s="172"/>
      <c r="AC458" s="172"/>
      <c r="AD458" s="172"/>
    </row>
    <row r="459" spans="3:30" x14ac:dyDescent="0.2">
      <c r="C459" s="172"/>
      <c r="D459" s="172"/>
      <c r="E459" s="172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172"/>
      <c r="S459" s="172"/>
      <c r="T459" s="172"/>
      <c r="U459" s="172"/>
      <c r="V459" s="172"/>
      <c r="W459" s="172"/>
      <c r="X459" s="172"/>
      <c r="Y459" s="172"/>
      <c r="Z459" s="172"/>
      <c r="AA459" s="172"/>
      <c r="AB459" s="172"/>
      <c r="AC459" s="172"/>
      <c r="AD459" s="172"/>
    </row>
    <row r="460" spans="3:30" x14ac:dyDescent="0.2">
      <c r="C460" s="172"/>
      <c r="D460" s="172"/>
      <c r="E460" s="172"/>
      <c r="F460" s="172"/>
      <c r="G460" s="172"/>
      <c r="H460" s="172"/>
      <c r="I460" s="172"/>
      <c r="J460" s="172"/>
      <c r="K460" s="172"/>
      <c r="L460" s="172"/>
      <c r="M460" s="172"/>
      <c r="N460" s="172"/>
      <c r="O460" s="172"/>
      <c r="P460" s="172"/>
      <c r="Q460" s="172"/>
      <c r="R460" s="172"/>
      <c r="S460" s="172"/>
      <c r="T460" s="172"/>
      <c r="U460" s="172"/>
      <c r="V460" s="172"/>
      <c r="W460" s="172"/>
      <c r="X460" s="172"/>
      <c r="Y460" s="172"/>
      <c r="Z460" s="172"/>
      <c r="AA460" s="172"/>
      <c r="AB460" s="172"/>
      <c r="AC460" s="172"/>
      <c r="AD460" s="172"/>
    </row>
    <row r="461" spans="3:30" x14ac:dyDescent="0.2"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  <c r="P461" s="172"/>
      <c r="Q461" s="172"/>
      <c r="R461" s="172"/>
      <c r="S461" s="172"/>
      <c r="T461" s="172"/>
      <c r="U461" s="172"/>
      <c r="V461" s="172"/>
      <c r="W461" s="172"/>
      <c r="X461" s="172"/>
      <c r="Y461" s="172"/>
      <c r="Z461" s="172"/>
      <c r="AA461" s="172"/>
      <c r="AB461" s="172"/>
      <c r="AC461" s="172"/>
      <c r="AD461" s="172"/>
    </row>
    <row r="462" spans="3:30" x14ac:dyDescent="0.2">
      <c r="C462" s="172"/>
      <c r="D462" s="172"/>
      <c r="E462" s="172"/>
      <c r="F462" s="172"/>
      <c r="G462" s="172"/>
      <c r="H462" s="172"/>
      <c r="I462" s="172"/>
      <c r="J462" s="172"/>
      <c r="K462" s="172"/>
      <c r="L462" s="172"/>
      <c r="M462" s="172"/>
      <c r="N462" s="172"/>
      <c r="O462" s="172"/>
      <c r="P462" s="172"/>
      <c r="Q462" s="172"/>
      <c r="R462" s="172"/>
      <c r="S462" s="172"/>
      <c r="T462" s="172"/>
      <c r="U462" s="172"/>
      <c r="V462" s="172"/>
      <c r="W462" s="172"/>
      <c r="X462" s="172"/>
      <c r="Y462" s="172"/>
      <c r="Z462" s="172"/>
      <c r="AA462" s="172"/>
      <c r="AB462" s="172"/>
      <c r="AC462" s="172"/>
      <c r="AD462" s="172"/>
    </row>
    <row r="463" spans="3:30" x14ac:dyDescent="0.2"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2"/>
      <c r="Z463" s="172"/>
      <c r="AA463" s="172"/>
      <c r="AB463" s="172"/>
      <c r="AC463" s="172"/>
      <c r="AD463" s="172"/>
    </row>
    <row r="464" spans="3:30" x14ac:dyDescent="0.2">
      <c r="C464" s="172"/>
      <c r="D464" s="172"/>
      <c r="E464" s="172"/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  <c r="P464" s="172"/>
      <c r="Q464" s="172"/>
      <c r="R464" s="172"/>
      <c r="S464" s="172"/>
      <c r="T464" s="172"/>
      <c r="U464" s="172"/>
      <c r="V464" s="172"/>
      <c r="W464" s="172"/>
      <c r="X464" s="172"/>
      <c r="Y464" s="172"/>
      <c r="Z464" s="172"/>
      <c r="AA464" s="172"/>
      <c r="AB464" s="172"/>
      <c r="AC464" s="172"/>
      <c r="AD464" s="172"/>
    </row>
    <row r="465" spans="3:30" x14ac:dyDescent="0.2">
      <c r="C465" s="172"/>
      <c r="D465" s="172"/>
      <c r="E465" s="172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72"/>
      <c r="Z465" s="172"/>
      <c r="AA465" s="172"/>
      <c r="AB465" s="172"/>
      <c r="AC465" s="172"/>
      <c r="AD465" s="172"/>
    </row>
    <row r="466" spans="3:30" x14ac:dyDescent="0.2">
      <c r="C466" s="172"/>
      <c r="D466" s="172"/>
      <c r="E466" s="172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  <c r="U466" s="172"/>
      <c r="V466" s="172"/>
      <c r="W466" s="172"/>
      <c r="X466" s="172"/>
      <c r="Y466" s="172"/>
      <c r="Z466" s="172"/>
      <c r="AA466" s="172"/>
      <c r="AB466" s="172"/>
      <c r="AC466" s="172"/>
      <c r="AD466" s="172"/>
    </row>
    <row r="467" spans="3:30" x14ac:dyDescent="0.2">
      <c r="C467" s="172"/>
      <c r="D467" s="172"/>
      <c r="E467" s="172"/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72"/>
      <c r="V467" s="172"/>
      <c r="W467" s="172"/>
      <c r="X467" s="172"/>
      <c r="Y467" s="172"/>
      <c r="Z467" s="172"/>
      <c r="AA467" s="172"/>
      <c r="AB467" s="172"/>
      <c r="AC467" s="172"/>
      <c r="AD467" s="172"/>
    </row>
    <row r="468" spans="3:30" x14ac:dyDescent="0.2">
      <c r="C468" s="172"/>
      <c r="D468" s="172"/>
      <c r="E468" s="172"/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  <c r="P468" s="172"/>
      <c r="Q468" s="172"/>
      <c r="R468" s="172"/>
      <c r="S468" s="172"/>
      <c r="T468" s="172"/>
      <c r="U468" s="172"/>
      <c r="V468" s="172"/>
      <c r="W468" s="172"/>
      <c r="X468" s="172"/>
      <c r="Y468" s="172"/>
      <c r="Z468" s="172"/>
      <c r="AA468" s="172"/>
      <c r="AB468" s="172"/>
      <c r="AC468" s="172"/>
      <c r="AD468" s="172"/>
    </row>
    <row r="469" spans="3:30" x14ac:dyDescent="0.2">
      <c r="C469" s="172"/>
      <c r="D469" s="172"/>
      <c r="E469" s="172"/>
      <c r="F469" s="172"/>
      <c r="G469" s="172"/>
      <c r="H469" s="172"/>
      <c r="I469" s="172"/>
      <c r="J469" s="172"/>
      <c r="K469" s="172"/>
      <c r="L469" s="172"/>
      <c r="M469" s="172"/>
      <c r="N469" s="172"/>
      <c r="O469" s="172"/>
      <c r="P469" s="172"/>
      <c r="Q469" s="172"/>
      <c r="R469" s="172"/>
      <c r="S469" s="172"/>
      <c r="T469" s="172"/>
      <c r="U469" s="172"/>
      <c r="V469" s="172"/>
      <c r="W469" s="172"/>
      <c r="X469" s="172"/>
      <c r="Y469" s="172"/>
      <c r="Z469" s="172"/>
      <c r="AA469" s="172"/>
      <c r="AB469" s="172"/>
      <c r="AC469" s="172"/>
      <c r="AD469" s="172"/>
    </row>
    <row r="470" spans="3:30" x14ac:dyDescent="0.2">
      <c r="C470" s="172"/>
      <c r="D470" s="172"/>
      <c r="E470" s="172"/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  <c r="R470" s="172"/>
      <c r="S470" s="172"/>
      <c r="T470" s="172"/>
      <c r="U470" s="172"/>
      <c r="V470" s="172"/>
      <c r="W470" s="172"/>
      <c r="X470" s="172"/>
      <c r="Y470" s="172"/>
      <c r="Z470" s="172"/>
      <c r="AA470" s="172"/>
      <c r="AB470" s="172"/>
      <c r="AC470" s="172"/>
      <c r="AD470" s="172"/>
    </row>
    <row r="471" spans="3:30" x14ac:dyDescent="0.2">
      <c r="C471" s="172"/>
      <c r="D471" s="172"/>
      <c r="E471" s="172"/>
      <c r="F471" s="172"/>
      <c r="G471" s="172"/>
      <c r="H471" s="172"/>
      <c r="I471" s="172"/>
      <c r="J471" s="172"/>
      <c r="K471" s="172"/>
      <c r="L471" s="172"/>
      <c r="M471" s="172"/>
      <c r="N471" s="172"/>
      <c r="O471" s="172"/>
      <c r="P471" s="172"/>
      <c r="Q471" s="172"/>
      <c r="R471" s="172"/>
      <c r="S471" s="172"/>
      <c r="T471" s="172"/>
      <c r="U471" s="172"/>
      <c r="V471" s="172"/>
      <c r="W471" s="172"/>
      <c r="X471" s="172"/>
      <c r="Y471" s="172"/>
      <c r="Z471" s="172"/>
      <c r="AA471" s="172"/>
      <c r="AB471" s="172"/>
      <c r="AC471" s="172"/>
      <c r="AD471" s="172"/>
    </row>
    <row r="472" spans="3:30" x14ac:dyDescent="0.2"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  <c r="R472" s="172"/>
      <c r="S472" s="172"/>
      <c r="T472" s="172"/>
      <c r="U472" s="172"/>
      <c r="V472" s="172"/>
      <c r="W472" s="172"/>
      <c r="X472" s="172"/>
      <c r="Y472" s="172"/>
      <c r="Z472" s="172"/>
      <c r="AA472" s="172"/>
      <c r="AB472" s="172"/>
      <c r="AC472" s="172"/>
      <c r="AD472" s="172"/>
    </row>
    <row r="473" spans="3:30" x14ac:dyDescent="0.2">
      <c r="C473" s="172"/>
      <c r="D473" s="172"/>
      <c r="E473" s="172"/>
      <c r="F473" s="172"/>
      <c r="G473" s="172"/>
      <c r="H473" s="172"/>
      <c r="I473" s="172"/>
      <c r="J473" s="172"/>
      <c r="K473" s="172"/>
      <c r="L473" s="172"/>
      <c r="M473" s="172"/>
      <c r="N473" s="172"/>
      <c r="O473" s="172"/>
      <c r="P473" s="172"/>
      <c r="Q473" s="172"/>
      <c r="R473" s="172"/>
      <c r="S473" s="172"/>
      <c r="T473" s="172"/>
      <c r="U473" s="172"/>
      <c r="V473" s="172"/>
      <c r="W473" s="172"/>
      <c r="X473" s="172"/>
      <c r="Y473" s="172"/>
      <c r="Z473" s="172"/>
      <c r="AA473" s="172"/>
      <c r="AB473" s="172"/>
      <c r="AC473" s="172"/>
      <c r="AD473" s="172"/>
    </row>
    <row r="474" spans="3:30" x14ac:dyDescent="0.2"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  <c r="N474" s="172"/>
      <c r="O474" s="172"/>
      <c r="P474" s="172"/>
      <c r="Q474" s="172"/>
      <c r="R474" s="172"/>
      <c r="S474" s="172"/>
      <c r="T474" s="172"/>
      <c r="U474" s="172"/>
      <c r="V474" s="172"/>
      <c r="W474" s="172"/>
      <c r="X474" s="172"/>
      <c r="Y474" s="172"/>
      <c r="Z474" s="172"/>
      <c r="AA474" s="172"/>
      <c r="AB474" s="172"/>
      <c r="AC474" s="172"/>
      <c r="AD474" s="172"/>
    </row>
    <row r="475" spans="3:30" x14ac:dyDescent="0.2"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2"/>
      <c r="R475" s="172"/>
      <c r="S475" s="172"/>
      <c r="T475" s="172"/>
      <c r="U475" s="172"/>
      <c r="V475" s="172"/>
      <c r="W475" s="172"/>
      <c r="X475" s="172"/>
      <c r="Y475" s="172"/>
      <c r="Z475" s="172"/>
      <c r="AA475" s="172"/>
      <c r="AB475" s="172"/>
      <c r="AC475" s="172"/>
      <c r="AD475" s="172"/>
    </row>
    <row r="476" spans="3:30" x14ac:dyDescent="0.2">
      <c r="C476" s="172"/>
      <c r="D476" s="172"/>
      <c r="E476" s="172"/>
      <c r="F476" s="172"/>
      <c r="G476" s="172"/>
      <c r="H476" s="172"/>
      <c r="I476" s="172"/>
      <c r="J476" s="172"/>
      <c r="K476" s="172"/>
      <c r="L476" s="172"/>
      <c r="M476" s="172"/>
      <c r="N476" s="172"/>
      <c r="O476" s="172"/>
      <c r="P476" s="172"/>
      <c r="Q476" s="172"/>
      <c r="R476" s="172"/>
      <c r="S476" s="172"/>
      <c r="T476" s="172"/>
      <c r="U476" s="172"/>
      <c r="V476" s="172"/>
      <c r="W476" s="172"/>
      <c r="X476" s="172"/>
      <c r="Y476" s="172"/>
      <c r="Z476" s="172"/>
      <c r="AA476" s="172"/>
      <c r="AB476" s="172"/>
      <c r="AC476" s="172"/>
      <c r="AD476" s="172"/>
    </row>
    <row r="477" spans="3:30" x14ac:dyDescent="0.2">
      <c r="C477" s="172"/>
      <c r="D477" s="172"/>
      <c r="E477" s="172"/>
      <c r="F477" s="172"/>
      <c r="G477" s="172"/>
      <c r="H477" s="172"/>
      <c r="I477" s="172"/>
      <c r="J477" s="172"/>
      <c r="K477" s="172"/>
      <c r="L477" s="172"/>
      <c r="M477" s="172"/>
      <c r="N477" s="172"/>
      <c r="O477" s="172"/>
      <c r="P477" s="172"/>
      <c r="Q477" s="172"/>
      <c r="R477" s="172"/>
      <c r="S477" s="172"/>
      <c r="T477" s="172"/>
      <c r="U477" s="172"/>
      <c r="V477" s="172"/>
      <c r="W477" s="172"/>
      <c r="X477" s="172"/>
      <c r="Y477" s="172"/>
      <c r="Z477" s="172"/>
      <c r="AA477" s="172"/>
      <c r="AB477" s="172"/>
      <c r="AC477" s="172"/>
      <c r="AD477" s="172"/>
    </row>
    <row r="478" spans="3:30" x14ac:dyDescent="0.2">
      <c r="C478" s="172"/>
      <c r="D478" s="172"/>
      <c r="E478" s="172"/>
      <c r="F478" s="172"/>
      <c r="G478" s="172"/>
      <c r="H478" s="172"/>
      <c r="I478" s="172"/>
      <c r="J478" s="172"/>
      <c r="K478" s="172"/>
      <c r="L478" s="172"/>
      <c r="M478" s="172"/>
      <c r="N478" s="172"/>
      <c r="O478" s="172"/>
      <c r="P478" s="172"/>
      <c r="Q478" s="172"/>
      <c r="R478" s="172"/>
      <c r="S478" s="172"/>
      <c r="T478" s="172"/>
      <c r="U478" s="172"/>
      <c r="V478" s="172"/>
      <c r="W478" s="172"/>
      <c r="X478" s="172"/>
      <c r="Y478" s="172"/>
      <c r="Z478" s="172"/>
      <c r="AA478" s="172"/>
      <c r="AB478" s="172"/>
      <c r="AC478" s="172"/>
      <c r="AD478" s="172"/>
    </row>
    <row r="479" spans="3:30" x14ac:dyDescent="0.2">
      <c r="C479" s="172"/>
      <c r="D479" s="172"/>
      <c r="E479" s="172"/>
      <c r="F479" s="172"/>
      <c r="G479" s="172"/>
      <c r="H479" s="172"/>
      <c r="I479" s="172"/>
      <c r="J479" s="172"/>
      <c r="K479" s="172"/>
      <c r="L479" s="172"/>
      <c r="M479" s="172"/>
      <c r="N479" s="172"/>
      <c r="O479" s="172"/>
      <c r="P479" s="172"/>
      <c r="Q479" s="172"/>
      <c r="R479" s="172"/>
      <c r="S479" s="172"/>
      <c r="T479" s="172"/>
      <c r="U479" s="172"/>
      <c r="V479" s="172"/>
      <c r="W479" s="172"/>
      <c r="X479" s="172"/>
      <c r="Y479" s="172"/>
      <c r="Z479" s="172"/>
      <c r="AA479" s="172"/>
      <c r="AB479" s="172"/>
      <c r="AC479" s="172"/>
      <c r="AD479" s="172"/>
    </row>
    <row r="480" spans="3:30" x14ac:dyDescent="0.2">
      <c r="C480" s="172"/>
      <c r="D480" s="172"/>
      <c r="E480" s="172"/>
      <c r="F480" s="172"/>
      <c r="G480" s="172"/>
      <c r="H480" s="172"/>
      <c r="I480" s="172"/>
      <c r="J480" s="172"/>
      <c r="K480" s="172"/>
      <c r="L480" s="172"/>
      <c r="M480" s="172"/>
      <c r="N480" s="172"/>
      <c r="O480" s="172"/>
      <c r="P480" s="172"/>
      <c r="Q480" s="172"/>
      <c r="R480" s="172"/>
      <c r="S480" s="172"/>
      <c r="T480" s="172"/>
      <c r="U480" s="172"/>
      <c r="V480" s="172"/>
      <c r="W480" s="172"/>
      <c r="X480" s="172"/>
      <c r="Y480" s="172"/>
      <c r="Z480" s="172"/>
      <c r="AA480" s="172"/>
      <c r="AB480" s="172"/>
      <c r="AC480" s="172"/>
      <c r="AD480" s="172"/>
    </row>
    <row r="481" spans="3:30" x14ac:dyDescent="0.2">
      <c r="C481" s="172"/>
      <c r="D481" s="172"/>
      <c r="E481" s="172"/>
      <c r="F481" s="172"/>
      <c r="G481" s="172"/>
      <c r="H481" s="172"/>
      <c r="I481" s="172"/>
      <c r="J481" s="172"/>
      <c r="K481" s="172"/>
      <c r="L481" s="172"/>
      <c r="M481" s="172"/>
      <c r="N481" s="172"/>
      <c r="O481" s="172"/>
      <c r="P481" s="172"/>
      <c r="Q481" s="172"/>
      <c r="R481" s="172"/>
      <c r="S481" s="172"/>
      <c r="T481" s="172"/>
      <c r="U481" s="172"/>
      <c r="V481" s="172"/>
      <c r="W481" s="172"/>
      <c r="X481" s="172"/>
      <c r="Y481" s="172"/>
      <c r="Z481" s="172"/>
      <c r="AA481" s="172"/>
      <c r="AB481" s="172"/>
      <c r="AC481" s="172"/>
      <c r="AD481" s="172"/>
    </row>
    <row r="482" spans="3:30" x14ac:dyDescent="0.2">
      <c r="C482" s="172"/>
      <c r="D482" s="172"/>
      <c r="E482" s="172"/>
      <c r="F482" s="172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72"/>
      <c r="V482" s="172"/>
      <c r="W482" s="172"/>
      <c r="X482" s="172"/>
      <c r="Y482" s="172"/>
      <c r="Z482" s="172"/>
      <c r="AA482" s="172"/>
      <c r="AB482" s="172"/>
      <c r="AC482" s="172"/>
      <c r="AD482" s="172"/>
    </row>
    <row r="483" spans="3:30" x14ac:dyDescent="0.2">
      <c r="C483" s="172"/>
      <c r="D483" s="172"/>
      <c r="E483" s="172"/>
      <c r="F483" s="172"/>
      <c r="G483" s="172"/>
      <c r="H483" s="172"/>
      <c r="I483" s="172"/>
      <c r="J483" s="172"/>
      <c r="K483" s="172"/>
      <c r="L483" s="172"/>
      <c r="M483" s="172"/>
      <c r="N483" s="172"/>
      <c r="O483" s="172"/>
      <c r="P483" s="172"/>
      <c r="Q483" s="172"/>
      <c r="R483" s="172"/>
      <c r="S483" s="172"/>
      <c r="T483" s="172"/>
      <c r="U483" s="172"/>
      <c r="V483" s="172"/>
      <c r="W483" s="172"/>
      <c r="X483" s="172"/>
      <c r="Y483" s="172"/>
      <c r="Z483" s="172"/>
      <c r="AA483" s="172"/>
      <c r="AB483" s="172"/>
      <c r="AC483" s="172"/>
      <c r="AD483" s="172"/>
    </row>
    <row r="484" spans="3:30" x14ac:dyDescent="0.2">
      <c r="C484" s="172"/>
      <c r="D484" s="172"/>
      <c r="E484" s="172"/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  <c r="R484" s="172"/>
      <c r="S484" s="172"/>
      <c r="T484" s="172"/>
      <c r="U484" s="172"/>
      <c r="V484" s="172"/>
      <c r="W484" s="172"/>
      <c r="X484" s="172"/>
      <c r="Y484" s="172"/>
      <c r="Z484" s="172"/>
      <c r="AA484" s="172"/>
      <c r="AB484" s="172"/>
      <c r="AC484" s="172"/>
      <c r="AD484" s="172"/>
    </row>
    <row r="485" spans="3:30" x14ac:dyDescent="0.2">
      <c r="C485" s="172"/>
      <c r="D485" s="172"/>
      <c r="E485" s="172"/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  <c r="R485" s="172"/>
      <c r="S485" s="172"/>
      <c r="T485" s="172"/>
      <c r="U485" s="172"/>
      <c r="V485" s="172"/>
      <c r="W485" s="172"/>
      <c r="X485" s="172"/>
      <c r="Y485" s="172"/>
      <c r="Z485" s="172"/>
      <c r="AA485" s="172"/>
      <c r="AB485" s="172"/>
      <c r="AC485" s="172"/>
      <c r="AD485" s="172"/>
    </row>
    <row r="486" spans="3:30" x14ac:dyDescent="0.2">
      <c r="C486" s="172"/>
      <c r="D486" s="172"/>
      <c r="E486" s="172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  <c r="X486" s="172"/>
      <c r="Y486" s="172"/>
      <c r="Z486" s="172"/>
      <c r="AA486" s="172"/>
      <c r="AB486" s="172"/>
      <c r="AC486" s="172"/>
      <c r="AD486" s="172"/>
    </row>
    <row r="487" spans="3:30" x14ac:dyDescent="0.2">
      <c r="C487" s="172"/>
      <c r="D487" s="172"/>
      <c r="E487" s="172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  <c r="AA487" s="172"/>
      <c r="AB487" s="172"/>
      <c r="AC487" s="172"/>
      <c r="AD487" s="172"/>
    </row>
    <row r="488" spans="3:30" x14ac:dyDescent="0.2"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72"/>
      <c r="V488" s="172"/>
      <c r="W488" s="172"/>
      <c r="X488" s="172"/>
      <c r="Y488" s="172"/>
      <c r="Z488" s="172"/>
      <c r="AA488" s="172"/>
      <c r="AB488" s="172"/>
      <c r="AC488" s="172"/>
      <c r="AD488" s="172"/>
    </row>
    <row r="489" spans="3:30" x14ac:dyDescent="0.2">
      <c r="C489" s="172"/>
      <c r="D489" s="172"/>
      <c r="E489" s="172"/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72"/>
      <c r="V489" s="172"/>
      <c r="W489" s="172"/>
      <c r="X489" s="172"/>
      <c r="Y489" s="172"/>
      <c r="Z489" s="172"/>
      <c r="AA489" s="172"/>
      <c r="AB489" s="172"/>
      <c r="AC489" s="172"/>
      <c r="AD489" s="172"/>
    </row>
    <row r="490" spans="3:30" x14ac:dyDescent="0.2"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  <c r="R490" s="172"/>
      <c r="S490" s="172"/>
      <c r="T490" s="172"/>
      <c r="U490" s="172"/>
      <c r="V490" s="172"/>
      <c r="W490" s="172"/>
      <c r="X490" s="172"/>
      <c r="Y490" s="172"/>
      <c r="Z490" s="172"/>
      <c r="AA490" s="172"/>
      <c r="AB490" s="172"/>
      <c r="AC490" s="172"/>
      <c r="AD490" s="172"/>
    </row>
    <row r="491" spans="3:30" x14ac:dyDescent="0.2">
      <c r="C491" s="172"/>
      <c r="D491" s="172"/>
      <c r="E491" s="172"/>
      <c r="F491" s="172"/>
      <c r="G491" s="172"/>
      <c r="H491" s="172"/>
      <c r="I491" s="172"/>
      <c r="J491" s="172"/>
      <c r="K491" s="172"/>
      <c r="L491" s="172"/>
      <c r="M491" s="172"/>
      <c r="N491" s="172"/>
      <c r="O491" s="172"/>
      <c r="P491" s="172"/>
      <c r="Q491" s="172"/>
      <c r="R491" s="172"/>
      <c r="S491" s="172"/>
      <c r="T491" s="172"/>
      <c r="U491" s="172"/>
      <c r="V491" s="172"/>
      <c r="W491" s="172"/>
      <c r="X491" s="172"/>
      <c r="Y491" s="172"/>
      <c r="Z491" s="172"/>
      <c r="AA491" s="172"/>
      <c r="AB491" s="172"/>
      <c r="AC491" s="172"/>
      <c r="AD491" s="172"/>
    </row>
    <row r="492" spans="3:30" x14ac:dyDescent="0.2">
      <c r="C492" s="172"/>
      <c r="D492" s="172"/>
      <c r="E492" s="172"/>
      <c r="F492" s="172"/>
      <c r="G492" s="172"/>
      <c r="H492" s="172"/>
      <c r="I492" s="172"/>
      <c r="J492" s="172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  <c r="U492" s="172"/>
      <c r="V492" s="172"/>
      <c r="W492" s="172"/>
      <c r="X492" s="172"/>
      <c r="Y492" s="172"/>
      <c r="Z492" s="172"/>
      <c r="AA492" s="172"/>
      <c r="AB492" s="172"/>
      <c r="AC492" s="172"/>
      <c r="AD492" s="172"/>
    </row>
    <row r="493" spans="3:30" x14ac:dyDescent="0.2">
      <c r="C493" s="172"/>
      <c r="D493" s="172"/>
      <c r="E493" s="172"/>
      <c r="F493" s="172"/>
      <c r="G493" s="172"/>
      <c r="H493" s="172"/>
      <c r="I493" s="172"/>
      <c r="J493" s="172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  <c r="U493" s="172"/>
      <c r="V493" s="172"/>
      <c r="W493" s="172"/>
      <c r="X493" s="172"/>
      <c r="Y493" s="172"/>
      <c r="Z493" s="172"/>
      <c r="AA493" s="172"/>
      <c r="AB493" s="172"/>
      <c r="AC493" s="172"/>
      <c r="AD493" s="172"/>
    </row>
    <row r="494" spans="3:30" x14ac:dyDescent="0.2">
      <c r="C494" s="172"/>
      <c r="D494" s="172"/>
      <c r="E494" s="172"/>
      <c r="F494" s="172"/>
      <c r="G494" s="172"/>
      <c r="H494" s="172"/>
      <c r="I494" s="172"/>
      <c r="J494" s="172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  <c r="U494" s="172"/>
      <c r="V494" s="172"/>
      <c r="W494" s="172"/>
      <c r="X494" s="172"/>
      <c r="Y494" s="172"/>
      <c r="Z494" s="172"/>
      <c r="AA494" s="172"/>
      <c r="AB494" s="172"/>
      <c r="AC494" s="172"/>
      <c r="AD494" s="172"/>
    </row>
    <row r="495" spans="3:30" x14ac:dyDescent="0.2">
      <c r="C495" s="172"/>
      <c r="D495" s="172"/>
      <c r="E495" s="172"/>
      <c r="F495" s="172"/>
      <c r="G495" s="172"/>
      <c r="H495" s="172"/>
      <c r="I495" s="172"/>
      <c r="J495" s="172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72"/>
      <c r="V495" s="172"/>
      <c r="W495" s="172"/>
      <c r="X495" s="172"/>
      <c r="Y495" s="172"/>
      <c r="Z495" s="172"/>
      <c r="AA495" s="172"/>
      <c r="AB495" s="172"/>
      <c r="AC495" s="172"/>
      <c r="AD495" s="172"/>
    </row>
    <row r="496" spans="3:30" x14ac:dyDescent="0.2">
      <c r="C496" s="172"/>
      <c r="D496" s="172"/>
      <c r="E496" s="172"/>
      <c r="F496" s="172"/>
      <c r="G496" s="172"/>
      <c r="H496" s="172"/>
      <c r="I496" s="172"/>
      <c r="J496" s="172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  <c r="AA496" s="172"/>
      <c r="AB496" s="172"/>
      <c r="AC496" s="172"/>
      <c r="AD496" s="172"/>
    </row>
    <row r="497" spans="3:30" x14ac:dyDescent="0.2">
      <c r="C497" s="172"/>
      <c r="D497" s="172"/>
      <c r="E497" s="172"/>
      <c r="F497" s="172"/>
      <c r="G497" s="172"/>
      <c r="H497" s="172"/>
      <c r="I497" s="172"/>
      <c r="J497" s="172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  <c r="AA497" s="172"/>
      <c r="AB497" s="172"/>
      <c r="AC497" s="172"/>
      <c r="AD497" s="172"/>
    </row>
    <row r="498" spans="3:30" x14ac:dyDescent="0.2">
      <c r="C498" s="172"/>
      <c r="D498" s="172"/>
      <c r="E498" s="172"/>
      <c r="F498" s="172"/>
      <c r="G498" s="172"/>
      <c r="H498" s="172"/>
      <c r="I498" s="172"/>
      <c r="J498" s="172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  <c r="AA498" s="172"/>
      <c r="AB498" s="172"/>
      <c r="AC498" s="172"/>
      <c r="AD498" s="172"/>
    </row>
    <row r="499" spans="3:30" x14ac:dyDescent="0.2">
      <c r="C499" s="172"/>
      <c r="D499" s="172"/>
      <c r="E499" s="172"/>
      <c r="F499" s="172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</row>
    <row r="500" spans="3:30" x14ac:dyDescent="0.2">
      <c r="C500" s="172"/>
      <c r="D500" s="172"/>
      <c r="E500" s="172"/>
      <c r="F500" s="172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</row>
    <row r="501" spans="3:30" x14ac:dyDescent="0.2">
      <c r="C501" s="172"/>
      <c r="D501" s="172"/>
      <c r="E501" s="172"/>
      <c r="F501" s="172"/>
      <c r="G501" s="172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72"/>
      <c r="V501" s="172"/>
      <c r="W501" s="172"/>
      <c r="X501" s="172"/>
      <c r="Y501" s="172"/>
      <c r="Z501" s="172"/>
      <c r="AA501" s="172"/>
      <c r="AB501" s="172"/>
      <c r="AC501" s="172"/>
      <c r="AD501" s="172"/>
    </row>
    <row r="502" spans="3:30" x14ac:dyDescent="0.2">
      <c r="C502" s="172"/>
      <c r="D502" s="172"/>
      <c r="E502" s="172"/>
      <c r="F502" s="172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  <c r="U502" s="172"/>
      <c r="V502" s="172"/>
      <c r="W502" s="172"/>
      <c r="X502" s="172"/>
      <c r="Y502" s="172"/>
      <c r="Z502" s="172"/>
      <c r="AA502" s="172"/>
      <c r="AB502" s="172"/>
      <c r="AC502" s="172"/>
      <c r="AD502" s="172"/>
    </row>
    <row r="503" spans="3:30" x14ac:dyDescent="0.2">
      <c r="C503" s="172"/>
      <c r="D503" s="172"/>
      <c r="E503" s="172"/>
      <c r="F503" s="172"/>
      <c r="G503" s="172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  <c r="R503" s="172"/>
      <c r="S503" s="172"/>
      <c r="T503" s="172"/>
      <c r="U503" s="172"/>
      <c r="V503" s="172"/>
      <c r="W503" s="172"/>
      <c r="X503" s="172"/>
      <c r="Y503" s="172"/>
      <c r="Z503" s="172"/>
      <c r="AA503" s="172"/>
      <c r="AB503" s="172"/>
      <c r="AC503" s="172"/>
      <c r="AD503" s="172"/>
    </row>
    <row r="504" spans="3:30" x14ac:dyDescent="0.2">
      <c r="C504" s="172"/>
      <c r="D504" s="172"/>
      <c r="E504" s="172"/>
      <c r="F504" s="172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  <c r="R504" s="172"/>
      <c r="S504" s="172"/>
      <c r="T504" s="172"/>
      <c r="U504" s="172"/>
      <c r="V504" s="172"/>
      <c r="W504" s="172"/>
      <c r="X504" s="172"/>
      <c r="Y504" s="172"/>
      <c r="Z504" s="172"/>
      <c r="AA504" s="172"/>
      <c r="AB504" s="172"/>
      <c r="AC504" s="172"/>
      <c r="AD504" s="172"/>
    </row>
    <row r="505" spans="3:30" x14ac:dyDescent="0.2">
      <c r="C505" s="172"/>
      <c r="D505" s="172"/>
      <c r="E505" s="172"/>
      <c r="F505" s="172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  <c r="R505" s="172"/>
      <c r="S505" s="172"/>
      <c r="T505" s="172"/>
      <c r="U505" s="172"/>
      <c r="V505" s="172"/>
      <c r="W505" s="172"/>
      <c r="X505" s="172"/>
      <c r="Y505" s="172"/>
      <c r="Z505" s="172"/>
      <c r="AA505" s="172"/>
      <c r="AB505" s="172"/>
      <c r="AC505" s="172"/>
      <c r="AD505" s="172"/>
    </row>
    <row r="506" spans="3:30" x14ac:dyDescent="0.2">
      <c r="C506" s="172"/>
      <c r="D506" s="172"/>
      <c r="E506" s="172"/>
      <c r="F506" s="172"/>
      <c r="G506" s="172"/>
      <c r="H506" s="172"/>
      <c r="I506" s="172"/>
      <c r="J506" s="172"/>
      <c r="K506" s="172"/>
      <c r="L506" s="172"/>
      <c r="M506" s="172"/>
      <c r="N506" s="172"/>
      <c r="O506" s="172"/>
      <c r="P506" s="172"/>
      <c r="Q506" s="172"/>
      <c r="R506" s="172"/>
      <c r="S506" s="172"/>
      <c r="T506" s="172"/>
      <c r="U506" s="172"/>
      <c r="V506" s="172"/>
      <c r="W506" s="172"/>
      <c r="X506" s="172"/>
      <c r="Y506" s="172"/>
      <c r="Z506" s="172"/>
      <c r="AA506" s="172"/>
      <c r="AB506" s="172"/>
      <c r="AC506" s="172"/>
      <c r="AD506" s="172"/>
    </row>
    <row r="507" spans="3:30" x14ac:dyDescent="0.2">
      <c r="C507" s="172"/>
      <c r="D507" s="172"/>
      <c r="E507" s="172"/>
      <c r="F507" s="172"/>
      <c r="G507" s="172"/>
      <c r="H507" s="172"/>
      <c r="I507" s="172"/>
      <c r="J507" s="172"/>
      <c r="K507" s="172"/>
      <c r="L507" s="172"/>
      <c r="M507" s="172"/>
      <c r="N507" s="172"/>
      <c r="O507" s="172"/>
      <c r="P507" s="172"/>
      <c r="Q507" s="172"/>
      <c r="R507" s="172"/>
      <c r="S507" s="172"/>
      <c r="T507" s="172"/>
      <c r="U507" s="172"/>
      <c r="V507" s="172"/>
      <c r="W507" s="172"/>
      <c r="X507" s="172"/>
      <c r="Y507" s="172"/>
      <c r="Z507" s="172"/>
      <c r="AA507" s="172"/>
      <c r="AB507" s="172"/>
      <c r="AC507" s="172"/>
      <c r="AD507" s="172"/>
    </row>
    <row r="508" spans="3:30" x14ac:dyDescent="0.2">
      <c r="C508" s="172"/>
      <c r="D508" s="172"/>
      <c r="E508" s="172"/>
      <c r="F508" s="172"/>
      <c r="G508" s="172"/>
      <c r="H508" s="172"/>
      <c r="I508" s="172"/>
      <c r="J508" s="172"/>
      <c r="K508" s="172"/>
      <c r="L508" s="172"/>
      <c r="M508" s="172"/>
      <c r="N508" s="172"/>
      <c r="O508" s="172"/>
      <c r="P508" s="172"/>
      <c r="Q508" s="172"/>
      <c r="R508" s="172"/>
      <c r="S508" s="172"/>
      <c r="T508" s="172"/>
      <c r="U508" s="172"/>
      <c r="V508" s="172"/>
      <c r="W508" s="172"/>
      <c r="X508" s="172"/>
      <c r="Y508" s="172"/>
      <c r="Z508" s="172"/>
      <c r="AA508" s="172"/>
      <c r="AB508" s="172"/>
      <c r="AC508" s="172"/>
      <c r="AD508" s="172"/>
    </row>
    <row r="509" spans="3:30" x14ac:dyDescent="0.2">
      <c r="C509" s="172"/>
      <c r="D509" s="172"/>
      <c r="E509" s="172"/>
      <c r="F509" s="172"/>
      <c r="G509" s="172"/>
      <c r="H509" s="172"/>
      <c r="I509" s="172"/>
      <c r="J509" s="172"/>
      <c r="K509" s="172"/>
      <c r="L509" s="172"/>
      <c r="M509" s="172"/>
      <c r="N509" s="172"/>
      <c r="O509" s="172"/>
      <c r="P509" s="172"/>
      <c r="Q509" s="172"/>
      <c r="R509" s="172"/>
      <c r="S509" s="172"/>
      <c r="T509" s="172"/>
      <c r="U509" s="172"/>
      <c r="V509" s="172"/>
      <c r="W509" s="172"/>
      <c r="X509" s="172"/>
      <c r="Y509" s="172"/>
      <c r="Z509" s="172"/>
      <c r="AA509" s="172"/>
      <c r="AB509" s="172"/>
      <c r="AC509" s="172"/>
      <c r="AD509" s="172"/>
    </row>
    <row r="510" spans="3:30" x14ac:dyDescent="0.2">
      <c r="C510" s="172"/>
      <c r="D510" s="172"/>
      <c r="E510" s="172"/>
      <c r="F510" s="172"/>
      <c r="G510" s="172"/>
      <c r="H510" s="172"/>
      <c r="I510" s="172"/>
      <c r="J510" s="172"/>
      <c r="K510" s="172"/>
      <c r="L510" s="172"/>
      <c r="M510" s="172"/>
      <c r="N510" s="172"/>
      <c r="O510" s="172"/>
      <c r="P510" s="172"/>
      <c r="Q510" s="172"/>
      <c r="R510" s="172"/>
      <c r="S510" s="172"/>
      <c r="T510" s="172"/>
      <c r="U510" s="172"/>
      <c r="V510" s="172"/>
      <c r="W510" s="172"/>
      <c r="X510" s="172"/>
      <c r="Y510" s="172"/>
      <c r="Z510" s="172"/>
      <c r="AA510" s="172"/>
      <c r="AB510" s="172"/>
      <c r="AC510" s="172"/>
      <c r="AD510" s="172"/>
    </row>
    <row r="511" spans="3:30" x14ac:dyDescent="0.2">
      <c r="C511" s="172"/>
      <c r="D511" s="172"/>
      <c r="E511" s="172"/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</row>
    <row r="512" spans="3:30" x14ac:dyDescent="0.2">
      <c r="C512" s="172"/>
      <c r="D512" s="172"/>
      <c r="E512" s="172"/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</row>
    <row r="513" spans="3:30" x14ac:dyDescent="0.2">
      <c r="C513" s="172"/>
      <c r="D513" s="172"/>
      <c r="E513" s="172"/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</row>
    <row r="514" spans="3:30" x14ac:dyDescent="0.2">
      <c r="C514" s="172"/>
      <c r="D514" s="172"/>
      <c r="E514" s="172"/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</row>
    <row r="515" spans="3:30" x14ac:dyDescent="0.2">
      <c r="C515" s="172"/>
      <c r="D515" s="172"/>
      <c r="E515" s="172"/>
      <c r="F515" s="172"/>
      <c r="G515" s="172"/>
      <c r="H515" s="172"/>
      <c r="I515" s="172"/>
      <c r="J515" s="172"/>
      <c r="K515" s="172"/>
      <c r="L515" s="172"/>
      <c r="M515" s="172"/>
      <c r="N515" s="172"/>
      <c r="O515" s="172"/>
      <c r="P515" s="172"/>
      <c r="Q515" s="172"/>
      <c r="R515" s="172"/>
      <c r="S515" s="172"/>
      <c r="T515" s="172"/>
      <c r="U515" s="172"/>
      <c r="V515" s="172"/>
      <c r="W515" s="172"/>
      <c r="X515" s="172"/>
      <c r="Y515" s="172"/>
      <c r="Z515" s="172"/>
      <c r="AA515" s="172"/>
      <c r="AB515" s="172"/>
      <c r="AC515" s="172"/>
      <c r="AD515" s="172"/>
    </row>
    <row r="516" spans="3:30" x14ac:dyDescent="0.2">
      <c r="C516" s="172"/>
      <c r="D516" s="172"/>
      <c r="E516" s="172"/>
      <c r="F516" s="172"/>
      <c r="G516" s="172"/>
      <c r="H516" s="172"/>
      <c r="I516" s="172"/>
      <c r="J516" s="172"/>
      <c r="K516" s="172"/>
      <c r="L516" s="172"/>
      <c r="M516" s="172"/>
      <c r="N516" s="172"/>
      <c r="O516" s="172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</row>
    <row r="517" spans="3:30" x14ac:dyDescent="0.2">
      <c r="C517" s="172"/>
      <c r="D517" s="172"/>
      <c r="E517" s="172"/>
      <c r="F517" s="172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</row>
    <row r="518" spans="3:30" x14ac:dyDescent="0.2">
      <c r="C518" s="172"/>
      <c r="D518" s="172"/>
      <c r="E518" s="172"/>
      <c r="F518" s="172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</row>
    <row r="519" spans="3:30" x14ac:dyDescent="0.2">
      <c r="C519" s="172"/>
      <c r="D519" s="172"/>
      <c r="E519" s="172"/>
      <c r="F519" s="172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2"/>
      <c r="S519" s="172"/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</row>
    <row r="520" spans="3:30" x14ac:dyDescent="0.2">
      <c r="C520" s="172"/>
      <c r="D520" s="172"/>
      <c r="E520" s="172"/>
      <c r="F520" s="172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  <c r="R520" s="172"/>
      <c r="S520" s="172"/>
      <c r="T520" s="172"/>
      <c r="U520" s="172"/>
      <c r="V520" s="172"/>
      <c r="W520" s="172"/>
      <c r="X520" s="172"/>
      <c r="Y520" s="172"/>
      <c r="Z520" s="172"/>
      <c r="AA520" s="172"/>
      <c r="AB520" s="172"/>
      <c r="AC520" s="172"/>
      <c r="AD520" s="172"/>
    </row>
    <row r="521" spans="3:30" x14ac:dyDescent="0.2"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2"/>
      <c r="S521" s="172"/>
      <c r="T521" s="172"/>
      <c r="U521" s="172"/>
      <c r="V521" s="172"/>
      <c r="W521" s="172"/>
      <c r="X521" s="172"/>
      <c r="Y521" s="172"/>
      <c r="Z521" s="172"/>
      <c r="AA521" s="172"/>
      <c r="AB521" s="172"/>
      <c r="AC521" s="172"/>
      <c r="AD521" s="172"/>
    </row>
    <row r="522" spans="3:30" x14ac:dyDescent="0.2">
      <c r="C522" s="172"/>
      <c r="D522" s="172"/>
      <c r="E522" s="172"/>
      <c r="F522" s="172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  <c r="U522" s="172"/>
      <c r="V522" s="172"/>
      <c r="W522" s="172"/>
      <c r="X522" s="172"/>
      <c r="Y522" s="172"/>
      <c r="Z522" s="172"/>
      <c r="AA522" s="172"/>
      <c r="AB522" s="172"/>
      <c r="AC522" s="172"/>
      <c r="AD522" s="172"/>
    </row>
    <row r="523" spans="3:30" x14ac:dyDescent="0.2"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2"/>
      <c r="S523" s="172"/>
      <c r="T523" s="172"/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</row>
    <row r="524" spans="3:30" x14ac:dyDescent="0.2">
      <c r="C524" s="172"/>
      <c r="D524" s="172"/>
      <c r="E524" s="172"/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2"/>
      <c r="S524" s="172"/>
      <c r="T524" s="172"/>
      <c r="U524" s="172"/>
      <c r="V524" s="172"/>
      <c r="W524" s="172"/>
      <c r="X524" s="172"/>
      <c r="Y524" s="172"/>
      <c r="Z524" s="172"/>
      <c r="AA524" s="172"/>
      <c r="AB524" s="172"/>
      <c r="AC524" s="172"/>
      <c r="AD524" s="172"/>
    </row>
    <row r="525" spans="3:30" x14ac:dyDescent="0.2"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2"/>
      <c r="S525" s="172"/>
      <c r="T525" s="172"/>
      <c r="U525" s="172"/>
      <c r="V525" s="172"/>
      <c r="W525" s="172"/>
      <c r="X525" s="172"/>
      <c r="Y525" s="172"/>
      <c r="Z525" s="172"/>
      <c r="AA525" s="172"/>
      <c r="AB525" s="172"/>
      <c r="AC525" s="172"/>
      <c r="AD525" s="172"/>
    </row>
    <row r="526" spans="3:30" x14ac:dyDescent="0.2">
      <c r="C526" s="172"/>
      <c r="D526" s="172"/>
      <c r="E526" s="172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  <c r="R526" s="172"/>
      <c r="S526" s="172"/>
      <c r="T526" s="172"/>
      <c r="U526" s="172"/>
      <c r="V526" s="172"/>
      <c r="W526" s="172"/>
      <c r="X526" s="172"/>
      <c r="Y526" s="172"/>
      <c r="Z526" s="172"/>
      <c r="AA526" s="172"/>
      <c r="AB526" s="172"/>
      <c r="AC526" s="172"/>
      <c r="AD526" s="172"/>
    </row>
    <row r="527" spans="3:30" x14ac:dyDescent="0.2"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  <c r="R527" s="172"/>
      <c r="S527" s="172"/>
      <c r="T527" s="172"/>
      <c r="U527" s="172"/>
      <c r="V527" s="172"/>
      <c r="W527" s="172"/>
      <c r="X527" s="172"/>
      <c r="Y527" s="172"/>
      <c r="Z527" s="172"/>
      <c r="AA527" s="172"/>
      <c r="AB527" s="172"/>
      <c r="AC527" s="172"/>
      <c r="AD527" s="172"/>
    </row>
    <row r="528" spans="3:30" x14ac:dyDescent="0.2">
      <c r="C528" s="172"/>
      <c r="D528" s="172"/>
      <c r="E528" s="172"/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  <c r="R528" s="172"/>
      <c r="S528" s="172"/>
      <c r="T528" s="172"/>
      <c r="U528" s="172"/>
      <c r="V528" s="172"/>
      <c r="W528" s="172"/>
      <c r="X528" s="172"/>
      <c r="Y528" s="172"/>
      <c r="Z528" s="172"/>
      <c r="AA528" s="172"/>
      <c r="AB528" s="172"/>
      <c r="AC528" s="172"/>
      <c r="AD528" s="172"/>
    </row>
    <row r="529" spans="3:30" x14ac:dyDescent="0.2"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2"/>
      <c r="Z529" s="172"/>
      <c r="AA529" s="172"/>
      <c r="AB529" s="172"/>
      <c r="AC529" s="172"/>
      <c r="AD529" s="172"/>
    </row>
    <row r="530" spans="3:30" x14ac:dyDescent="0.2">
      <c r="C530" s="172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72"/>
      <c r="T530" s="172"/>
      <c r="U530" s="172"/>
      <c r="V530" s="172"/>
      <c r="W530" s="172"/>
      <c r="X530" s="172"/>
      <c r="Y530" s="172"/>
      <c r="Z530" s="172"/>
      <c r="AA530" s="172"/>
      <c r="AB530" s="172"/>
      <c r="AC530" s="172"/>
      <c r="AD530" s="172"/>
    </row>
    <row r="531" spans="3:30" x14ac:dyDescent="0.2">
      <c r="C531" s="172"/>
      <c r="D531" s="172"/>
      <c r="E531" s="172"/>
      <c r="F531" s="172"/>
      <c r="G531" s="172"/>
      <c r="H531" s="172"/>
      <c r="I531" s="172"/>
      <c r="J531" s="172"/>
      <c r="K531" s="172"/>
      <c r="L531" s="172"/>
      <c r="M531" s="172"/>
      <c r="N531" s="172"/>
      <c r="O531" s="172"/>
      <c r="P531" s="172"/>
      <c r="Q531" s="172"/>
      <c r="R531" s="172"/>
      <c r="S531" s="172"/>
      <c r="T531" s="172"/>
      <c r="U531" s="172"/>
      <c r="V531" s="172"/>
      <c r="W531" s="172"/>
      <c r="X531" s="172"/>
      <c r="Y531" s="172"/>
      <c r="Z531" s="172"/>
      <c r="AA531" s="172"/>
      <c r="AB531" s="172"/>
      <c r="AC531" s="172"/>
      <c r="AD531" s="172"/>
    </row>
    <row r="532" spans="3:30" x14ac:dyDescent="0.2">
      <c r="C532" s="172"/>
      <c r="D532" s="172"/>
      <c r="E532" s="172"/>
      <c r="F532" s="172"/>
      <c r="G532" s="172"/>
      <c r="H532" s="172"/>
      <c r="I532" s="172"/>
      <c r="J532" s="172"/>
      <c r="K532" s="172"/>
      <c r="L532" s="172"/>
      <c r="M532" s="172"/>
      <c r="N532" s="172"/>
      <c r="O532" s="172"/>
      <c r="P532" s="172"/>
      <c r="Q532" s="172"/>
      <c r="R532" s="172"/>
      <c r="S532" s="172"/>
      <c r="T532" s="172"/>
      <c r="U532" s="172"/>
      <c r="V532" s="172"/>
      <c r="W532" s="172"/>
      <c r="X532" s="172"/>
      <c r="Y532" s="172"/>
      <c r="Z532" s="172"/>
      <c r="AA532" s="172"/>
      <c r="AB532" s="172"/>
      <c r="AC532" s="172"/>
      <c r="AD532" s="172"/>
    </row>
    <row r="533" spans="3:30" x14ac:dyDescent="0.2">
      <c r="C533" s="172"/>
      <c r="D533" s="172"/>
      <c r="E533" s="172"/>
      <c r="F533" s="172"/>
      <c r="G533" s="172"/>
      <c r="H533" s="172"/>
      <c r="I533" s="172"/>
      <c r="J533" s="172"/>
      <c r="K533" s="172"/>
      <c r="L533" s="172"/>
      <c r="M533" s="172"/>
      <c r="N533" s="172"/>
      <c r="O533" s="172"/>
      <c r="P533" s="172"/>
      <c r="Q533" s="172"/>
      <c r="R533" s="172"/>
      <c r="S533" s="172"/>
      <c r="T533" s="172"/>
      <c r="U533" s="172"/>
      <c r="V533" s="172"/>
      <c r="W533" s="172"/>
      <c r="X533" s="172"/>
      <c r="Y533" s="172"/>
      <c r="Z533" s="172"/>
      <c r="AA533" s="172"/>
      <c r="AB533" s="172"/>
      <c r="AC533" s="172"/>
      <c r="AD533" s="172"/>
    </row>
    <row r="534" spans="3:30" x14ac:dyDescent="0.2">
      <c r="C534" s="172"/>
      <c r="D534" s="172"/>
      <c r="E534" s="172"/>
      <c r="F534" s="172"/>
      <c r="G534" s="172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  <c r="R534" s="172"/>
      <c r="S534" s="172"/>
      <c r="T534" s="172"/>
      <c r="U534" s="172"/>
      <c r="V534" s="172"/>
      <c r="W534" s="172"/>
      <c r="X534" s="172"/>
      <c r="Y534" s="172"/>
      <c r="Z534" s="172"/>
      <c r="AA534" s="172"/>
      <c r="AB534" s="172"/>
      <c r="AC534" s="172"/>
      <c r="AD534" s="172"/>
    </row>
    <row r="535" spans="3:30" x14ac:dyDescent="0.2">
      <c r="C535" s="172"/>
      <c r="D535" s="172"/>
      <c r="E535" s="172"/>
      <c r="F535" s="172"/>
      <c r="G535" s="172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  <c r="AA535" s="172"/>
      <c r="AB535" s="172"/>
      <c r="AC535" s="172"/>
      <c r="AD535" s="172"/>
    </row>
    <row r="536" spans="3:30" x14ac:dyDescent="0.2">
      <c r="C536" s="172"/>
      <c r="D536" s="172"/>
      <c r="E536" s="172"/>
      <c r="F536" s="172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2"/>
      <c r="S536" s="172"/>
      <c r="T536" s="172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172"/>
    </row>
    <row r="537" spans="3:30" x14ac:dyDescent="0.2">
      <c r="C537" s="172"/>
      <c r="D537" s="172"/>
      <c r="E537" s="172"/>
      <c r="F537" s="172"/>
      <c r="G537" s="172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  <c r="R537" s="172"/>
      <c r="S537" s="172"/>
      <c r="T537" s="172"/>
      <c r="U537" s="172"/>
      <c r="V537" s="172"/>
      <c r="W537" s="172"/>
      <c r="X537" s="172"/>
      <c r="Y537" s="172"/>
      <c r="Z537" s="172"/>
      <c r="AA537" s="172"/>
      <c r="AB537" s="172"/>
      <c r="AC537" s="172"/>
      <c r="AD537" s="172"/>
    </row>
    <row r="538" spans="3:30" x14ac:dyDescent="0.2">
      <c r="C538" s="172"/>
      <c r="D538" s="172"/>
      <c r="E538" s="172"/>
      <c r="F538" s="172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2"/>
      <c r="S538" s="172"/>
      <c r="T538" s="172"/>
      <c r="U538" s="172"/>
      <c r="V538" s="172"/>
      <c r="W538" s="172"/>
      <c r="X538" s="172"/>
      <c r="Y538" s="172"/>
      <c r="Z538" s="172"/>
      <c r="AA538" s="172"/>
      <c r="AB538" s="172"/>
      <c r="AC538" s="172"/>
      <c r="AD538" s="172"/>
    </row>
    <row r="539" spans="3:30" x14ac:dyDescent="0.2">
      <c r="C539" s="172"/>
      <c r="D539" s="172"/>
      <c r="E539" s="172"/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  <c r="AA539" s="172"/>
      <c r="AB539" s="172"/>
      <c r="AC539" s="172"/>
      <c r="AD539" s="172"/>
    </row>
    <row r="540" spans="3:30" x14ac:dyDescent="0.2">
      <c r="C540" s="172"/>
      <c r="D540" s="172"/>
      <c r="E540" s="172"/>
      <c r="F540" s="172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2"/>
      <c r="S540" s="172"/>
      <c r="T540" s="172"/>
      <c r="U540" s="172"/>
      <c r="V540" s="172"/>
      <c r="W540" s="172"/>
      <c r="X540" s="172"/>
      <c r="Y540" s="172"/>
      <c r="Z540" s="172"/>
      <c r="AA540" s="172"/>
      <c r="AB540" s="172"/>
      <c r="AC540" s="172"/>
      <c r="AD540" s="172"/>
    </row>
    <row r="541" spans="3:30" x14ac:dyDescent="0.2">
      <c r="C541" s="172"/>
      <c r="D541" s="172"/>
      <c r="E541" s="172"/>
      <c r="F541" s="172"/>
      <c r="G541" s="172"/>
      <c r="H541" s="172"/>
      <c r="I541" s="172"/>
      <c r="J541" s="172"/>
      <c r="K541" s="172"/>
      <c r="L541" s="172"/>
      <c r="M541" s="172"/>
      <c r="N541" s="172"/>
      <c r="O541" s="172"/>
      <c r="P541" s="172"/>
      <c r="Q541" s="172"/>
      <c r="R541" s="172"/>
      <c r="S541" s="172"/>
      <c r="T541" s="172"/>
      <c r="U541" s="172"/>
      <c r="V541" s="172"/>
      <c r="W541" s="172"/>
      <c r="X541" s="172"/>
      <c r="Y541" s="172"/>
      <c r="Z541" s="172"/>
      <c r="AA541" s="172"/>
      <c r="AB541" s="172"/>
      <c r="AC541" s="172"/>
      <c r="AD541" s="172"/>
    </row>
    <row r="542" spans="3:30" x14ac:dyDescent="0.2">
      <c r="C542" s="172"/>
      <c r="D542" s="172"/>
      <c r="E542" s="172"/>
      <c r="F542" s="172"/>
      <c r="G542" s="172"/>
      <c r="H542" s="172"/>
      <c r="I542" s="172"/>
      <c r="J542" s="172"/>
      <c r="K542" s="172"/>
      <c r="L542" s="172"/>
      <c r="M542" s="172"/>
      <c r="N542" s="172"/>
      <c r="O542" s="172"/>
      <c r="P542" s="172"/>
      <c r="Q542" s="172"/>
      <c r="R542" s="172"/>
      <c r="S542" s="172"/>
      <c r="T542" s="172"/>
      <c r="U542" s="172"/>
      <c r="V542" s="172"/>
      <c r="W542" s="172"/>
      <c r="X542" s="172"/>
      <c r="Y542" s="172"/>
      <c r="Z542" s="172"/>
      <c r="AA542" s="172"/>
      <c r="AB542" s="172"/>
      <c r="AC542" s="172"/>
      <c r="AD542" s="172"/>
    </row>
    <row r="543" spans="3:30" x14ac:dyDescent="0.2">
      <c r="C543" s="172"/>
      <c r="D543" s="172"/>
      <c r="E543" s="172"/>
      <c r="F543" s="172"/>
      <c r="G543" s="172"/>
      <c r="H543" s="172"/>
      <c r="I543" s="172"/>
      <c r="J543" s="172"/>
      <c r="K543" s="172"/>
      <c r="L543" s="172"/>
      <c r="M543" s="172"/>
      <c r="N543" s="172"/>
      <c r="O543" s="172"/>
      <c r="P543" s="172"/>
      <c r="Q543" s="172"/>
      <c r="R543" s="172"/>
      <c r="S543" s="172"/>
      <c r="T543" s="172"/>
      <c r="U543" s="172"/>
      <c r="V543" s="172"/>
      <c r="W543" s="172"/>
      <c r="X543" s="172"/>
      <c r="Y543" s="172"/>
      <c r="Z543" s="172"/>
      <c r="AA543" s="172"/>
      <c r="AB543" s="172"/>
      <c r="AC543" s="172"/>
      <c r="AD543" s="172"/>
    </row>
    <row r="544" spans="3:30" x14ac:dyDescent="0.2">
      <c r="C544" s="172"/>
      <c r="D544" s="172"/>
      <c r="E544" s="172"/>
      <c r="F544" s="172"/>
      <c r="G544" s="172"/>
      <c r="H544" s="172"/>
      <c r="I544" s="172"/>
      <c r="J544" s="172"/>
      <c r="K544" s="172"/>
      <c r="L544" s="172"/>
      <c r="M544" s="172"/>
      <c r="N544" s="172"/>
      <c r="O544" s="172"/>
      <c r="P544" s="172"/>
      <c r="Q544" s="172"/>
      <c r="R544" s="172"/>
      <c r="S544" s="172"/>
      <c r="T544" s="172"/>
      <c r="U544" s="172"/>
      <c r="V544" s="172"/>
      <c r="W544" s="172"/>
      <c r="X544" s="172"/>
      <c r="Y544" s="172"/>
      <c r="Z544" s="172"/>
      <c r="AA544" s="172"/>
      <c r="AB544" s="172"/>
      <c r="AC544" s="172"/>
      <c r="AD544" s="172"/>
    </row>
    <row r="545" spans="3:30" x14ac:dyDescent="0.2">
      <c r="C545" s="172"/>
      <c r="D545" s="172"/>
      <c r="E545" s="172"/>
      <c r="F545" s="172"/>
      <c r="G545" s="172"/>
      <c r="H545" s="172"/>
      <c r="I545" s="172"/>
      <c r="J545" s="172"/>
      <c r="K545" s="172"/>
      <c r="L545" s="172"/>
      <c r="M545" s="172"/>
      <c r="N545" s="172"/>
      <c r="O545" s="172"/>
      <c r="P545" s="172"/>
      <c r="Q545" s="172"/>
      <c r="R545" s="172"/>
      <c r="S545" s="172"/>
      <c r="T545" s="172"/>
      <c r="U545" s="172"/>
      <c r="V545" s="172"/>
      <c r="W545" s="172"/>
      <c r="X545" s="172"/>
      <c r="Y545" s="172"/>
      <c r="Z545" s="172"/>
      <c r="AA545" s="172"/>
      <c r="AB545" s="172"/>
      <c r="AC545" s="172"/>
      <c r="AD545" s="172"/>
    </row>
    <row r="546" spans="3:30" x14ac:dyDescent="0.2">
      <c r="C546" s="172"/>
      <c r="D546" s="172"/>
      <c r="E546" s="172"/>
      <c r="F546" s="172"/>
      <c r="G546" s="172"/>
      <c r="H546" s="172"/>
      <c r="I546" s="172"/>
      <c r="J546" s="172"/>
      <c r="K546" s="172"/>
      <c r="L546" s="172"/>
      <c r="M546" s="172"/>
      <c r="N546" s="172"/>
      <c r="O546" s="172"/>
      <c r="P546" s="172"/>
      <c r="Q546" s="172"/>
      <c r="R546" s="172"/>
      <c r="S546" s="172"/>
      <c r="T546" s="172"/>
      <c r="U546" s="172"/>
      <c r="V546" s="172"/>
      <c r="W546" s="172"/>
      <c r="X546" s="172"/>
      <c r="Y546" s="172"/>
      <c r="Z546" s="172"/>
      <c r="AA546" s="172"/>
      <c r="AB546" s="172"/>
      <c r="AC546" s="172"/>
      <c r="AD546" s="172"/>
    </row>
    <row r="547" spans="3:30" x14ac:dyDescent="0.2">
      <c r="C547" s="172"/>
      <c r="D547" s="172"/>
      <c r="E547" s="172"/>
      <c r="F547" s="172"/>
      <c r="G547" s="172"/>
      <c r="H547" s="172"/>
      <c r="I547" s="172"/>
      <c r="J547" s="172"/>
      <c r="K547" s="172"/>
      <c r="L547" s="172"/>
      <c r="M547" s="172"/>
      <c r="N547" s="172"/>
      <c r="O547" s="172"/>
      <c r="P547" s="172"/>
      <c r="Q547" s="172"/>
      <c r="R547" s="172"/>
      <c r="S547" s="172"/>
      <c r="T547" s="172"/>
      <c r="U547" s="172"/>
      <c r="V547" s="172"/>
      <c r="W547" s="172"/>
      <c r="X547" s="172"/>
      <c r="Y547" s="172"/>
      <c r="Z547" s="172"/>
      <c r="AA547" s="172"/>
      <c r="AB547" s="172"/>
      <c r="AC547" s="172"/>
      <c r="AD547" s="172"/>
    </row>
    <row r="548" spans="3:30" x14ac:dyDescent="0.2">
      <c r="C548" s="172"/>
      <c r="D548" s="172"/>
      <c r="E548" s="172"/>
      <c r="F548" s="172"/>
      <c r="G548" s="172"/>
      <c r="H548" s="172"/>
      <c r="I548" s="172"/>
      <c r="J548" s="172"/>
      <c r="K548" s="172"/>
      <c r="L548" s="172"/>
      <c r="M548" s="172"/>
      <c r="N548" s="172"/>
      <c r="O548" s="172"/>
      <c r="P548" s="172"/>
      <c r="Q548" s="172"/>
      <c r="R548" s="172"/>
      <c r="S548" s="172"/>
      <c r="T548" s="172"/>
      <c r="U548" s="172"/>
      <c r="V548" s="172"/>
      <c r="W548" s="172"/>
      <c r="X548" s="172"/>
      <c r="Y548" s="172"/>
      <c r="Z548" s="172"/>
      <c r="AA548" s="172"/>
      <c r="AB548" s="172"/>
      <c r="AC548" s="172"/>
      <c r="AD548" s="172"/>
    </row>
    <row r="549" spans="3:30" x14ac:dyDescent="0.2">
      <c r="C549" s="172"/>
      <c r="D549" s="172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  <c r="P549" s="172"/>
      <c r="Q549" s="172"/>
      <c r="R549" s="172"/>
      <c r="S549" s="172"/>
      <c r="T549" s="172"/>
      <c r="U549" s="172"/>
      <c r="V549" s="172"/>
      <c r="W549" s="172"/>
      <c r="X549" s="172"/>
      <c r="Y549" s="172"/>
      <c r="Z549" s="172"/>
      <c r="AA549" s="172"/>
      <c r="AB549" s="172"/>
      <c r="AC549" s="172"/>
      <c r="AD549" s="172"/>
    </row>
    <row r="550" spans="3:30" x14ac:dyDescent="0.2">
      <c r="C550" s="172"/>
      <c r="D550" s="172"/>
      <c r="E550" s="172"/>
      <c r="F550" s="172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</row>
    <row r="551" spans="3:30" x14ac:dyDescent="0.2">
      <c r="C551" s="172"/>
      <c r="D551" s="172"/>
      <c r="E551" s="172"/>
      <c r="F551" s="172"/>
      <c r="G551" s="172"/>
      <c r="H551" s="172"/>
      <c r="I551" s="172"/>
      <c r="J551" s="17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</row>
    <row r="552" spans="3:30" x14ac:dyDescent="0.2">
      <c r="C552" s="172"/>
      <c r="D552" s="172"/>
      <c r="E552" s="172"/>
      <c r="F552" s="172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</row>
    <row r="553" spans="3:30" x14ac:dyDescent="0.2">
      <c r="C553" s="172"/>
      <c r="D553" s="172"/>
      <c r="E553" s="172"/>
      <c r="F553" s="172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</row>
    <row r="554" spans="3:30" x14ac:dyDescent="0.2">
      <c r="C554" s="172"/>
      <c r="D554" s="172"/>
      <c r="E554" s="172"/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</row>
    <row r="555" spans="3:30" x14ac:dyDescent="0.2">
      <c r="C555" s="172"/>
      <c r="D555" s="172"/>
      <c r="E555" s="172"/>
      <c r="F555" s="172"/>
      <c r="G555" s="172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72"/>
      <c r="V555" s="172"/>
      <c r="W555" s="172"/>
      <c r="X555" s="172"/>
      <c r="Y555" s="172"/>
      <c r="Z555" s="172"/>
      <c r="AA555" s="172"/>
      <c r="AB555" s="172"/>
      <c r="AC555" s="172"/>
      <c r="AD555" s="172"/>
    </row>
    <row r="556" spans="3:30" x14ac:dyDescent="0.2">
      <c r="C556" s="172"/>
      <c r="D556" s="172"/>
      <c r="E556" s="172"/>
      <c r="F556" s="172"/>
      <c r="G556" s="172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  <c r="R556" s="172"/>
      <c r="S556" s="172"/>
      <c r="T556" s="172"/>
      <c r="U556" s="172"/>
      <c r="V556" s="172"/>
      <c r="W556" s="172"/>
      <c r="X556" s="172"/>
      <c r="Y556" s="172"/>
      <c r="Z556" s="172"/>
      <c r="AA556" s="172"/>
      <c r="AB556" s="172"/>
      <c r="AC556" s="172"/>
      <c r="AD556" s="172"/>
    </row>
    <row r="557" spans="3:30" x14ac:dyDescent="0.2">
      <c r="C557" s="172"/>
      <c r="D557" s="172"/>
      <c r="E557" s="172"/>
      <c r="F557" s="172"/>
      <c r="G557" s="172"/>
      <c r="H557" s="172"/>
      <c r="I557" s="172"/>
      <c r="J557" s="172"/>
      <c r="K557" s="172"/>
      <c r="L557" s="172"/>
      <c r="M557" s="172"/>
      <c r="N557" s="172"/>
      <c r="O557" s="172"/>
      <c r="P557" s="172"/>
      <c r="Q557" s="172"/>
      <c r="R557" s="172"/>
      <c r="S557" s="172"/>
      <c r="T557" s="172"/>
      <c r="U557" s="172"/>
      <c r="V557" s="172"/>
      <c r="W557" s="172"/>
      <c r="X557" s="172"/>
      <c r="Y557" s="172"/>
      <c r="Z557" s="172"/>
      <c r="AA557" s="172"/>
      <c r="AB557" s="172"/>
      <c r="AC557" s="172"/>
      <c r="AD557" s="172"/>
    </row>
    <row r="558" spans="3:30" x14ac:dyDescent="0.2">
      <c r="C558" s="172"/>
      <c r="D558" s="172"/>
      <c r="E558" s="172"/>
      <c r="F558" s="172"/>
      <c r="G558" s="172"/>
      <c r="H558" s="172"/>
      <c r="I558" s="172"/>
      <c r="J558" s="172"/>
      <c r="K558" s="172"/>
      <c r="L558" s="172"/>
      <c r="M558" s="172"/>
      <c r="N558" s="172"/>
      <c r="O558" s="172"/>
      <c r="P558" s="172"/>
      <c r="Q558" s="172"/>
      <c r="R558" s="172"/>
      <c r="S558" s="172"/>
      <c r="T558" s="172"/>
      <c r="U558" s="172"/>
      <c r="V558" s="172"/>
      <c r="W558" s="172"/>
      <c r="X558" s="172"/>
      <c r="Y558" s="172"/>
      <c r="Z558" s="172"/>
      <c r="AA558" s="172"/>
      <c r="AB558" s="172"/>
      <c r="AC558" s="172"/>
      <c r="AD558" s="172"/>
    </row>
    <row r="559" spans="3:30" x14ac:dyDescent="0.2">
      <c r="C559" s="172"/>
      <c r="D559" s="172"/>
      <c r="E559" s="172"/>
      <c r="F559" s="172"/>
      <c r="G559" s="172"/>
      <c r="H559" s="172"/>
      <c r="I559" s="172"/>
      <c r="J559" s="172"/>
      <c r="K559" s="172"/>
      <c r="L559" s="172"/>
      <c r="M559" s="172"/>
      <c r="N559" s="172"/>
      <c r="O559" s="172"/>
      <c r="P559" s="172"/>
      <c r="Q559" s="172"/>
      <c r="R559" s="172"/>
      <c r="S559" s="172"/>
      <c r="T559" s="172"/>
      <c r="U559" s="172"/>
      <c r="V559" s="172"/>
      <c r="W559" s="172"/>
      <c r="X559" s="172"/>
      <c r="Y559" s="172"/>
      <c r="Z559" s="172"/>
      <c r="AA559" s="172"/>
      <c r="AB559" s="172"/>
      <c r="AC559" s="172"/>
      <c r="AD559" s="172"/>
    </row>
    <row r="560" spans="3:30" x14ac:dyDescent="0.2">
      <c r="C560" s="172"/>
      <c r="D560" s="172"/>
      <c r="E560" s="172"/>
      <c r="F560" s="172"/>
      <c r="G560" s="172"/>
      <c r="H560" s="172"/>
      <c r="I560" s="172"/>
      <c r="J560" s="172"/>
      <c r="K560" s="172"/>
      <c r="L560" s="172"/>
      <c r="M560" s="172"/>
      <c r="N560" s="172"/>
      <c r="O560" s="172"/>
      <c r="P560" s="172"/>
      <c r="Q560" s="172"/>
      <c r="R560" s="172"/>
      <c r="S560" s="172"/>
      <c r="T560" s="172"/>
      <c r="U560" s="172"/>
      <c r="V560" s="172"/>
      <c r="W560" s="172"/>
      <c r="X560" s="172"/>
      <c r="Y560" s="172"/>
      <c r="Z560" s="172"/>
      <c r="AA560" s="172"/>
      <c r="AB560" s="172"/>
      <c r="AC560" s="172"/>
      <c r="AD560" s="172"/>
    </row>
    <row r="561" spans="3:30" x14ac:dyDescent="0.2">
      <c r="C561" s="172"/>
      <c r="D561" s="172"/>
      <c r="E561" s="172"/>
      <c r="F561" s="172"/>
      <c r="G561" s="172"/>
      <c r="H561" s="172"/>
      <c r="I561" s="172"/>
      <c r="J561" s="172"/>
      <c r="K561" s="172"/>
      <c r="L561" s="172"/>
      <c r="M561" s="172"/>
      <c r="N561" s="172"/>
      <c r="O561" s="172"/>
      <c r="P561" s="172"/>
      <c r="Q561" s="172"/>
      <c r="R561" s="172"/>
      <c r="S561" s="172"/>
      <c r="T561" s="172"/>
      <c r="U561" s="172"/>
      <c r="V561" s="172"/>
      <c r="W561" s="172"/>
      <c r="X561" s="172"/>
      <c r="Y561" s="172"/>
      <c r="Z561" s="172"/>
      <c r="AA561" s="172"/>
      <c r="AB561" s="172"/>
      <c r="AC561" s="172"/>
      <c r="AD561" s="172"/>
    </row>
    <row r="562" spans="3:30" x14ac:dyDescent="0.2">
      <c r="C562" s="172"/>
      <c r="D562" s="172"/>
      <c r="E562" s="172"/>
      <c r="F562" s="172"/>
      <c r="G562" s="172"/>
      <c r="H562" s="172"/>
      <c r="I562" s="172"/>
      <c r="J562" s="172"/>
      <c r="K562" s="172"/>
      <c r="L562" s="172"/>
      <c r="M562" s="172"/>
      <c r="N562" s="172"/>
      <c r="O562" s="172"/>
      <c r="P562" s="172"/>
      <c r="Q562" s="172"/>
      <c r="R562" s="172"/>
      <c r="S562" s="172"/>
      <c r="T562" s="172"/>
      <c r="U562" s="172"/>
      <c r="V562" s="172"/>
      <c r="W562" s="172"/>
      <c r="X562" s="172"/>
      <c r="Y562" s="172"/>
      <c r="Z562" s="172"/>
      <c r="AA562" s="172"/>
      <c r="AB562" s="172"/>
      <c r="AC562" s="172"/>
      <c r="AD562" s="172"/>
    </row>
    <row r="563" spans="3:30" x14ac:dyDescent="0.2">
      <c r="C563" s="172"/>
      <c r="D563" s="172"/>
      <c r="E563" s="172"/>
      <c r="F563" s="172"/>
      <c r="G563" s="172"/>
      <c r="H563" s="172"/>
      <c r="I563" s="172"/>
      <c r="J563" s="172"/>
      <c r="K563" s="172"/>
      <c r="L563" s="172"/>
      <c r="M563" s="172"/>
      <c r="N563" s="172"/>
      <c r="O563" s="172"/>
      <c r="P563" s="172"/>
      <c r="Q563" s="172"/>
      <c r="R563" s="172"/>
      <c r="S563" s="172"/>
      <c r="T563" s="172"/>
      <c r="U563" s="172"/>
      <c r="V563" s="172"/>
      <c r="W563" s="172"/>
      <c r="X563" s="172"/>
      <c r="Y563" s="172"/>
      <c r="Z563" s="172"/>
      <c r="AA563" s="172"/>
      <c r="AB563" s="172"/>
      <c r="AC563" s="172"/>
      <c r="AD563" s="172"/>
    </row>
    <row r="564" spans="3:30" x14ac:dyDescent="0.2">
      <c r="C564" s="172"/>
      <c r="D564" s="172"/>
      <c r="E564" s="172"/>
      <c r="F564" s="172"/>
      <c r="G564" s="172"/>
      <c r="H564" s="172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</row>
    <row r="565" spans="3:30" x14ac:dyDescent="0.2">
      <c r="C565" s="172"/>
      <c r="D565" s="172"/>
      <c r="E565" s="172"/>
      <c r="F565" s="172"/>
      <c r="G565" s="172"/>
      <c r="H565" s="172"/>
      <c r="I565" s="172"/>
      <c r="J565" s="172"/>
      <c r="K565" s="172"/>
      <c r="L565" s="172"/>
      <c r="M565" s="172"/>
      <c r="N565" s="172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  <c r="AA565" s="172"/>
      <c r="AB565" s="172"/>
      <c r="AC565" s="172"/>
      <c r="AD565" s="172"/>
    </row>
    <row r="566" spans="3:30" x14ac:dyDescent="0.2">
      <c r="C566" s="172"/>
      <c r="D566" s="172"/>
      <c r="E566" s="172"/>
      <c r="F566" s="172"/>
      <c r="G566" s="172"/>
      <c r="H566" s="172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</row>
    <row r="567" spans="3:30" x14ac:dyDescent="0.2">
      <c r="C567" s="172"/>
      <c r="D567" s="17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</row>
    <row r="568" spans="3:30" x14ac:dyDescent="0.2">
      <c r="C568" s="172"/>
      <c r="D568" s="172"/>
      <c r="E568" s="172"/>
      <c r="F568" s="172"/>
      <c r="G568" s="172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</row>
    <row r="569" spans="3:30" x14ac:dyDescent="0.2">
      <c r="C569" s="172"/>
      <c r="D569" s="172"/>
      <c r="E569" s="172"/>
      <c r="F569" s="172"/>
      <c r="G569" s="172"/>
      <c r="H569" s="172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</row>
    <row r="570" spans="3:30" x14ac:dyDescent="0.2">
      <c r="C570" s="172"/>
      <c r="D570" s="172"/>
      <c r="E570" s="172"/>
      <c r="F570" s="172"/>
      <c r="G570" s="172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</row>
    <row r="571" spans="3:30" x14ac:dyDescent="0.2">
      <c r="C571" s="172"/>
      <c r="D571" s="172"/>
      <c r="E571" s="172"/>
      <c r="F571" s="172"/>
      <c r="G571" s="172"/>
      <c r="H571" s="172"/>
      <c r="I571" s="172"/>
      <c r="J571" s="172"/>
      <c r="K571" s="172"/>
      <c r="L571" s="172"/>
      <c r="M571" s="172"/>
      <c r="N571" s="172"/>
      <c r="O571" s="172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  <c r="AA571" s="172"/>
      <c r="AB571" s="172"/>
      <c r="AC571" s="172"/>
      <c r="AD571" s="172"/>
    </row>
    <row r="572" spans="3:30" x14ac:dyDescent="0.2">
      <c r="C572" s="172"/>
      <c r="D572" s="172"/>
      <c r="E572" s="172"/>
      <c r="F572" s="172"/>
      <c r="G572" s="172"/>
      <c r="H572" s="172"/>
      <c r="I572" s="172"/>
      <c r="J572" s="172"/>
      <c r="K572" s="172"/>
      <c r="L572" s="172"/>
      <c r="M572" s="172"/>
      <c r="N572" s="172"/>
      <c r="O572" s="172"/>
      <c r="P572" s="172"/>
      <c r="Q572" s="172"/>
      <c r="R572" s="172"/>
      <c r="S572" s="172"/>
      <c r="T572" s="172"/>
      <c r="U572" s="172"/>
      <c r="V572" s="172"/>
      <c r="W572" s="172"/>
      <c r="X572" s="172"/>
      <c r="Y572" s="172"/>
      <c r="Z572" s="172"/>
      <c r="AA572" s="172"/>
      <c r="AB572" s="172"/>
      <c r="AC572" s="172"/>
      <c r="AD572" s="172"/>
    </row>
    <row r="573" spans="3:30" x14ac:dyDescent="0.2">
      <c r="C573" s="172"/>
      <c r="D573" s="172"/>
      <c r="E573" s="172"/>
      <c r="F573" s="172"/>
      <c r="G573" s="172"/>
      <c r="H573" s="172"/>
      <c r="I573" s="172"/>
      <c r="J573" s="172"/>
      <c r="K573" s="172"/>
      <c r="L573" s="172"/>
      <c r="M573" s="172"/>
      <c r="N573" s="172"/>
      <c r="O573" s="172"/>
      <c r="P573" s="172"/>
      <c r="Q573" s="172"/>
      <c r="R573" s="172"/>
      <c r="S573" s="172"/>
      <c r="T573" s="172"/>
      <c r="U573" s="172"/>
      <c r="V573" s="172"/>
      <c r="W573" s="172"/>
      <c r="X573" s="172"/>
      <c r="Y573" s="172"/>
      <c r="Z573" s="172"/>
      <c r="AA573" s="172"/>
      <c r="AB573" s="172"/>
      <c r="AC573" s="172"/>
      <c r="AD573" s="172"/>
    </row>
    <row r="574" spans="3:30" x14ac:dyDescent="0.2">
      <c r="C574" s="172"/>
      <c r="D574" s="172"/>
      <c r="E574" s="172"/>
      <c r="F574" s="172"/>
      <c r="G574" s="172"/>
      <c r="H574" s="172"/>
      <c r="I574" s="172"/>
      <c r="J574" s="172"/>
      <c r="K574" s="172"/>
      <c r="L574" s="172"/>
      <c r="M574" s="172"/>
      <c r="N574" s="172"/>
      <c r="O574" s="172"/>
      <c r="P574" s="172"/>
      <c r="Q574" s="172"/>
      <c r="R574" s="172"/>
      <c r="S574" s="172"/>
      <c r="T574" s="172"/>
      <c r="U574" s="172"/>
      <c r="V574" s="172"/>
      <c r="W574" s="172"/>
      <c r="X574" s="172"/>
      <c r="Y574" s="172"/>
      <c r="Z574" s="172"/>
      <c r="AA574" s="172"/>
      <c r="AB574" s="172"/>
      <c r="AC574" s="172"/>
      <c r="AD574" s="172"/>
    </row>
    <row r="575" spans="3:30" x14ac:dyDescent="0.2">
      <c r="C575" s="172"/>
      <c r="D575" s="172"/>
      <c r="E575" s="172"/>
      <c r="F575" s="172"/>
      <c r="G575" s="172"/>
      <c r="H575" s="172"/>
      <c r="I575" s="172"/>
      <c r="J575" s="172"/>
      <c r="K575" s="172"/>
      <c r="L575" s="172"/>
      <c r="M575" s="172"/>
      <c r="N575" s="172"/>
      <c r="O575" s="172"/>
      <c r="P575" s="172"/>
      <c r="Q575" s="172"/>
      <c r="R575" s="172"/>
      <c r="S575" s="172"/>
      <c r="T575" s="172"/>
      <c r="U575" s="172"/>
      <c r="V575" s="172"/>
      <c r="W575" s="172"/>
      <c r="X575" s="172"/>
      <c r="Y575" s="172"/>
      <c r="Z575" s="172"/>
      <c r="AA575" s="172"/>
      <c r="AB575" s="172"/>
      <c r="AC575" s="172"/>
      <c r="AD575" s="172"/>
    </row>
    <row r="576" spans="3:30" x14ac:dyDescent="0.2">
      <c r="C576" s="172"/>
      <c r="D576" s="172"/>
      <c r="E576" s="172"/>
      <c r="F576" s="172"/>
      <c r="G576" s="172"/>
      <c r="H576" s="172"/>
      <c r="I576" s="172"/>
      <c r="J576" s="172"/>
      <c r="K576" s="172"/>
      <c r="L576" s="172"/>
      <c r="M576" s="172"/>
      <c r="N576" s="172"/>
      <c r="O576" s="172"/>
      <c r="P576" s="172"/>
      <c r="Q576" s="172"/>
      <c r="R576" s="172"/>
      <c r="S576" s="172"/>
      <c r="T576" s="172"/>
      <c r="U576" s="172"/>
      <c r="V576" s="172"/>
      <c r="W576" s="172"/>
      <c r="X576" s="172"/>
      <c r="Y576" s="172"/>
      <c r="Z576" s="172"/>
      <c r="AA576" s="172"/>
      <c r="AB576" s="172"/>
      <c r="AC576" s="172"/>
      <c r="AD576" s="172"/>
    </row>
    <row r="577" spans="3:30" x14ac:dyDescent="0.2">
      <c r="C577" s="172"/>
      <c r="D577" s="172"/>
      <c r="E577" s="172"/>
      <c r="F577" s="172"/>
      <c r="G577" s="172"/>
      <c r="H577" s="172"/>
      <c r="I577" s="172"/>
      <c r="J577" s="172"/>
      <c r="K577" s="172"/>
      <c r="L577" s="172"/>
      <c r="M577" s="172"/>
      <c r="N577" s="172"/>
      <c r="O577" s="172"/>
      <c r="P577" s="172"/>
      <c r="Q577" s="172"/>
      <c r="R577" s="172"/>
      <c r="S577" s="172"/>
      <c r="T577" s="172"/>
      <c r="U577" s="172"/>
      <c r="V577" s="172"/>
      <c r="W577" s="172"/>
      <c r="X577" s="172"/>
      <c r="Y577" s="172"/>
      <c r="Z577" s="172"/>
      <c r="AA577" s="172"/>
      <c r="AB577" s="172"/>
      <c r="AC577" s="172"/>
      <c r="AD577" s="172"/>
    </row>
    <row r="578" spans="3:30" x14ac:dyDescent="0.2">
      <c r="C578" s="172"/>
      <c r="D578" s="172"/>
      <c r="E578" s="172"/>
      <c r="F578" s="172"/>
      <c r="G578" s="172"/>
      <c r="H578" s="172"/>
      <c r="I578" s="172"/>
      <c r="J578" s="172"/>
      <c r="K578" s="172"/>
      <c r="L578" s="172"/>
      <c r="M578" s="172"/>
      <c r="N578" s="172"/>
      <c r="O578" s="172"/>
      <c r="P578" s="172"/>
      <c r="Q578" s="172"/>
      <c r="R578" s="172"/>
      <c r="S578" s="172"/>
      <c r="T578" s="172"/>
      <c r="U578" s="172"/>
      <c r="V578" s="172"/>
      <c r="W578" s="172"/>
      <c r="X578" s="172"/>
      <c r="Y578" s="172"/>
      <c r="Z578" s="172"/>
      <c r="AA578" s="172"/>
      <c r="AB578" s="172"/>
      <c r="AC578" s="172"/>
      <c r="AD578" s="172"/>
    </row>
    <row r="579" spans="3:30" x14ac:dyDescent="0.2">
      <c r="C579" s="172"/>
      <c r="D579" s="172"/>
      <c r="E579" s="172"/>
      <c r="F579" s="172"/>
      <c r="G579" s="172"/>
      <c r="H579" s="172"/>
      <c r="I579" s="172"/>
      <c r="J579" s="172"/>
      <c r="K579" s="172"/>
      <c r="L579" s="172"/>
      <c r="M579" s="172"/>
      <c r="N579" s="172"/>
      <c r="O579" s="172"/>
      <c r="P579" s="172"/>
      <c r="Q579" s="172"/>
      <c r="R579" s="172"/>
      <c r="S579" s="172"/>
      <c r="T579" s="172"/>
      <c r="U579" s="172"/>
      <c r="V579" s="172"/>
      <c r="W579" s="172"/>
      <c r="X579" s="172"/>
      <c r="Y579" s="172"/>
      <c r="Z579" s="172"/>
      <c r="AA579" s="172"/>
      <c r="AB579" s="172"/>
      <c r="AC579" s="172"/>
      <c r="AD579" s="172"/>
    </row>
    <row r="580" spans="3:30" x14ac:dyDescent="0.2">
      <c r="C580" s="172"/>
      <c r="D580" s="172"/>
      <c r="E580" s="172"/>
      <c r="F580" s="172"/>
      <c r="G580" s="172"/>
      <c r="H580" s="172"/>
      <c r="I580" s="172"/>
      <c r="J580" s="172"/>
      <c r="K580" s="172"/>
      <c r="L580" s="172"/>
      <c r="M580" s="172"/>
      <c r="N580" s="172"/>
      <c r="O580" s="172"/>
      <c r="P580" s="172"/>
      <c r="Q580" s="172"/>
      <c r="R580" s="172"/>
      <c r="S580" s="172"/>
      <c r="T580" s="172"/>
      <c r="U580" s="172"/>
      <c r="V580" s="172"/>
      <c r="W580" s="172"/>
      <c r="X580" s="172"/>
      <c r="Y580" s="172"/>
      <c r="Z580" s="172"/>
      <c r="AA580" s="172"/>
      <c r="AB580" s="172"/>
      <c r="AC580" s="172"/>
      <c r="AD580" s="172"/>
    </row>
    <row r="581" spans="3:30" x14ac:dyDescent="0.2">
      <c r="C581" s="172"/>
      <c r="D581" s="172"/>
      <c r="E581" s="172"/>
      <c r="F581" s="172"/>
      <c r="G581" s="172"/>
      <c r="H581" s="172"/>
      <c r="I581" s="172"/>
      <c r="J581" s="172"/>
      <c r="K581" s="172"/>
      <c r="L581" s="172"/>
      <c r="M581" s="172"/>
      <c r="N581" s="172"/>
      <c r="O581" s="172"/>
      <c r="P581" s="172"/>
      <c r="Q581" s="172"/>
      <c r="R581" s="172"/>
      <c r="S581" s="172"/>
      <c r="T581" s="172"/>
      <c r="U581" s="172"/>
      <c r="V581" s="172"/>
      <c r="W581" s="172"/>
      <c r="X581" s="172"/>
      <c r="Y581" s="172"/>
      <c r="Z581" s="172"/>
      <c r="AA581" s="172"/>
      <c r="AB581" s="172"/>
      <c r="AC581" s="172"/>
      <c r="AD581" s="172"/>
    </row>
    <row r="582" spans="3:30" x14ac:dyDescent="0.2">
      <c r="C582" s="172"/>
      <c r="D582" s="172"/>
      <c r="E582" s="172"/>
      <c r="F582" s="172"/>
      <c r="G582" s="172"/>
      <c r="H582" s="172"/>
      <c r="I582" s="172"/>
      <c r="J582" s="172"/>
      <c r="K582" s="172"/>
      <c r="L582" s="172"/>
      <c r="M582" s="172"/>
      <c r="N582" s="172"/>
      <c r="O582" s="172"/>
      <c r="P582" s="172"/>
      <c r="Q582" s="172"/>
      <c r="R582" s="172"/>
      <c r="S582" s="172"/>
      <c r="T582" s="172"/>
      <c r="U582" s="172"/>
      <c r="V582" s="172"/>
      <c r="W582" s="172"/>
      <c r="X582" s="172"/>
      <c r="Y582" s="172"/>
      <c r="Z582" s="172"/>
      <c r="AA582" s="172"/>
      <c r="AB582" s="172"/>
      <c r="AC582" s="172"/>
      <c r="AD582" s="172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3"/>
  <sheetViews>
    <sheetView workbookViewId="0">
      <selection activeCell="B13" sqref="B13"/>
    </sheetView>
  </sheetViews>
  <sheetFormatPr baseColWidth="10" defaultRowHeight="12.75" x14ac:dyDescent="0.2"/>
  <cols>
    <col min="1" max="1" width="29.875" style="127" bestFit="1" customWidth="1"/>
    <col min="2" max="2" width="14.625" style="95" customWidth="1"/>
    <col min="3" max="3" width="12.875" style="95" customWidth="1"/>
    <col min="4" max="4" width="14.375" style="95" customWidth="1"/>
    <col min="5" max="5" width="7" style="95" customWidth="1"/>
    <col min="6" max="6" width="14.375" style="95" customWidth="1"/>
    <col min="7" max="7" width="6.625" style="95" customWidth="1"/>
    <col min="8" max="8" width="14.375" style="95" customWidth="1"/>
    <col min="9" max="9" width="13.375" style="95" customWidth="1"/>
    <col min="10" max="10" width="14.375" style="95" customWidth="1"/>
    <col min="11" max="11" width="7" style="95" customWidth="1"/>
    <col min="12" max="12" width="14.375" style="95" customWidth="1"/>
    <col min="13" max="13" width="7.125" style="95" customWidth="1"/>
    <col min="14" max="14" width="14.375" style="95" customWidth="1"/>
    <col min="15" max="15" width="13.375" style="95" customWidth="1"/>
    <col min="16" max="16" width="14.375" style="95" customWidth="1"/>
    <col min="17" max="17" width="7" style="95" customWidth="1"/>
    <col min="18" max="18" width="14.375" style="95" customWidth="1"/>
    <col min="19" max="19" width="6.625" style="95" customWidth="1"/>
    <col min="20" max="20" width="15.25" style="95" bestFit="1" customWidth="1"/>
    <col min="21" max="21" width="13.375" style="95" bestFit="1" customWidth="1"/>
    <col min="22" max="22" width="15.25" style="95" bestFit="1" customWidth="1"/>
    <col min="23" max="23" width="7" style="95" customWidth="1"/>
    <col min="24" max="24" width="15.25" style="95" bestFit="1" customWidth="1"/>
    <col min="25" max="25" width="6.625" style="95" bestFit="1" customWidth="1"/>
    <col min="26" max="26" width="15.125" style="95" bestFit="1" customWidth="1"/>
    <col min="27" max="16384" width="11" style="95"/>
  </cols>
  <sheetData>
    <row r="1" spans="1:16382" x14ac:dyDescent="0.2">
      <c r="A1" s="76"/>
      <c r="B1" s="229" t="s">
        <v>969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  <c r="AML1" s="76"/>
      <c r="AMM1" s="76"/>
      <c r="AMN1" s="76"/>
      <c r="AMO1" s="76"/>
      <c r="AMP1" s="76"/>
      <c r="AMQ1" s="76"/>
      <c r="AMR1" s="76"/>
      <c r="AMS1" s="76"/>
      <c r="AMT1" s="76"/>
      <c r="AMU1" s="76"/>
      <c r="AMV1" s="76"/>
      <c r="AMW1" s="76"/>
      <c r="AMX1" s="76"/>
      <c r="AMY1" s="76"/>
      <c r="AMZ1" s="76"/>
      <c r="ANA1" s="76"/>
      <c r="ANB1" s="76"/>
      <c r="ANC1" s="76"/>
      <c r="AND1" s="76"/>
      <c r="ANE1" s="76"/>
      <c r="ANF1" s="76"/>
      <c r="ANG1" s="76"/>
      <c r="ANH1" s="76"/>
      <c r="ANI1" s="76"/>
      <c r="ANJ1" s="76"/>
      <c r="ANK1" s="76"/>
      <c r="ANL1" s="76"/>
      <c r="ANM1" s="76"/>
      <c r="ANN1" s="76"/>
      <c r="ANO1" s="76"/>
      <c r="ANP1" s="76"/>
      <c r="ANQ1" s="76"/>
      <c r="ANR1" s="76"/>
      <c r="ANS1" s="76"/>
      <c r="ANT1" s="76"/>
      <c r="ANU1" s="76"/>
      <c r="ANV1" s="76"/>
      <c r="ANW1" s="76"/>
      <c r="ANX1" s="76"/>
      <c r="ANY1" s="76"/>
      <c r="ANZ1" s="76"/>
      <c r="AOA1" s="76"/>
      <c r="AOB1" s="76"/>
      <c r="AOC1" s="76"/>
      <c r="AOD1" s="76"/>
      <c r="AOE1" s="76"/>
      <c r="AOF1" s="76"/>
      <c r="AOG1" s="76"/>
      <c r="AOH1" s="76"/>
      <c r="AOI1" s="76"/>
      <c r="AOJ1" s="76"/>
      <c r="AOK1" s="76"/>
      <c r="AOL1" s="76"/>
      <c r="AOM1" s="76"/>
      <c r="AON1" s="76"/>
      <c r="AOO1" s="76"/>
      <c r="AOP1" s="76"/>
      <c r="AOQ1" s="76"/>
      <c r="AOR1" s="76"/>
      <c r="AOS1" s="76"/>
      <c r="AOT1" s="76"/>
      <c r="AOU1" s="76"/>
      <c r="AOV1" s="76"/>
      <c r="AOW1" s="76"/>
      <c r="AOX1" s="76"/>
      <c r="AOY1" s="76"/>
      <c r="AOZ1" s="76"/>
      <c r="APA1" s="76"/>
      <c r="APB1" s="76"/>
      <c r="APC1" s="76"/>
      <c r="APD1" s="76"/>
      <c r="APE1" s="76"/>
      <c r="APF1" s="76"/>
      <c r="APG1" s="76"/>
      <c r="APH1" s="76"/>
      <c r="API1" s="76"/>
      <c r="APJ1" s="76"/>
      <c r="APK1" s="76"/>
      <c r="APL1" s="76"/>
      <c r="APM1" s="76"/>
      <c r="APN1" s="76"/>
      <c r="APO1" s="76"/>
      <c r="APP1" s="76"/>
      <c r="APQ1" s="76"/>
      <c r="APR1" s="76"/>
      <c r="APS1" s="76"/>
      <c r="APT1" s="76"/>
      <c r="APU1" s="76"/>
      <c r="APV1" s="76"/>
      <c r="APW1" s="76"/>
      <c r="APX1" s="76"/>
      <c r="APY1" s="76"/>
      <c r="APZ1" s="76"/>
      <c r="AQA1" s="76"/>
      <c r="AQB1" s="76"/>
      <c r="AQC1" s="76"/>
      <c r="AQD1" s="76"/>
      <c r="AQE1" s="76"/>
      <c r="AQF1" s="76"/>
      <c r="AQG1" s="76"/>
      <c r="AQH1" s="76"/>
      <c r="AQI1" s="76"/>
      <c r="AQJ1" s="76"/>
      <c r="AQK1" s="76"/>
      <c r="AQL1" s="76"/>
      <c r="AQM1" s="76"/>
      <c r="AQN1" s="76"/>
      <c r="AQO1" s="76"/>
      <c r="AQP1" s="76"/>
      <c r="AQQ1" s="76"/>
      <c r="AQR1" s="76"/>
      <c r="AQS1" s="76"/>
      <c r="AQT1" s="76"/>
      <c r="AQU1" s="76"/>
      <c r="AQV1" s="76"/>
      <c r="AQW1" s="76"/>
      <c r="AQX1" s="76"/>
      <c r="AQY1" s="76"/>
      <c r="AQZ1" s="76"/>
      <c r="ARA1" s="76"/>
      <c r="ARB1" s="76"/>
      <c r="ARC1" s="76"/>
      <c r="ARD1" s="76"/>
      <c r="ARE1" s="76"/>
      <c r="ARF1" s="76"/>
      <c r="ARG1" s="76"/>
      <c r="ARH1" s="76"/>
      <c r="ARI1" s="76"/>
      <c r="ARJ1" s="76"/>
      <c r="ARK1" s="76"/>
      <c r="ARL1" s="76"/>
      <c r="ARM1" s="76"/>
      <c r="ARN1" s="76"/>
      <c r="ARO1" s="76"/>
      <c r="ARP1" s="76"/>
      <c r="ARQ1" s="76"/>
      <c r="ARR1" s="76"/>
      <c r="ARS1" s="76"/>
      <c r="ART1" s="76"/>
      <c r="ARU1" s="76"/>
      <c r="ARV1" s="76"/>
      <c r="ARW1" s="76"/>
      <c r="ARX1" s="76"/>
      <c r="ARY1" s="76"/>
      <c r="ARZ1" s="76"/>
      <c r="ASA1" s="76"/>
      <c r="ASB1" s="76"/>
      <c r="ASC1" s="76"/>
      <c r="ASD1" s="76"/>
      <c r="ASE1" s="76"/>
      <c r="ASF1" s="76"/>
      <c r="ASG1" s="76"/>
      <c r="ASH1" s="76"/>
      <c r="ASI1" s="76"/>
      <c r="ASJ1" s="76"/>
      <c r="ASK1" s="76"/>
      <c r="ASL1" s="76"/>
      <c r="ASM1" s="76"/>
      <c r="ASN1" s="76"/>
      <c r="ASO1" s="76"/>
      <c r="ASP1" s="76"/>
      <c r="ASQ1" s="76"/>
      <c r="ASR1" s="76"/>
      <c r="ASS1" s="76"/>
      <c r="AST1" s="76"/>
      <c r="ASU1" s="76"/>
      <c r="ASV1" s="76"/>
      <c r="ASW1" s="76"/>
      <c r="ASX1" s="76"/>
      <c r="ASY1" s="76"/>
      <c r="ASZ1" s="76"/>
      <c r="ATA1" s="76"/>
      <c r="ATB1" s="76"/>
      <c r="ATC1" s="76"/>
      <c r="ATD1" s="76"/>
      <c r="ATE1" s="76"/>
      <c r="ATF1" s="76"/>
      <c r="ATG1" s="76"/>
      <c r="ATH1" s="76"/>
      <c r="ATI1" s="76"/>
      <c r="ATJ1" s="76"/>
      <c r="ATK1" s="76"/>
      <c r="ATL1" s="76"/>
      <c r="ATM1" s="76"/>
      <c r="ATN1" s="76"/>
      <c r="ATO1" s="76"/>
      <c r="ATP1" s="76"/>
      <c r="ATQ1" s="76"/>
      <c r="ATR1" s="76"/>
      <c r="ATS1" s="76"/>
      <c r="ATT1" s="76"/>
      <c r="ATU1" s="76"/>
      <c r="ATV1" s="76"/>
      <c r="ATW1" s="76"/>
      <c r="ATX1" s="76"/>
      <c r="ATY1" s="76"/>
      <c r="ATZ1" s="76"/>
      <c r="AUA1" s="76"/>
      <c r="AUB1" s="76"/>
      <c r="AUC1" s="76"/>
      <c r="AUD1" s="76"/>
      <c r="AUE1" s="76"/>
      <c r="AUF1" s="76"/>
      <c r="AUG1" s="76"/>
      <c r="AUH1" s="76"/>
      <c r="AUI1" s="76"/>
      <c r="AUJ1" s="76"/>
      <c r="AUK1" s="76"/>
      <c r="AUL1" s="76"/>
      <c r="AUM1" s="76"/>
      <c r="AUN1" s="76"/>
      <c r="AUO1" s="76"/>
      <c r="AUP1" s="76"/>
      <c r="AUQ1" s="76"/>
      <c r="AUR1" s="76"/>
      <c r="AUS1" s="76"/>
      <c r="AUT1" s="76"/>
      <c r="AUU1" s="76"/>
      <c r="AUV1" s="76"/>
      <c r="AUW1" s="76"/>
      <c r="AUX1" s="76"/>
      <c r="AUY1" s="76"/>
      <c r="AUZ1" s="76"/>
      <c r="AVA1" s="76"/>
      <c r="AVB1" s="76"/>
      <c r="AVC1" s="76"/>
      <c r="AVD1" s="76"/>
      <c r="AVE1" s="76"/>
      <c r="AVF1" s="76"/>
      <c r="AVG1" s="76"/>
      <c r="AVH1" s="76"/>
      <c r="AVI1" s="76"/>
      <c r="AVJ1" s="76"/>
      <c r="AVK1" s="76"/>
      <c r="AVL1" s="76"/>
      <c r="AVM1" s="76"/>
      <c r="AVN1" s="76"/>
      <c r="AVO1" s="76"/>
      <c r="AVP1" s="76"/>
      <c r="AVQ1" s="76"/>
      <c r="AVR1" s="76"/>
      <c r="AVS1" s="76"/>
      <c r="AVT1" s="76"/>
      <c r="AVU1" s="76"/>
      <c r="AVV1" s="76"/>
      <c r="AVW1" s="76"/>
      <c r="AVX1" s="76"/>
      <c r="AVY1" s="76"/>
      <c r="AVZ1" s="76"/>
      <c r="AWA1" s="76"/>
      <c r="AWB1" s="76"/>
      <c r="AWC1" s="76"/>
      <c r="AWD1" s="76"/>
      <c r="AWE1" s="76"/>
      <c r="AWF1" s="76"/>
      <c r="AWG1" s="76"/>
      <c r="AWH1" s="76"/>
      <c r="AWI1" s="76"/>
      <c r="AWJ1" s="76"/>
      <c r="AWK1" s="76"/>
      <c r="AWL1" s="76"/>
      <c r="AWM1" s="76"/>
      <c r="AWN1" s="76"/>
      <c r="AWO1" s="76"/>
      <c r="AWP1" s="76"/>
      <c r="AWQ1" s="76"/>
      <c r="AWR1" s="76"/>
      <c r="AWS1" s="76"/>
      <c r="AWT1" s="76"/>
      <c r="AWU1" s="76"/>
      <c r="AWV1" s="76"/>
      <c r="AWW1" s="76"/>
      <c r="AWX1" s="76"/>
      <c r="AWY1" s="76"/>
      <c r="AWZ1" s="76"/>
      <c r="AXA1" s="76"/>
      <c r="AXB1" s="76"/>
      <c r="AXC1" s="76"/>
      <c r="AXD1" s="76"/>
      <c r="AXE1" s="76"/>
      <c r="AXF1" s="76"/>
      <c r="AXG1" s="76"/>
      <c r="AXH1" s="76"/>
      <c r="AXI1" s="76"/>
      <c r="AXJ1" s="76"/>
      <c r="AXK1" s="76"/>
      <c r="AXL1" s="76"/>
      <c r="AXM1" s="76"/>
      <c r="AXN1" s="76"/>
      <c r="AXO1" s="76"/>
      <c r="AXP1" s="76"/>
      <c r="AXQ1" s="76"/>
      <c r="AXR1" s="76"/>
      <c r="AXS1" s="76"/>
      <c r="AXT1" s="76"/>
      <c r="AXU1" s="76"/>
      <c r="AXV1" s="76"/>
      <c r="AXW1" s="76"/>
      <c r="AXX1" s="76"/>
      <c r="AXY1" s="76"/>
      <c r="AXZ1" s="76"/>
      <c r="AYA1" s="76"/>
      <c r="AYB1" s="76"/>
      <c r="AYC1" s="76"/>
      <c r="AYD1" s="76"/>
      <c r="AYE1" s="76"/>
      <c r="AYF1" s="76"/>
      <c r="AYG1" s="76"/>
      <c r="AYH1" s="76"/>
      <c r="AYI1" s="76"/>
      <c r="AYJ1" s="76"/>
      <c r="AYK1" s="76"/>
      <c r="AYL1" s="76"/>
      <c r="AYM1" s="76"/>
      <c r="AYN1" s="76"/>
      <c r="AYO1" s="76"/>
      <c r="AYP1" s="76"/>
      <c r="AYQ1" s="76"/>
      <c r="AYR1" s="76"/>
      <c r="AYS1" s="76"/>
      <c r="AYT1" s="76"/>
      <c r="AYU1" s="76"/>
      <c r="AYV1" s="76"/>
      <c r="AYW1" s="76"/>
      <c r="AYX1" s="76"/>
      <c r="AYY1" s="76"/>
      <c r="AYZ1" s="76"/>
      <c r="AZA1" s="76"/>
      <c r="AZB1" s="76"/>
      <c r="AZC1" s="76"/>
      <c r="AZD1" s="76"/>
      <c r="AZE1" s="76"/>
      <c r="AZF1" s="76"/>
      <c r="AZG1" s="76"/>
      <c r="AZH1" s="76"/>
      <c r="AZI1" s="76"/>
      <c r="AZJ1" s="76"/>
      <c r="AZK1" s="76"/>
      <c r="AZL1" s="76"/>
      <c r="AZM1" s="76"/>
      <c r="AZN1" s="76"/>
      <c r="AZO1" s="76"/>
      <c r="AZP1" s="76"/>
      <c r="AZQ1" s="76"/>
      <c r="AZR1" s="76"/>
      <c r="AZS1" s="76"/>
      <c r="AZT1" s="76"/>
      <c r="AZU1" s="76"/>
      <c r="AZV1" s="76"/>
      <c r="AZW1" s="76"/>
      <c r="AZX1" s="76"/>
      <c r="AZY1" s="76"/>
      <c r="AZZ1" s="76"/>
      <c r="BAA1" s="76"/>
      <c r="BAB1" s="76"/>
      <c r="BAC1" s="76"/>
      <c r="BAD1" s="76"/>
      <c r="BAE1" s="76"/>
      <c r="BAF1" s="76"/>
      <c r="BAG1" s="76"/>
      <c r="BAH1" s="76"/>
      <c r="BAI1" s="76"/>
      <c r="BAJ1" s="76"/>
      <c r="BAK1" s="76"/>
      <c r="BAL1" s="76"/>
      <c r="BAM1" s="76"/>
      <c r="BAN1" s="76"/>
      <c r="BAO1" s="76"/>
      <c r="BAP1" s="76"/>
      <c r="BAQ1" s="76"/>
      <c r="BAR1" s="76"/>
      <c r="BAS1" s="76"/>
      <c r="BAT1" s="76"/>
      <c r="BAU1" s="76"/>
      <c r="BAV1" s="76"/>
      <c r="BAW1" s="76"/>
      <c r="BAX1" s="76"/>
      <c r="BAY1" s="76"/>
      <c r="BAZ1" s="76"/>
      <c r="BBA1" s="76"/>
      <c r="BBB1" s="76"/>
      <c r="BBC1" s="76"/>
      <c r="BBD1" s="76"/>
      <c r="BBE1" s="76"/>
      <c r="BBF1" s="76"/>
      <c r="BBG1" s="76"/>
      <c r="BBH1" s="76"/>
      <c r="BBI1" s="76"/>
      <c r="BBJ1" s="76"/>
      <c r="BBK1" s="76"/>
      <c r="BBL1" s="76"/>
      <c r="BBM1" s="76"/>
      <c r="BBN1" s="76"/>
      <c r="BBO1" s="76"/>
      <c r="BBP1" s="76"/>
      <c r="BBQ1" s="76"/>
      <c r="BBR1" s="76"/>
      <c r="BBS1" s="76"/>
      <c r="BBT1" s="76"/>
      <c r="BBU1" s="76"/>
      <c r="BBV1" s="76"/>
      <c r="BBW1" s="76"/>
      <c r="BBX1" s="76"/>
      <c r="BBY1" s="76"/>
      <c r="BBZ1" s="76"/>
      <c r="BCA1" s="76"/>
      <c r="BCB1" s="76"/>
      <c r="BCC1" s="76"/>
      <c r="BCD1" s="76"/>
      <c r="BCE1" s="76"/>
      <c r="BCF1" s="76"/>
      <c r="BCG1" s="76"/>
      <c r="BCH1" s="76"/>
      <c r="BCI1" s="76"/>
      <c r="BCJ1" s="76"/>
      <c r="BCK1" s="76"/>
      <c r="BCL1" s="76"/>
      <c r="BCM1" s="76"/>
      <c r="BCN1" s="76"/>
      <c r="BCO1" s="76"/>
      <c r="BCP1" s="76"/>
      <c r="BCQ1" s="76"/>
      <c r="BCR1" s="76"/>
      <c r="BCS1" s="76"/>
      <c r="BCT1" s="76"/>
      <c r="BCU1" s="76"/>
      <c r="BCV1" s="76"/>
      <c r="BCW1" s="76"/>
      <c r="BCX1" s="76"/>
      <c r="BCY1" s="76"/>
      <c r="BCZ1" s="76"/>
      <c r="BDA1" s="76"/>
      <c r="BDB1" s="76"/>
      <c r="BDC1" s="76"/>
      <c r="BDD1" s="76"/>
      <c r="BDE1" s="76"/>
      <c r="BDF1" s="76"/>
      <c r="BDG1" s="76"/>
      <c r="BDH1" s="76"/>
      <c r="BDI1" s="76"/>
      <c r="BDJ1" s="76"/>
      <c r="BDK1" s="76"/>
      <c r="BDL1" s="76"/>
      <c r="BDM1" s="76"/>
      <c r="BDN1" s="76"/>
      <c r="BDO1" s="76"/>
      <c r="BDP1" s="76"/>
      <c r="BDQ1" s="76"/>
      <c r="BDR1" s="76"/>
      <c r="BDS1" s="76"/>
      <c r="BDT1" s="76"/>
      <c r="BDU1" s="76"/>
      <c r="BDV1" s="76"/>
      <c r="BDW1" s="76"/>
      <c r="BDX1" s="76"/>
      <c r="BDY1" s="76"/>
      <c r="BDZ1" s="76"/>
      <c r="BEA1" s="76"/>
      <c r="BEB1" s="76"/>
      <c r="BEC1" s="76"/>
      <c r="BED1" s="76"/>
      <c r="BEE1" s="76"/>
      <c r="BEF1" s="76"/>
      <c r="BEG1" s="76"/>
      <c r="BEH1" s="76"/>
      <c r="BEI1" s="76"/>
      <c r="BEJ1" s="76"/>
      <c r="BEK1" s="76"/>
      <c r="BEL1" s="76"/>
      <c r="BEM1" s="76"/>
      <c r="BEN1" s="76"/>
      <c r="BEO1" s="76"/>
      <c r="BEP1" s="76"/>
      <c r="BEQ1" s="76"/>
      <c r="BER1" s="76"/>
      <c r="BES1" s="76"/>
      <c r="BET1" s="76"/>
      <c r="BEU1" s="76"/>
      <c r="BEV1" s="76"/>
      <c r="BEW1" s="76"/>
      <c r="BEX1" s="76"/>
      <c r="BEY1" s="76"/>
      <c r="BEZ1" s="76"/>
      <c r="BFA1" s="76"/>
      <c r="BFB1" s="76"/>
      <c r="BFC1" s="76"/>
      <c r="BFD1" s="76"/>
      <c r="BFE1" s="76"/>
      <c r="BFF1" s="76"/>
      <c r="BFG1" s="76"/>
      <c r="BFH1" s="76"/>
      <c r="BFI1" s="76"/>
      <c r="BFJ1" s="76"/>
      <c r="BFK1" s="76"/>
      <c r="BFL1" s="76"/>
      <c r="BFM1" s="76"/>
      <c r="BFN1" s="76"/>
      <c r="BFO1" s="76"/>
      <c r="BFP1" s="76"/>
      <c r="BFQ1" s="76"/>
      <c r="BFR1" s="76"/>
      <c r="BFS1" s="76"/>
      <c r="BFT1" s="76"/>
      <c r="BFU1" s="76"/>
      <c r="BFV1" s="76"/>
      <c r="BFW1" s="76"/>
      <c r="BFX1" s="76"/>
      <c r="BFY1" s="76"/>
      <c r="BFZ1" s="76"/>
      <c r="BGA1" s="76"/>
      <c r="BGB1" s="76"/>
      <c r="BGC1" s="76"/>
      <c r="BGD1" s="76"/>
      <c r="BGE1" s="76"/>
      <c r="BGF1" s="76"/>
      <c r="BGG1" s="76"/>
      <c r="BGH1" s="76"/>
      <c r="BGI1" s="76"/>
      <c r="BGJ1" s="76"/>
      <c r="BGK1" s="76"/>
      <c r="BGL1" s="76"/>
      <c r="BGM1" s="76"/>
      <c r="BGN1" s="76"/>
      <c r="BGO1" s="76"/>
      <c r="BGP1" s="76"/>
      <c r="BGQ1" s="76"/>
      <c r="BGR1" s="76"/>
      <c r="BGS1" s="76"/>
      <c r="BGT1" s="76"/>
      <c r="BGU1" s="76"/>
      <c r="BGV1" s="76"/>
      <c r="BGW1" s="76"/>
      <c r="BGX1" s="76"/>
      <c r="BGY1" s="76"/>
      <c r="BGZ1" s="76"/>
      <c r="BHA1" s="76"/>
      <c r="BHB1" s="76"/>
      <c r="BHC1" s="76"/>
      <c r="BHD1" s="76"/>
      <c r="BHE1" s="76"/>
      <c r="BHF1" s="76"/>
      <c r="BHG1" s="76"/>
      <c r="BHH1" s="76"/>
      <c r="BHI1" s="76"/>
      <c r="BHJ1" s="76"/>
      <c r="BHK1" s="76"/>
      <c r="BHL1" s="76"/>
      <c r="BHM1" s="76"/>
      <c r="BHN1" s="76"/>
      <c r="BHO1" s="76"/>
      <c r="BHP1" s="76"/>
      <c r="BHQ1" s="76"/>
      <c r="BHR1" s="76"/>
      <c r="BHS1" s="76"/>
      <c r="BHT1" s="76"/>
      <c r="BHU1" s="76"/>
      <c r="BHV1" s="76"/>
      <c r="BHW1" s="76"/>
      <c r="BHX1" s="76"/>
      <c r="BHY1" s="76"/>
      <c r="BHZ1" s="76"/>
      <c r="BIA1" s="76"/>
      <c r="BIB1" s="76"/>
      <c r="BIC1" s="76"/>
      <c r="BID1" s="76"/>
      <c r="BIE1" s="76"/>
      <c r="BIF1" s="76"/>
      <c r="BIG1" s="76"/>
      <c r="BIH1" s="76"/>
      <c r="BII1" s="76"/>
      <c r="BIJ1" s="76"/>
      <c r="BIK1" s="76"/>
      <c r="BIL1" s="76"/>
      <c r="BIM1" s="76"/>
      <c r="BIN1" s="76"/>
      <c r="BIO1" s="76"/>
      <c r="BIP1" s="76"/>
      <c r="BIQ1" s="76"/>
      <c r="BIR1" s="76"/>
      <c r="BIS1" s="76"/>
      <c r="BIT1" s="76"/>
      <c r="BIU1" s="76"/>
      <c r="BIV1" s="76"/>
      <c r="BIW1" s="76"/>
      <c r="BIX1" s="76"/>
      <c r="BIY1" s="76"/>
      <c r="BIZ1" s="76"/>
      <c r="BJA1" s="76"/>
      <c r="BJB1" s="76"/>
      <c r="BJC1" s="76"/>
      <c r="BJD1" s="76"/>
      <c r="BJE1" s="76"/>
      <c r="BJF1" s="76"/>
      <c r="BJG1" s="76"/>
      <c r="BJH1" s="76"/>
      <c r="BJI1" s="76"/>
      <c r="BJJ1" s="76"/>
      <c r="BJK1" s="76"/>
      <c r="BJL1" s="76"/>
      <c r="BJM1" s="76"/>
      <c r="BJN1" s="76"/>
      <c r="BJO1" s="76"/>
      <c r="BJP1" s="76"/>
      <c r="BJQ1" s="76"/>
      <c r="BJR1" s="76"/>
      <c r="BJS1" s="76"/>
      <c r="BJT1" s="76"/>
      <c r="BJU1" s="76"/>
      <c r="BJV1" s="76"/>
      <c r="BJW1" s="76"/>
      <c r="BJX1" s="76"/>
      <c r="BJY1" s="76"/>
      <c r="BJZ1" s="76"/>
      <c r="BKA1" s="76"/>
      <c r="BKB1" s="76"/>
      <c r="BKC1" s="76"/>
      <c r="BKD1" s="76"/>
      <c r="BKE1" s="76"/>
      <c r="BKF1" s="76"/>
      <c r="BKG1" s="76"/>
      <c r="BKH1" s="76"/>
      <c r="BKI1" s="76"/>
      <c r="BKJ1" s="76"/>
      <c r="BKK1" s="76"/>
      <c r="BKL1" s="76"/>
      <c r="BKM1" s="76"/>
      <c r="BKN1" s="76"/>
      <c r="BKO1" s="76"/>
      <c r="BKP1" s="76"/>
      <c r="BKQ1" s="76"/>
      <c r="BKR1" s="76"/>
      <c r="BKS1" s="76"/>
      <c r="BKT1" s="76"/>
      <c r="BKU1" s="76"/>
      <c r="BKV1" s="76"/>
      <c r="BKW1" s="76"/>
      <c r="BKX1" s="76"/>
      <c r="BKY1" s="76"/>
      <c r="BKZ1" s="76"/>
      <c r="BLA1" s="76"/>
      <c r="BLB1" s="76"/>
      <c r="BLC1" s="76"/>
      <c r="BLD1" s="76"/>
      <c r="BLE1" s="76"/>
      <c r="BLF1" s="76"/>
      <c r="BLG1" s="76"/>
      <c r="BLH1" s="76"/>
      <c r="BLI1" s="76"/>
      <c r="BLJ1" s="76"/>
      <c r="BLK1" s="76"/>
      <c r="BLL1" s="76"/>
      <c r="BLM1" s="76"/>
      <c r="BLN1" s="76"/>
      <c r="BLO1" s="76"/>
      <c r="BLP1" s="76"/>
      <c r="BLQ1" s="76"/>
      <c r="BLR1" s="76"/>
      <c r="BLS1" s="76"/>
      <c r="BLT1" s="76"/>
      <c r="BLU1" s="76"/>
      <c r="BLV1" s="76"/>
      <c r="BLW1" s="76"/>
      <c r="BLX1" s="76"/>
      <c r="BLY1" s="76"/>
      <c r="BLZ1" s="76"/>
      <c r="BMA1" s="76"/>
      <c r="BMB1" s="76"/>
      <c r="BMC1" s="76"/>
      <c r="BMD1" s="76"/>
      <c r="BME1" s="76"/>
      <c r="BMF1" s="76"/>
      <c r="BMG1" s="76"/>
      <c r="BMH1" s="76"/>
      <c r="BMI1" s="76"/>
      <c r="BMJ1" s="76"/>
      <c r="BMK1" s="76"/>
      <c r="BML1" s="76"/>
      <c r="BMM1" s="76"/>
      <c r="BMN1" s="76"/>
      <c r="BMO1" s="76"/>
      <c r="BMP1" s="76"/>
      <c r="BMQ1" s="76"/>
      <c r="BMR1" s="76"/>
      <c r="BMS1" s="76"/>
      <c r="BMT1" s="76"/>
      <c r="BMU1" s="76"/>
      <c r="BMV1" s="76"/>
      <c r="BMW1" s="76"/>
      <c r="BMX1" s="76"/>
      <c r="BMY1" s="76"/>
      <c r="BMZ1" s="76"/>
      <c r="BNA1" s="76"/>
      <c r="BNB1" s="76"/>
      <c r="BNC1" s="76"/>
      <c r="BND1" s="76"/>
      <c r="BNE1" s="76"/>
      <c r="BNF1" s="76"/>
      <c r="BNG1" s="76"/>
      <c r="BNH1" s="76"/>
      <c r="BNI1" s="76"/>
      <c r="BNJ1" s="76"/>
      <c r="BNK1" s="76"/>
      <c r="BNL1" s="76"/>
      <c r="BNM1" s="76"/>
      <c r="BNN1" s="76"/>
      <c r="BNO1" s="76"/>
      <c r="BNP1" s="76"/>
      <c r="BNQ1" s="76"/>
      <c r="BNR1" s="76"/>
      <c r="BNS1" s="76"/>
      <c r="BNT1" s="76"/>
      <c r="BNU1" s="76"/>
      <c r="BNV1" s="76"/>
      <c r="BNW1" s="76"/>
      <c r="BNX1" s="76"/>
      <c r="BNY1" s="76"/>
      <c r="BNZ1" s="76"/>
      <c r="BOA1" s="76"/>
      <c r="BOB1" s="76"/>
      <c r="BOC1" s="76"/>
      <c r="BOD1" s="76"/>
      <c r="BOE1" s="76"/>
      <c r="BOF1" s="76"/>
      <c r="BOG1" s="76"/>
      <c r="BOH1" s="76"/>
      <c r="BOI1" s="76"/>
      <c r="BOJ1" s="76"/>
      <c r="BOK1" s="76"/>
      <c r="BOL1" s="76"/>
      <c r="BOM1" s="76"/>
      <c r="BON1" s="76"/>
      <c r="BOO1" s="76"/>
      <c r="BOP1" s="76"/>
      <c r="BOQ1" s="76"/>
      <c r="BOR1" s="76"/>
      <c r="BOS1" s="76"/>
      <c r="BOT1" s="76"/>
      <c r="BOU1" s="76"/>
      <c r="BOV1" s="76"/>
      <c r="BOW1" s="76"/>
      <c r="BOX1" s="76"/>
      <c r="BOY1" s="76"/>
      <c r="BOZ1" s="76"/>
      <c r="BPA1" s="76"/>
      <c r="BPB1" s="76"/>
      <c r="BPC1" s="76"/>
      <c r="BPD1" s="76"/>
      <c r="BPE1" s="76"/>
      <c r="BPF1" s="76"/>
      <c r="BPG1" s="76"/>
      <c r="BPH1" s="76"/>
      <c r="BPI1" s="76"/>
      <c r="BPJ1" s="76"/>
      <c r="BPK1" s="76"/>
      <c r="BPL1" s="76"/>
      <c r="BPM1" s="76"/>
      <c r="BPN1" s="76"/>
      <c r="BPO1" s="76"/>
      <c r="BPP1" s="76"/>
      <c r="BPQ1" s="76"/>
      <c r="BPR1" s="76"/>
      <c r="BPS1" s="76"/>
      <c r="BPT1" s="76"/>
      <c r="BPU1" s="76"/>
      <c r="BPV1" s="76"/>
      <c r="BPW1" s="76"/>
      <c r="BPX1" s="76"/>
      <c r="BPY1" s="76"/>
      <c r="BPZ1" s="76"/>
      <c r="BQA1" s="76"/>
      <c r="BQB1" s="76"/>
      <c r="BQC1" s="76"/>
      <c r="BQD1" s="76"/>
      <c r="BQE1" s="76"/>
      <c r="BQF1" s="76"/>
      <c r="BQG1" s="76"/>
      <c r="BQH1" s="76"/>
      <c r="BQI1" s="76"/>
      <c r="BQJ1" s="76"/>
      <c r="BQK1" s="76"/>
      <c r="BQL1" s="76"/>
      <c r="BQM1" s="76"/>
      <c r="BQN1" s="76"/>
      <c r="BQO1" s="76"/>
      <c r="BQP1" s="76"/>
      <c r="BQQ1" s="76"/>
      <c r="BQR1" s="76"/>
      <c r="BQS1" s="76"/>
      <c r="BQT1" s="76"/>
      <c r="BQU1" s="76"/>
      <c r="BQV1" s="76"/>
      <c r="BQW1" s="76"/>
      <c r="BQX1" s="76"/>
      <c r="BQY1" s="76"/>
      <c r="BQZ1" s="76"/>
      <c r="BRA1" s="76"/>
      <c r="BRB1" s="76"/>
      <c r="BRC1" s="76"/>
      <c r="BRD1" s="76"/>
      <c r="BRE1" s="76"/>
      <c r="BRF1" s="76"/>
      <c r="BRG1" s="76"/>
      <c r="BRH1" s="76"/>
      <c r="BRI1" s="76"/>
      <c r="BRJ1" s="76"/>
      <c r="BRK1" s="76"/>
      <c r="BRL1" s="76"/>
      <c r="BRM1" s="76"/>
      <c r="BRN1" s="76"/>
      <c r="BRO1" s="76"/>
      <c r="BRP1" s="76"/>
      <c r="BRQ1" s="76"/>
      <c r="BRR1" s="76"/>
      <c r="BRS1" s="76"/>
      <c r="BRT1" s="76"/>
      <c r="BRU1" s="76"/>
      <c r="BRV1" s="76"/>
      <c r="BRW1" s="76"/>
      <c r="BRX1" s="76"/>
      <c r="BRY1" s="76"/>
      <c r="BRZ1" s="76"/>
      <c r="BSA1" s="76"/>
      <c r="BSB1" s="76"/>
      <c r="BSC1" s="76"/>
      <c r="BSD1" s="76"/>
      <c r="BSE1" s="76"/>
      <c r="BSF1" s="76"/>
      <c r="BSG1" s="76"/>
      <c r="BSH1" s="76"/>
      <c r="BSI1" s="76"/>
      <c r="BSJ1" s="76"/>
      <c r="BSK1" s="76"/>
      <c r="BSL1" s="76"/>
      <c r="BSM1" s="76"/>
      <c r="BSN1" s="76"/>
      <c r="BSO1" s="76"/>
      <c r="BSP1" s="76"/>
      <c r="BSQ1" s="76"/>
      <c r="BSR1" s="76"/>
      <c r="BSS1" s="76"/>
      <c r="BST1" s="76"/>
      <c r="BSU1" s="76"/>
      <c r="BSV1" s="76"/>
      <c r="BSW1" s="76"/>
      <c r="BSX1" s="76"/>
      <c r="BSY1" s="76"/>
      <c r="BSZ1" s="76"/>
      <c r="BTA1" s="76"/>
      <c r="BTB1" s="76"/>
      <c r="BTC1" s="76"/>
      <c r="BTD1" s="76"/>
      <c r="BTE1" s="76"/>
      <c r="BTF1" s="76"/>
      <c r="BTG1" s="76"/>
      <c r="BTH1" s="76"/>
      <c r="BTI1" s="76"/>
      <c r="BTJ1" s="76"/>
      <c r="BTK1" s="76"/>
      <c r="BTL1" s="76"/>
      <c r="BTM1" s="76"/>
      <c r="BTN1" s="76"/>
      <c r="BTO1" s="76"/>
      <c r="BTP1" s="76"/>
      <c r="BTQ1" s="76"/>
      <c r="BTR1" s="76"/>
      <c r="BTS1" s="76"/>
      <c r="BTT1" s="76"/>
      <c r="BTU1" s="76"/>
      <c r="BTV1" s="76"/>
      <c r="BTW1" s="76"/>
      <c r="BTX1" s="76"/>
      <c r="BTY1" s="76"/>
      <c r="BTZ1" s="76"/>
      <c r="BUA1" s="76"/>
      <c r="BUB1" s="76"/>
      <c r="BUC1" s="76"/>
      <c r="BUD1" s="76"/>
      <c r="BUE1" s="76"/>
      <c r="BUF1" s="76"/>
      <c r="BUG1" s="76"/>
      <c r="BUH1" s="76"/>
      <c r="BUI1" s="76"/>
      <c r="BUJ1" s="76"/>
      <c r="BUK1" s="76"/>
      <c r="BUL1" s="76"/>
      <c r="BUM1" s="76"/>
      <c r="BUN1" s="76"/>
      <c r="BUO1" s="76"/>
      <c r="BUP1" s="76"/>
      <c r="BUQ1" s="76"/>
      <c r="BUR1" s="76"/>
      <c r="BUS1" s="76"/>
      <c r="BUT1" s="76"/>
      <c r="BUU1" s="76"/>
      <c r="BUV1" s="76"/>
      <c r="BUW1" s="76"/>
      <c r="BUX1" s="76"/>
      <c r="BUY1" s="76"/>
      <c r="BUZ1" s="76"/>
      <c r="BVA1" s="76"/>
      <c r="BVB1" s="76"/>
      <c r="BVC1" s="76"/>
      <c r="BVD1" s="76"/>
      <c r="BVE1" s="76"/>
      <c r="BVF1" s="76"/>
      <c r="BVG1" s="76"/>
      <c r="BVH1" s="76"/>
      <c r="BVI1" s="76"/>
      <c r="BVJ1" s="76"/>
      <c r="BVK1" s="76"/>
      <c r="BVL1" s="76"/>
      <c r="BVM1" s="76"/>
      <c r="BVN1" s="76"/>
      <c r="BVO1" s="76"/>
      <c r="BVP1" s="76"/>
      <c r="BVQ1" s="76"/>
      <c r="BVR1" s="76"/>
      <c r="BVS1" s="76"/>
      <c r="BVT1" s="76"/>
      <c r="BVU1" s="76"/>
      <c r="BVV1" s="76"/>
      <c r="BVW1" s="76"/>
      <c r="BVX1" s="76"/>
      <c r="BVY1" s="76"/>
      <c r="BVZ1" s="76"/>
      <c r="BWA1" s="76"/>
      <c r="BWB1" s="76"/>
      <c r="BWC1" s="76"/>
      <c r="BWD1" s="76"/>
      <c r="BWE1" s="76"/>
      <c r="BWF1" s="76"/>
      <c r="BWG1" s="76"/>
      <c r="BWH1" s="76"/>
      <c r="BWI1" s="76"/>
      <c r="BWJ1" s="76"/>
      <c r="BWK1" s="76"/>
      <c r="BWL1" s="76"/>
      <c r="BWM1" s="76"/>
      <c r="BWN1" s="76"/>
      <c r="BWO1" s="76"/>
      <c r="BWP1" s="76"/>
      <c r="BWQ1" s="76"/>
      <c r="BWR1" s="76"/>
      <c r="BWS1" s="76"/>
      <c r="BWT1" s="76"/>
      <c r="BWU1" s="76"/>
      <c r="BWV1" s="76"/>
      <c r="BWW1" s="76"/>
      <c r="BWX1" s="76"/>
      <c r="BWY1" s="76"/>
      <c r="BWZ1" s="76"/>
      <c r="BXA1" s="76"/>
      <c r="BXB1" s="76"/>
      <c r="BXC1" s="76"/>
      <c r="BXD1" s="76"/>
      <c r="BXE1" s="76"/>
      <c r="BXF1" s="76"/>
      <c r="BXG1" s="76"/>
      <c r="BXH1" s="76"/>
      <c r="BXI1" s="76"/>
      <c r="BXJ1" s="76"/>
      <c r="BXK1" s="76"/>
      <c r="BXL1" s="76"/>
      <c r="BXM1" s="76"/>
      <c r="BXN1" s="76"/>
      <c r="BXO1" s="76"/>
      <c r="BXP1" s="76"/>
      <c r="BXQ1" s="76"/>
      <c r="BXR1" s="76"/>
      <c r="BXS1" s="76"/>
      <c r="BXT1" s="76"/>
      <c r="BXU1" s="76"/>
      <c r="BXV1" s="76"/>
      <c r="BXW1" s="76"/>
      <c r="BXX1" s="76"/>
      <c r="BXY1" s="76"/>
      <c r="BXZ1" s="76"/>
      <c r="BYA1" s="76"/>
      <c r="BYB1" s="76"/>
      <c r="BYC1" s="76"/>
      <c r="BYD1" s="76"/>
      <c r="BYE1" s="76"/>
      <c r="BYF1" s="76"/>
      <c r="BYG1" s="76"/>
      <c r="BYH1" s="76"/>
      <c r="BYI1" s="76"/>
      <c r="BYJ1" s="76"/>
      <c r="BYK1" s="76"/>
      <c r="BYL1" s="76"/>
      <c r="BYM1" s="76"/>
      <c r="BYN1" s="76"/>
      <c r="BYO1" s="76"/>
      <c r="BYP1" s="76"/>
      <c r="BYQ1" s="76"/>
      <c r="BYR1" s="76"/>
      <c r="BYS1" s="76"/>
      <c r="BYT1" s="76"/>
      <c r="BYU1" s="76"/>
      <c r="BYV1" s="76"/>
      <c r="BYW1" s="76"/>
      <c r="BYX1" s="76"/>
      <c r="BYY1" s="76"/>
      <c r="BYZ1" s="76"/>
      <c r="BZA1" s="76"/>
      <c r="BZB1" s="76"/>
      <c r="BZC1" s="76"/>
      <c r="BZD1" s="76"/>
      <c r="BZE1" s="76"/>
      <c r="BZF1" s="76"/>
      <c r="BZG1" s="76"/>
      <c r="BZH1" s="76"/>
      <c r="BZI1" s="76"/>
      <c r="BZJ1" s="76"/>
      <c r="BZK1" s="76"/>
      <c r="BZL1" s="76"/>
      <c r="BZM1" s="76"/>
      <c r="BZN1" s="76"/>
      <c r="BZO1" s="76"/>
      <c r="BZP1" s="76"/>
      <c r="BZQ1" s="76"/>
      <c r="BZR1" s="76"/>
      <c r="BZS1" s="76"/>
      <c r="BZT1" s="76"/>
      <c r="BZU1" s="76"/>
      <c r="BZV1" s="76"/>
      <c r="BZW1" s="76"/>
      <c r="BZX1" s="76"/>
      <c r="BZY1" s="76"/>
      <c r="BZZ1" s="76"/>
      <c r="CAA1" s="76"/>
      <c r="CAB1" s="76"/>
      <c r="CAC1" s="76"/>
      <c r="CAD1" s="76"/>
      <c r="CAE1" s="76"/>
      <c r="CAF1" s="76"/>
      <c r="CAG1" s="76"/>
      <c r="CAH1" s="76"/>
      <c r="CAI1" s="76"/>
      <c r="CAJ1" s="76"/>
      <c r="CAK1" s="76"/>
      <c r="CAL1" s="76"/>
      <c r="CAM1" s="76"/>
      <c r="CAN1" s="76"/>
      <c r="CAO1" s="76"/>
      <c r="CAP1" s="76"/>
      <c r="CAQ1" s="76"/>
      <c r="CAR1" s="76"/>
      <c r="CAS1" s="76"/>
      <c r="CAT1" s="76"/>
      <c r="CAU1" s="76"/>
      <c r="CAV1" s="76"/>
      <c r="CAW1" s="76"/>
      <c r="CAX1" s="76"/>
      <c r="CAY1" s="76"/>
      <c r="CAZ1" s="76"/>
      <c r="CBA1" s="76"/>
      <c r="CBB1" s="76"/>
      <c r="CBC1" s="76"/>
      <c r="CBD1" s="76"/>
      <c r="CBE1" s="76"/>
      <c r="CBF1" s="76"/>
      <c r="CBG1" s="76"/>
      <c r="CBH1" s="76"/>
      <c r="CBI1" s="76"/>
      <c r="CBJ1" s="76"/>
      <c r="CBK1" s="76"/>
      <c r="CBL1" s="76"/>
      <c r="CBM1" s="76"/>
      <c r="CBN1" s="76"/>
      <c r="CBO1" s="76"/>
      <c r="CBP1" s="76"/>
      <c r="CBQ1" s="76"/>
      <c r="CBR1" s="76"/>
      <c r="CBS1" s="76"/>
      <c r="CBT1" s="76"/>
      <c r="CBU1" s="76"/>
      <c r="CBV1" s="76"/>
      <c r="CBW1" s="76"/>
      <c r="CBX1" s="76"/>
      <c r="CBY1" s="76"/>
      <c r="CBZ1" s="76"/>
      <c r="CCA1" s="76"/>
      <c r="CCB1" s="76"/>
      <c r="CCC1" s="76"/>
      <c r="CCD1" s="76"/>
      <c r="CCE1" s="76"/>
      <c r="CCF1" s="76"/>
      <c r="CCG1" s="76"/>
      <c r="CCH1" s="76"/>
      <c r="CCI1" s="76"/>
      <c r="CCJ1" s="76"/>
      <c r="CCK1" s="76"/>
      <c r="CCL1" s="76"/>
      <c r="CCM1" s="76"/>
      <c r="CCN1" s="76"/>
      <c r="CCO1" s="76"/>
      <c r="CCP1" s="76"/>
      <c r="CCQ1" s="76"/>
      <c r="CCR1" s="76"/>
      <c r="CCS1" s="76"/>
      <c r="CCT1" s="76"/>
      <c r="CCU1" s="76"/>
      <c r="CCV1" s="76"/>
      <c r="CCW1" s="76"/>
      <c r="CCX1" s="76"/>
      <c r="CCY1" s="76"/>
      <c r="CCZ1" s="76"/>
      <c r="CDA1" s="76"/>
      <c r="CDB1" s="76"/>
      <c r="CDC1" s="76"/>
      <c r="CDD1" s="76"/>
      <c r="CDE1" s="76"/>
      <c r="CDF1" s="76"/>
      <c r="CDG1" s="76"/>
      <c r="CDH1" s="76"/>
      <c r="CDI1" s="76"/>
      <c r="CDJ1" s="76"/>
      <c r="CDK1" s="76"/>
      <c r="CDL1" s="76"/>
      <c r="CDM1" s="76"/>
      <c r="CDN1" s="76"/>
      <c r="CDO1" s="76"/>
      <c r="CDP1" s="76"/>
      <c r="CDQ1" s="76"/>
      <c r="CDR1" s="76"/>
      <c r="CDS1" s="76"/>
      <c r="CDT1" s="76"/>
      <c r="CDU1" s="76"/>
      <c r="CDV1" s="76"/>
      <c r="CDW1" s="76"/>
      <c r="CDX1" s="76"/>
      <c r="CDY1" s="76"/>
      <c r="CDZ1" s="76"/>
      <c r="CEA1" s="76"/>
      <c r="CEB1" s="76"/>
      <c r="CEC1" s="76"/>
      <c r="CED1" s="76"/>
      <c r="CEE1" s="76"/>
      <c r="CEF1" s="76"/>
      <c r="CEG1" s="76"/>
      <c r="CEH1" s="76"/>
      <c r="CEI1" s="76"/>
      <c r="CEJ1" s="76"/>
      <c r="CEK1" s="76"/>
      <c r="CEL1" s="76"/>
      <c r="CEM1" s="76"/>
      <c r="CEN1" s="76"/>
      <c r="CEO1" s="76"/>
      <c r="CEP1" s="76"/>
      <c r="CEQ1" s="76"/>
      <c r="CER1" s="76"/>
      <c r="CES1" s="76"/>
      <c r="CET1" s="76"/>
      <c r="CEU1" s="76"/>
      <c r="CEV1" s="76"/>
      <c r="CEW1" s="76"/>
      <c r="CEX1" s="76"/>
      <c r="CEY1" s="76"/>
      <c r="CEZ1" s="76"/>
      <c r="CFA1" s="76"/>
      <c r="CFB1" s="76"/>
      <c r="CFC1" s="76"/>
      <c r="CFD1" s="76"/>
      <c r="CFE1" s="76"/>
      <c r="CFF1" s="76"/>
      <c r="CFG1" s="76"/>
      <c r="CFH1" s="76"/>
      <c r="CFI1" s="76"/>
      <c r="CFJ1" s="76"/>
      <c r="CFK1" s="76"/>
      <c r="CFL1" s="76"/>
      <c r="CFM1" s="76"/>
      <c r="CFN1" s="76"/>
      <c r="CFO1" s="76"/>
      <c r="CFP1" s="76"/>
      <c r="CFQ1" s="76"/>
      <c r="CFR1" s="76"/>
      <c r="CFS1" s="76"/>
      <c r="CFT1" s="76"/>
      <c r="CFU1" s="76"/>
      <c r="CFV1" s="76"/>
      <c r="CFW1" s="76"/>
      <c r="CFX1" s="76"/>
      <c r="CFY1" s="76"/>
      <c r="CFZ1" s="76"/>
      <c r="CGA1" s="76"/>
      <c r="CGB1" s="76"/>
      <c r="CGC1" s="76"/>
      <c r="CGD1" s="76"/>
      <c r="CGE1" s="76"/>
      <c r="CGF1" s="76"/>
      <c r="CGG1" s="76"/>
      <c r="CGH1" s="76"/>
      <c r="CGI1" s="76"/>
      <c r="CGJ1" s="76"/>
      <c r="CGK1" s="76"/>
      <c r="CGL1" s="76"/>
      <c r="CGM1" s="76"/>
      <c r="CGN1" s="76"/>
      <c r="CGO1" s="76"/>
      <c r="CGP1" s="76"/>
      <c r="CGQ1" s="76"/>
      <c r="CGR1" s="76"/>
      <c r="CGS1" s="76"/>
      <c r="CGT1" s="76"/>
      <c r="CGU1" s="76"/>
      <c r="CGV1" s="76"/>
      <c r="CGW1" s="76"/>
      <c r="CGX1" s="76"/>
      <c r="CGY1" s="76"/>
      <c r="CGZ1" s="76"/>
      <c r="CHA1" s="76"/>
      <c r="CHB1" s="76"/>
      <c r="CHC1" s="76"/>
      <c r="CHD1" s="76"/>
      <c r="CHE1" s="76"/>
      <c r="CHF1" s="76"/>
      <c r="CHG1" s="76"/>
      <c r="CHH1" s="76"/>
      <c r="CHI1" s="76"/>
      <c r="CHJ1" s="76"/>
      <c r="CHK1" s="76"/>
      <c r="CHL1" s="76"/>
      <c r="CHM1" s="76"/>
      <c r="CHN1" s="76"/>
      <c r="CHO1" s="76"/>
      <c r="CHP1" s="76"/>
      <c r="CHQ1" s="76"/>
      <c r="CHR1" s="76"/>
      <c r="CHS1" s="76"/>
      <c r="CHT1" s="76"/>
      <c r="CHU1" s="76"/>
      <c r="CHV1" s="76"/>
      <c r="CHW1" s="76"/>
      <c r="CHX1" s="76"/>
      <c r="CHY1" s="76"/>
      <c r="CHZ1" s="76"/>
      <c r="CIA1" s="76"/>
      <c r="CIB1" s="76"/>
      <c r="CIC1" s="76"/>
      <c r="CID1" s="76"/>
      <c r="CIE1" s="76"/>
      <c r="CIF1" s="76"/>
      <c r="CIG1" s="76"/>
      <c r="CIH1" s="76"/>
      <c r="CII1" s="76"/>
      <c r="CIJ1" s="76"/>
      <c r="CIK1" s="76"/>
      <c r="CIL1" s="76"/>
      <c r="CIM1" s="76"/>
      <c r="CIN1" s="76"/>
      <c r="CIO1" s="76"/>
      <c r="CIP1" s="76"/>
      <c r="CIQ1" s="76"/>
      <c r="CIR1" s="76"/>
      <c r="CIS1" s="76"/>
      <c r="CIT1" s="76"/>
      <c r="CIU1" s="76"/>
      <c r="CIV1" s="76"/>
      <c r="CIW1" s="76"/>
      <c r="CIX1" s="76"/>
      <c r="CIY1" s="76"/>
      <c r="CIZ1" s="76"/>
      <c r="CJA1" s="76"/>
      <c r="CJB1" s="76"/>
      <c r="CJC1" s="76"/>
      <c r="CJD1" s="76"/>
      <c r="CJE1" s="76"/>
      <c r="CJF1" s="76"/>
      <c r="CJG1" s="76"/>
      <c r="CJH1" s="76"/>
      <c r="CJI1" s="76"/>
      <c r="CJJ1" s="76"/>
      <c r="CJK1" s="76"/>
      <c r="CJL1" s="76"/>
      <c r="CJM1" s="76"/>
      <c r="CJN1" s="76"/>
      <c r="CJO1" s="76"/>
      <c r="CJP1" s="76"/>
      <c r="CJQ1" s="76"/>
      <c r="CJR1" s="76"/>
      <c r="CJS1" s="76"/>
      <c r="CJT1" s="76"/>
      <c r="CJU1" s="76"/>
      <c r="CJV1" s="76"/>
      <c r="CJW1" s="76"/>
      <c r="CJX1" s="76"/>
      <c r="CJY1" s="76"/>
      <c r="CJZ1" s="76"/>
      <c r="CKA1" s="76"/>
      <c r="CKB1" s="76"/>
      <c r="CKC1" s="76"/>
      <c r="CKD1" s="76"/>
      <c r="CKE1" s="76"/>
      <c r="CKF1" s="76"/>
      <c r="CKG1" s="76"/>
      <c r="CKH1" s="76"/>
      <c r="CKI1" s="76"/>
      <c r="CKJ1" s="76"/>
      <c r="CKK1" s="76"/>
      <c r="CKL1" s="76"/>
      <c r="CKM1" s="76"/>
      <c r="CKN1" s="76"/>
      <c r="CKO1" s="76"/>
      <c r="CKP1" s="76"/>
      <c r="CKQ1" s="76"/>
      <c r="CKR1" s="76"/>
      <c r="CKS1" s="76"/>
      <c r="CKT1" s="76"/>
      <c r="CKU1" s="76"/>
      <c r="CKV1" s="76"/>
      <c r="CKW1" s="76"/>
      <c r="CKX1" s="76"/>
      <c r="CKY1" s="76"/>
      <c r="CKZ1" s="76"/>
      <c r="CLA1" s="76"/>
      <c r="CLB1" s="76"/>
      <c r="CLC1" s="76"/>
      <c r="CLD1" s="76"/>
      <c r="CLE1" s="76"/>
      <c r="CLF1" s="76"/>
      <c r="CLG1" s="76"/>
      <c r="CLH1" s="76"/>
      <c r="CLI1" s="76"/>
      <c r="CLJ1" s="76"/>
      <c r="CLK1" s="76"/>
      <c r="CLL1" s="76"/>
      <c r="CLM1" s="76"/>
      <c r="CLN1" s="76"/>
      <c r="CLO1" s="76"/>
      <c r="CLP1" s="76"/>
      <c r="CLQ1" s="76"/>
      <c r="CLR1" s="76"/>
      <c r="CLS1" s="76"/>
      <c r="CLT1" s="76"/>
      <c r="CLU1" s="76"/>
      <c r="CLV1" s="76"/>
      <c r="CLW1" s="76"/>
      <c r="CLX1" s="76"/>
      <c r="CLY1" s="76"/>
      <c r="CLZ1" s="76"/>
      <c r="CMA1" s="76"/>
      <c r="CMB1" s="76"/>
      <c r="CMC1" s="76"/>
      <c r="CMD1" s="76"/>
      <c r="CME1" s="76"/>
      <c r="CMF1" s="76"/>
      <c r="CMG1" s="76"/>
      <c r="CMH1" s="76"/>
      <c r="CMI1" s="76"/>
      <c r="CMJ1" s="76"/>
      <c r="CMK1" s="76"/>
      <c r="CML1" s="76"/>
      <c r="CMM1" s="76"/>
      <c r="CMN1" s="76"/>
      <c r="CMO1" s="76"/>
      <c r="CMP1" s="76"/>
      <c r="CMQ1" s="76"/>
      <c r="CMR1" s="76"/>
      <c r="CMS1" s="76"/>
      <c r="CMT1" s="76"/>
      <c r="CMU1" s="76"/>
      <c r="CMV1" s="76"/>
      <c r="CMW1" s="76"/>
      <c r="CMX1" s="76"/>
      <c r="CMY1" s="76"/>
      <c r="CMZ1" s="76"/>
      <c r="CNA1" s="76"/>
      <c r="CNB1" s="76"/>
      <c r="CNC1" s="76"/>
      <c r="CND1" s="76"/>
      <c r="CNE1" s="76"/>
      <c r="CNF1" s="76"/>
      <c r="CNG1" s="76"/>
      <c r="CNH1" s="76"/>
      <c r="CNI1" s="76"/>
      <c r="CNJ1" s="76"/>
      <c r="CNK1" s="76"/>
      <c r="CNL1" s="76"/>
      <c r="CNM1" s="76"/>
      <c r="CNN1" s="76"/>
      <c r="CNO1" s="76"/>
      <c r="CNP1" s="76"/>
      <c r="CNQ1" s="76"/>
      <c r="CNR1" s="76"/>
      <c r="CNS1" s="76"/>
      <c r="CNT1" s="76"/>
      <c r="CNU1" s="76"/>
      <c r="CNV1" s="76"/>
      <c r="CNW1" s="76"/>
      <c r="CNX1" s="76"/>
      <c r="CNY1" s="76"/>
      <c r="CNZ1" s="76"/>
      <c r="COA1" s="76"/>
      <c r="COB1" s="76"/>
      <c r="COC1" s="76"/>
      <c r="COD1" s="76"/>
      <c r="COE1" s="76"/>
      <c r="COF1" s="76"/>
      <c r="COG1" s="76"/>
      <c r="COH1" s="76"/>
      <c r="COI1" s="76"/>
      <c r="COJ1" s="76"/>
      <c r="COK1" s="76"/>
      <c r="COL1" s="76"/>
      <c r="COM1" s="76"/>
      <c r="CON1" s="76"/>
      <c r="COO1" s="76"/>
      <c r="COP1" s="76"/>
      <c r="COQ1" s="76"/>
      <c r="COR1" s="76"/>
      <c r="COS1" s="76"/>
      <c r="COT1" s="76"/>
      <c r="COU1" s="76"/>
      <c r="COV1" s="76"/>
      <c r="COW1" s="76"/>
      <c r="COX1" s="76"/>
      <c r="COY1" s="76"/>
      <c r="COZ1" s="76"/>
      <c r="CPA1" s="76"/>
      <c r="CPB1" s="76"/>
      <c r="CPC1" s="76"/>
      <c r="CPD1" s="76"/>
      <c r="CPE1" s="76"/>
      <c r="CPF1" s="76"/>
      <c r="CPG1" s="76"/>
      <c r="CPH1" s="76"/>
      <c r="CPI1" s="76"/>
      <c r="CPJ1" s="76"/>
      <c r="CPK1" s="76"/>
      <c r="CPL1" s="76"/>
      <c r="CPM1" s="76"/>
      <c r="CPN1" s="76"/>
      <c r="CPO1" s="76"/>
      <c r="CPP1" s="76"/>
      <c r="CPQ1" s="76"/>
      <c r="CPR1" s="76"/>
      <c r="CPS1" s="76"/>
      <c r="CPT1" s="76"/>
      <c r="CPU1" s="76"/>
      <c r="CPV1" s="76"/>
      <c r="CPW1" s="76"/>
      <c r="CPX1" s="76"/>
      <c r="CPY1" s="76"/>
      <c r="CPZ1" s="76"/>
      <c r="CQA1" s="76"/>
      <c r="CQB1" s="76"/>
      <c r="CQC1" s="76"/>
      <c r="CQD1" s="76"/>
      <c r="CQE1" s="76"/>
      <c r="CQF1" s="76"/>
      <c r="CQG1" s="76"/>
      <c r="CQH1" s="76"/>
      <c r="CQI1" s="76"/>
      <c r="CQJ1" s="76"/>
      <c r="CQK1" s="76"/>
      <c r="CQL1" s="76"/>
      <c r="CQM1" s="76"/>
      <c r="CQN1" s="76"/>
      <c r="CQO1" s="76"/>
      <c r="CQP1" s="76"/>
      <c r="CQQ1" s="76"/>
      <c r="CQR1" s="76"/>
      <c r="CQS1" s="76"/>
      <c r="CQT1" s="76"/>
      <c r="CQU1" s="76"/>
      <c r="CQV1" s="76"/>
      <c r="CQW1" s="76"/>
      <c r="CQX1" s="76"/>
      <c r="CQY1" s="76"/>
      <c r="CQZ1" s="76"/>
      <c r="CRA1" s="76"/>
      <c r="CRB1" s="76"/>
      <c r="CRC1" s="76"/>
      <c r="CRD1" s="76"/>
      <c r="CRE1" s="76"/>
      <c r="CRF1" s="76"/>
      <c r="CRG1" s="76"/>
      <c r="CRH1" s="76"/>
      <c r="CRI1" s="76"/>
      <c r="CRJ1" s="76"/>
      <c r="CRK1" s="76"/>
      <c r="CRL1" s="76"/>
      <c r="CRM1" s="76"/>
      <c r="CRN1" s="76"/>
      <c r="CRO1" s="76"/>
      <c r="CRP1" s="76"/>
      <c r="CRQ1" s="76"/>
      <c r="CRR1" s="76"/>
      <c r="CRS1" s="76"/>
      <c r="CRT1" s="76"/>
      <c r="CRU1" s="76"/>
      <c r="CRV1" s="76"/>
      <c r="CRW1" s="76"/>
      <c r="CRX1" s="76"/>
      <c r="CRY1" s="76"/>
      <c r="CRZ1" s="76"/>
      <c r="CSA1" s="76"/>
      <c r="CSB1" s="76"/>
      <c r="CSC1" s="76"/>
      <c r="CSD1" s="76"/>
      <c r="CSE1" s="76"/>
      <c r="CSF1" s="76"/>
      <c r="CSG1" s="76"/>
      <c r="CSH1" s="76"/>
      <c r="CSI1" s="76"/>
      <c r="CSJ1" s="76"/>
      <c r="CSK1" s="76"/>
      <c r="CSL1" s="76"/>
      <c r="CSM1" s="76"/>
      <c r="CSN1" s="76"/>
      <c r="CSO1" s="76"/>
      <c r="CSP1" s="76"/>
      <c r="CSQ1" s="76"/>
      <c r="CSR1" s="76"/>
      <c r="CSS1" s="76"/>
      <c r="CST1" s="76"/>
      <c r="CSU1" s="76"/>
      <c r="CSV1" s="76"/>
      <c r="CSW1" s="76"/>
      <c r="CSX1" s="76"/>
      <c r="CSY1" s="76"/>
      <c r="CSZ1" s="76"/>
      <c r="CTA1" s="76"/>
      <c r="CTB1" s="76"/>
      <c r="CTC1" s="76"/>
      <c r="CTD1" s="76"/>
      <c r="CTE1" s="76"/>
      <c r="CTF1" s="76"/>
      <c r="CTG1" s="76"/>
      <c r="CTH1" s="76"/>
      <c r="CTI1" s="76"/>
      <c r="CTJ1" s="76"/>
      <c r="CTK1" s="76"/>
      <c r="CTL1" s="76"/>
      <c r="CTM1" s="76"/>
      <c r="CTN1" s="76"/>
      <c r="CTO1" s="76"/>
      <c r="CTP1" s="76"/>
      <c r="CTQ1" s="76"/>
      <c r="CTR1" s="76"/>
      <c r="CTS1" s="76"/>
      <c r="CTT1" s="76"/>
      <c r="CTU1" s="76"/>
      <c r="CTV1" s="76"/>
      <c r="CTW1" s="76"/>
      <c r="CTX1" s="76"/>
      <c r="CTY1" s="76"/>
      <c r="CTZ1" s="76"/>
      <c r="CUA1" s="76"/>
      <c r="CUB1" s="76"/>
      <c r="CUC1" s="76"/>
      <c r="CUD1" s="76"/>
      <c r="CUE1" s="76"/>
      <c r="CUF1" s="76"/>
      <c r="CUG1" s="76"/>
      <c r="CUH1" s="76"/>
      <c r="CUI1" s="76"/>
      <c r="CUJ1" s="76"/>
      <c r="CUK1" s="76"/>
      <c r="CUL1" s="76"/>
      <c r="CUM1" s="76"/>
      <c r="CUN1" s="76"/>
      <c r="CUO1" s="76"/>
      <c r="CUP1" s="76"/>
      <c r="CUQ1" s="76"/>
      <c r="CUR1" s="76"/>
      <c r="CUS1" s="76"/>
      <c r="CUT1" s="76"/>
      <c r="CUU1" s="76"/>
      <c r="CUV1" s="76"/>
      <c r="CUW1" s="76"/>
      <c r="CUX1" s="76"/>
      <c r="CUY1" s="76"/>
      <c r="CUZ1" s="76"/>
      <c r="CVA1" s="76"/>
      <c r="CVB1" s="76"/>
      <c r="CVC1" s="76"/>
      <c r="CVD1" s="76"/>
      <c r="CVE1" s="76"/>
      <c r="CVF1" s="76"/>
      <c r="CVG1" s="76"/>
      <c r="CVH1" s="76"/>
      <c r="CVI1" s="76"/>
      <c r="CVJ1" s="76"/>
      <c r="CVK1" s="76"/>
      <c r="CVL1" s="76"/>
      <c r="CVM1" s="76"/>
      <c r="CVN1" s="76"/>
      <c r="CVO1" s="76"/>
      <c r="CVP1" s="76"/>
      <c r="CVQ1" s="76"/>
      <c r="CVR1" s="76"/>
      <c r="CVS1" s="76"/>
      <c r="CVT1" s="76"/>
      <c r="CVU1" s="76"/>
      <c r="CVV1" s="76"/>
      <c r="CVW1" s="76"/>
      <c r="CVX1" s="76"/>
      <c r="CVY1" s="76"/>
      <c r="CVZ1" s="76"/>
      <c r="CWA1" s="76"/>
      <c r="CWB1" s="76"/>
      <c r="CWC1" s="76"/>
      <c r="CWD1" s="76"/>
      <c r="CWE1" s="76"/>
      <c r="CWF1" s="76"/>
      <c r="CWG1" s="76"/>
      <c r="CWH1" s="76"/>
      <c r="CWI1" s="76"/>
      <c r="CWJ1" s="76"/>
      <c r="CWK1" s="76"/>
      <c r="CWL1" s="76"/>
      <c r="CWM1" s="76"/>
      <c r="CWN1" s="76"/>
      <c r="CWO1" s="76"/>
      <c r="CWP1" s="76"/>
      <c r="CWQ1" s="76"/>
      <c r="CWR1" s="76"/>
      <c r="CWS1" s="76"/>
      <c r="CWT1" s="76"/>
      <c r="CWU1" s="76"/>
      <c r="CWV1" s="76"/>
      <c r="CWW1" s="76"/>
      <c r="CWX1" s="76"/>
      <c r="CWY1" s="76"/>
      <c r="CWZ1" s="76"/>
      <c r="CXA1" s="76"/>
      <c r="CXB1" s="76"/>
      <c r="CXC1" s="76"/>
      <c r="CXD1" s="76"/>
      <c r="CXE1" s="76"/>
      <c r="CXF1" s="76"/>
      <c r="CXG1" s="76"/>
      <c r="CXH1" s="76"/>
      <c r="CXI1" s="76"/>
      <c r="CXJ1" s="76"/>
      <c r="CXK1" s="76"/>
      <c r="CXL1" s="76"/>
      <c r="CXM1" s="76"/>
      <c r="CXN1" s="76"/>
      <c r="CXO1" s="76"/>
      <c r="CXP1" s="76"/>
      <c r="CXQ1" s="76"/>
      <c r="CXR1" s="76"/>
      <c r="CXS1" s="76"/>
      <c r="CXT1" s="76"/>
      <c r="CXU1" s="76"/>
      <c r="CXV1" s="76"/>
      <c r="CXW1" s="76"/>
      <c r="CXX1" s="76"/>
      <c r="CXY1" s="76"/>
      <c r="CXZ1" s="76"/>
      <c r="CYA1" s="76"/>
      <c r="CYB1" s="76"/>
      <c r="CYC1" s="76"/>
      <c r="CYD1" s="76"/>
      <c r="CYE1" s="76"/>
      <c r="CYF1" s="76"/>
      <c r="CYG1" s="76"/>
      <c r="CYH1" s="76"/>
      <c r="CYI1" s="76"/>
      <c r="CYJ1" s="76"/>
      <c r="CYK1" s="76"/>
      <c r="CYL1" s="76"/>
      <c r="CYM1" s="76"/>
      <c r="CYN1" s="76"/>
      <c r="CYO1" s="76"/>
      <c r="CYP1" s="76"/>
      <c r="CYQ1" s="76"/>
      <c r="CYR1" s="76"/>
      <c r="CYS1" s="76"/>
      <c r="CYT1" s="76"/>
      <c r="CYU1" s="76"/>
      <c r="CYV1" s="76"/>
      <c r="CYW1" s="76"/>
      <c r="CYX1" s="76"/>
      <c r="CYY1" s="76"/>
      <c r="CYZ1" s="76"/>
      <c r="CZA1" s="76"/>
      <c r="CZB1" s="76"/>
      <c r="CZC1" s="76"/>
      <c r="CZD1" s="76"/>
      <c r="CZE1" s="76"/>
      <c r="CZF1" s="76"/>
      <c r="CZG1" s="76"/>
      <c r="CZH1" s="76"/>
      <c r="CZI1" s="76"/>
      <c r="CZJ1" s="76"/>
      <c r="CZK1" s="76"/>
      <c r="CZL1" s="76"/>
      <c r="CZM1" s="76"/>
      <c r="CZN1" s="76"/>
      <c r="CZO1" s="76"/>
      <c r="CZP1" s="76"/>
      <c r="CZQ1" s="76"/>
      <c r="CZR1" s="76"/>
      <c r="CZS1" s="76"/>
      <c r="CZT1" s="76"/>
      <c r="CZU1" s="76"/>
      <c r="CZV1" s="76"/>
      <c r="CZW1" s="76"/>
      <c r="CZX1" s="76"/>
      <c r="CZY1" s="76"/>
      <c r="CZZ1" s="76"/>
      <c r="DAA1" s="76"/>
      <c r="DAB1" s="76"/>
      <c r="DAC1" s="76"/>
      <c r="DAD1" s="76"/>
      <c r="DAE1" s="76"/>
      <c r="DAF1" s="76"/>
      <c r="DAG1" s="76"/>
      <c r="DAH1" s="76"/>
      <c r="DAI1" s="76"/>
      <c r="DAJ1" s="76"/>
      <c r="DAK1" s="76"/>
      <c r="DAL1" s="76"/>
      <c r="DAM1" s="76"/>
      <c r="DAN1" s="76"/>
      <c r="DAO1" s="76"/>
      <c r="DAP1" s="76"/>
      <c r="DAQ1" s="76"/>
      <c r="DAR1" s="76"/>
      <c r="DAS1" s="76"/>
      <c r="DAT1" s="76"/>
      <c r="DAU1" s="76"/>
      <c r="DAV1" s="76"/>
      <c r="DAW1" s="76"/>
      <c r="DAX1" s="76"/>
      <c r="DAY1" s="76"/>
      <c r="DAZ1" s="76"/>
      <c r="DBA1" s="76"/>
      <c r="DBB1" s="76"/>
      <c r="DBC1" s="76"/>
      <c r="DBD1" s="76"/>
      <c r="DBE1" s="76"/>
      <c r="DBF1" s="76"/>
      <c r="DBG1" s="76"/>
      <c r="DBH1" s="76"/>
      <c r="DBI1" s="76"/>
      <c r="DBJ1" s="76"/>
      <c r="DBK1" s="76"/>
      <c r="DBL1" s="76"/>
      <c r="DBM1" s="76"/>
      <c r="DBN1" s="76"/>
      <c r="DBO1" s="76"/>
      <c r="DBP1" s="76"/>
      <c r="DBQ1" s="76"/>
      <c r="DBR1" s="76"/>
      <c r="DBS1" s="76"/>
      <c r="DBT1" s="76"/>
      <c r="DBU1" s="76"/>
      <c r="DBV1" s="76"/>
      <c r="DBW1" s="76"/>
      <c r="DBX1" s="76"/>
      <c r="DBY1" s="76"/>
      <c r="DBZ1" s="76"/>
      <c r="DCA1" s="76"/>
      <c r="DCB1" s="76"/>
      <c r="DCC1" s="76"/>
      <c r="DCD1" s="76"/>
      <c r="DCE1" s="76"/>
      <c r="DCF1" s="76"/>
      <c r="DCG1" s="76"/>
      <c r="DCH1" s="76"/>
      <c r="DCI1" s="76"/>
      <c r="DCJ1" s="76"/>
      <c r="DCK1" s="76"/>
      <c r="DCL1" s="76"/>
      <c r="DCM1" s="76"/>
      <c r="DCN1" s="76"/>
      <c r="DCO1" s="76"/>
      <c r="DCP1" s="76"/>
      <c r="DCQ1" s="76"/>
      <c r="DCR1" s="76"/>
      <c r="DCS1" s="76"/>
      <c r="DCT1" s="76"/>
      <c r="DCU1" s="76"/>
      <c r="DCV1" s="76"/>
      <c r="DCW1" s="76"/>
      <c r="DCX1" s="76"/>
      <c r="DCY1" s="76"/>
      <c r="DCZ1" s="76"/>
      <c r="DDA1" s="76"/>
      <c r="DDB1" s="76"/>
      <c r="DDC1" s="76"/>
      <c r="DDD1" s="76"/>
      <c r="DDE1" s="76"/>
      <c r="DDF1" s="76"/>
      <c r="DDG1" s="76"/>
      <c r="DDH1" s="76"/>
      <c r="DDI1" s="76"/>
      <c r="DDJ1" s="76"/>
      <c r="DDK1" s="76"/>
      <c r="DDL1" s="76"/>
      <c r="DDM1" s="76"/>
      <c r="DDN1" s="76"/>
      <c r="DDO1" s="76"/>
      <c r="DDP1" s="76"/>
      <c r="DDQ1" s="76"/>
      <c r="DDR1" s="76"/>
      <c r="DDS1" s="76"/>
      <c r="DDT1" s="76"/>
      <c r="DDU1" s="76"/>
      <c r="DDV1" s="76"/>
      <c r="DDW1" s="76"/>
      <c r="DDX1" s="76"/>
      <c r="DDY1" s="76"/>
      <c r="DDZ1" s="76"/>
      <c r="DEA1" s="76"/>
      <c r="DEB1" s="76"/>
      <c r="DEC1" s="76"/>
      <c r="DED1" s="76"/>
      <c r="DEE1" s="76"/>
      <c r="DEF1" s="76"/>
      <c r="DEG1" s="76"/>
      <c r="DEH1" s="76"/>
      <c r="DEI1" s="76"/>
      <c r="DEJ1" s="76"/>
      <c r="DEK1" s="76"/>
      <c r="DEL1" s="76"/>
      <c r="DEM1" s="76"/>
      <c r="DEN1" s="76"/>
      <c r="DEO1" s="76"/>
      <c r="DEP1" s="76"/>
      <c r="DEQ1" s="76"/>
      <c r="DER1" s="76"/>
      <c r="DES1" s="76"/>
      <c r="DET1" s="76"/>
      <c r="DEU1" s="76"/>
      <c r="DEV1" s="76"/>
      <c r="DEW1" s="76"/>
      <c r="DEX1" s="76"/>
      <c r="DEY1" s="76"/>
      <c r="DEZ1" s="76"/>
      <c r="DFA1" s="76"/>
      <c r="DFB1" s="76"/>
      <c r="DFC1" s="76"/>
      <c r="DFD1" s="76"/>
      <c r="DFE1" s="76"/>
      <c r="DFF1" s="76"/>
      <c r="DFG1" s="76"/>
      <c r="DFH1" s="76"/>
      <c r="DFI1" s="76"/>
      <c r="DFJ1" s="76"/>
      <c r="DFK1" s="76"/>
      <c r="DFL1" s="76"/>
      <c r="DFM1" s="76"/>
      <c r="DFN1" s="76"/>
      <c r="DFO1" s="76"/>
      <c r="DFP1" s="76"/>
      <c r="DFQ1" s="76"/>
      <c r="DFR1" s="76"/>
      <c r="DFS1" s="76"/>
      <c r="DFT1" s="76"/>
      <c r="DFU1" s="76"/>
      <c r="DFV1" s="76"/>
      <c r="DFW1" s="76"/>
      <c r="DFX1" s="76"/>
      <c r="DFY1" s="76"/>
      <c r="DFZ1" s="76"/>
      <c r="DGA1" s="76"/>
      <c r="DGB1" s="76"/>
      <c r="DGC1" s="76"/>
      <c r="DGD1" s="76"/>
      <c r="DGE1" s="76"/>
      <c r="DGF1" s="76"/>
      <c r="DGG1" s="76"/>
      <c r="DGH1" s="76"/>
      <c r="DGI1" s="76"/>
      <c r="DGJ1" s="76"/>
      <c r="DGK1" s="76"/>
      <c r="DGL1" s="76"/>
      <c r="DGM1" s="76"/>
      <c r="DGN1" s="76"/>
      <c r="DGO1" s="76"/>
      <c r="DGP1" s="76"/>
      <c r="DGQ1" s="76"/>
      <c r="DGR1" s="76"/>
      <c r="DGS1" s="76"/>
      <c r="DGT1" s="76"/>
      <c r="DGU1" s="76"/>
      <c r="DGV1" s="76"/>
      <c r="DGW1" s="76"/>
      <c r="DGX1" s="76"/>
      <c r="DGY1" s="76"/>
      <c r="DGZ1" s="76"/>
      <c r="DHA1" s="76"/>
      <c r="DHB1" s="76"/>
      <c r="DHC1" s="76"/>
      <c r="DHD1" s="76"/>
      <c r="DHE1" s="76"/>
      <c r="DHF1" s="76"/>
      <c r="DHG1" s="76"/>
      <c r="DHH1" s="76"/>
      <c r="DHI1" s="76"/>
      <c r="DHJ1" s="76"/>
      <c r="DHK1" s="76"/>
      <c r="DHL1" s="76"/>
      <c r="DHM1" s="76"/>
      <c r="DHN1" s="76"/>
      <c r="DHO1" s="76"/>
      <c r="DHP1" s="76"/>
      <c r="DHQ1" s="76"/>
      <c r="DHR1" s="76"/>
      <c r="DHS1" s="76"/>
      <c r="DHT1" s="76"/>
      <c r="DHU1" s="76"/>
      <c r="DHV1" s="76"/>
      <c r="DHW1" s="76"/>
      <c r="DHX1" s="76"/>
      <c r="DHY1" s="76"/>
      <c r="DHZ1" s="76"/>
      <c r="DIA1" s="76"/>
      <c r="DIB1" s="76"/>
      <c r="DIC1" s="76"/>
      <c r="DID1" s="76"/>
      <c r="DIE1" s="76"/>
      <c r="DIF1" s="76"/>
      <c r="DIG1" s="76"/>
      <c r="DIH1" s="76"/>
      <c r="DII1" s="76"/>
      <c r="DIJ1" s="76"/>
      <c r="DIK1" s="76"/>
      <c r="DIL1" s="76"/>
      <c r="DIM1" s="76"/>
      <c r="DIN1" s="76"/>
      <c r="DIO1" s="76"/>
      <c r="DIP1" s="76"/>
      <c r="DIQ1" s="76"/>
      <c r="DIR1" s="76"/>
      <c r="DIS1" s="76"/>
      <c r="DIT1" s="76"/>
      <c r="DIU1" s="76"/>
      <c r="DIV1" s="76"/>
      <c r="DIW1" s="76"/>
      <c r="DIX1" s="76"/>
      <c r="DIY1" s="76"/>
      <c r="DIZ1" s="76"/>
      <c r="DJA1" s="76"/>
      <c r="DJB1" s="76"/>
      <c r="DJC1" s="76"/>
      <c r="DJD1" s="76"/>
      <c r="DJE1" s="76"/>
      <c r="DJF1" s="76"/>
      <c r="DJG1" s="76"/>
      <c r="DJH1" s="76"/>
      <c r="DJI1" s="76"/>
      <c r="DJJ1" s="76"/>
      <c r="DJK1" s="76"/>
      <c r="DJL1" s="76"/>
      <c r="DJM1" s="76"/>
      <c r="DJN1" s="76"/>
      <c r="DJO1" s="76"/>
      <c r="DJP1" s="76"/>
      <c r="DJQ1" s="76"/>
      <c r="DJR1" s="76"/>
      <c r="DJS1" s="76"/>
      <c r="DJT1" s="76"/>
      <c r="DJU1" s="76"/>
      <c r="DJV1" s="76"/>
      <c r="DJW1" s="76"/>
      <c r="DJX1" s="76"/>
      <c r="DJY1" s="76"/>
      <c r="DJZ1" s="76"/>
      <c r="DKA1" s="76"/>
      <c r="DKB1" s="76"/>
      <c r="DKC1" s="76"/>
      <c r="DKD1" s="76"/>
      <c r="DKE1" s="76"/>
      <c r="DKF1" s="76"/>
      <c r="DKG1" s="76"/>
      <c r="DKH1" s="76"/>
      <c r="DKI1" s="76"/>
      <c r="DKJ1" s="76"/>
      <c r="DKK1" s="76"/>
      <c r="DKL1" s="76"/>
      <c r="DKM1" s="76"/>
      <c r="DKN1" s="76"/>
      <c r="DKO1" s="76"/>
      <c r="DKP1" s="76"/>
      <c r="DKQ1" s="76"/>
      <c r="DKR1" s="76"/>
      <c r="DKS1" s="76"/>
      <c r="DKT1" s="76"/>
      <c r="DKU1" s="76"/>
      <c r="DKV1" s="76"/>
      <c r="DKW1" s="76"/>
      <c r="DKX1" s="76"/>
      <c r="DKY1" s="76"/>
      <c r="DKZ1" s="76"/>
      <c r="DLA1" s="76"/>
      <c r="DLB1" s="76"/>
      <c r="DLC1" s="76"/>
      <c r="DLD1" s="76"/>
      <c r="DLE1" s="76"/>
      <c r="DLF1" s="76"/>
      <c r="DLG1" s="76"/>
      <c r="DLH1" s="76"/>
      <c r="DLI1" s="76"/>
      <c r="DLJ1" s="76"/>
      <c r="DLK1" s="76"/>
      <c r="DLL1" s="76"/>
      <c r="DLM1" s="76"/>
      <c r="DLN1" s="76"/>
      <c r="DLO1" s="76"/>
      <c r="DLP1" s="76"/>
      <c r="DLQ1" s="76"/>
      <c r="DLR1" s="76"/>
      <c r="DLS1" s="76"/>
      <c r="DLT1" s="76"/>
      <c r="DLU1" s="76"/>
      <c r="DLV1" s="76"/>
      <c r="DLW1" s="76"/>
      <c r="DLX1" s="76"/>
      <c r="DLY1" s="76"/>
      <c r="DLZ1" s="76"/>
      <c r="DMA1" s="76"/>
      <c r="DMB1" s="76"/>
      <c r="DMC1" s="76"/>
      <c r="DMD1" s="76"/>
      <c r="DME1" s="76"/>
      <c r="DMF1" s="76"/>
      <c r="DMG1" s="76"/>
      <c r="DMH1" s="76"/>
      <c r="DMI1" s="76"/>
      <c r="DMJ1" s="76"/>
      <c r="DMK1" s="76"/>
      <c r="DML1" s="76"/>
      <c r="DMM1" s="76"/>
      <c r="DMN1" s="76"/>
      <c r="DMO1" s="76"/>
      <c r="DMP1" s="76"/>
      <c r="DMQ1" s="76"/>
      <c r="DMR1" s="76"/>
      <c r="DMS1" s="76"/>
      <c r="DMT1" s="76"/>
      <c r="DMU1" s="76"/>
      <c r="DMV1" s="76"/>
      <c r="DMW1" s="76"/>
      <c r="DMX1" s="76"/>
      <c r="DMY1" s="76"/>
      <c r="DMZ1" s="76"/>
      <c r="DNA1" s="76"/>
      <c r="DNB1" s="76"/>
      <c r="DNC1" s="76"/>
      <c r="DND1" s="76"/>
      <c r="DNE1" s="76"/>
      <c r="DNF1" s="76"/>
      <c r="DNG1" s="76"/>
      <c r="DNH1" s="76"/>
      <c r="DNI1" s="76"/>
      <c r="DNJ1" s="76"/>
      <c r="DNK1" s="76"/>
      <c r="DNL1" s="76"/>
      <c r="DNM1" s="76"/>
      <c r="DNN1" s="76"/>
      <c r="DNO1" s="76"/>
      <c r="DNP1" s="76"/>
      <c r="DNQ1" s="76"/>
      <c r="DNR1" s="76"/>
      <c r="DNS1" s="76"/>
      <c r="DNT1" s="76"/>
      <c r="DNU1" s="76"/>
      <c r="DNV1" s="76"/>
      <c r="DNW1" s="76"/>
      <c r="DNX1" s="76"/>
      <c r="DNY1" s="76"/>
      <c r="DNZ1" s="76"/>
      <c r="DOA1" s="76"/>
      <c r="DOB1" s="76"/>
      <c r="DOC1" s="76"/>
      <c r="DOD1" s="76"/>
      <c r="DOE1" s="76"/>
      <c r="DOF1" s="76"/>
      <c r="DOG1" s="76"/>
      <c r="DOH1" s="76"/>
      <c r="DOI1" s="76"/>
      <c r="DOJ1" s="76"/>
      <c r="DOK1" s="76"/>
      <c r="DOL1" s="76"/>
      <c r="DOM1" s="76"/>
      <c r="DON1" s="76"/>
      <c r="DOO1" s="76"/>
      <c r="DOP1" s="76"/>
      <c r="DOQ1" s="76"/>
      <c r="DOR1" s="76"/>
      <c r="DOS1" s="76"/>
      <c r="DOT1" s="76"/>
      <c r="DOU1" s="76"/>
      <c r="DOV1" s="76"/>
      <c r="DOW1" s="76"/>
      <c r="DOX1" s="76"/>
      <c r="DOY1" s="76"/>
      <c r="DOZ1" s="76"/>
      <c r="DPA1" s="76"/>
      <c r="DPB1" s="76"/>
      <c r="DPC1" s="76"/>
      <c r="DPD1" s="76"/>
      <c r="DPE1" s="76"/>
      <c r="DPF1" s="76"/>
      <c r="DPG1" s="76"/>
      <c r="DPH1" s="76"/>
      <c r="DPI1" s="76"/>
      <c r="DPJ1" s="76"/>
      <c r="DPK1" s="76"/>
      <c r="DPL1" s="76"/>
      <c r="DPM1" s="76"/>
      <c r="DPN1" s="76"/>
      <c r="DPO1" s="76"/>
      <c r="DPP1" s="76"/>
      <c r="DPQ1" s="76"/>
      <c r="DPR1" s="76"/>
      <c r="DPS1" s="76"/>
      <c r="DPT1" s="76"/>
      <c r="DPU1" s="76"/>
      <c r="DPV1" s="76"/>
      <c r="DPW1" s="76"/>
      <c r="DPX1" s="76"/>
      <c r="DPY1" s="76"/>
      <c r="DPZ1" s="76"/>
      <c r="DQA1" s="76"/>
      <c r="DQB1" s="76"/>
      <c r="DQC1" s="76"/>
      <c r="DQD1" s="76"/>
      <c r="DQE1" s="76"/>
      <c r="DQF1" s="76"/>
      <c r="DQG1" s="76"/>
      <c r="DQH1" s="76"/>
      <c r="DQI1" s="76"/>
      <c r="DQJ1" s="76"/>
      <c r="DQK1" s="76"/>
      <c r="DQL1" s="76"/>
      <c r="DQM1" s="76"/>
      <c r="DQN1" s="76"/>
      <c r="DQO1" s="76"/>
      <c r="DQP1" s="76"/>
      <c r="DQQ1" s="76"/>
      <c r="DQR1" s="76"/>
      <c r="DQS1" s="76"/>
      <c r="DQT1" s="76"/>
      <c r="DQU1" s="76"/>
      <c r="DQV1" s="76"/>
      <c r="DQW1" s="76"/>
      <c r="DQX1" s="76"/>
      <c r="DQY1" s="76"/>
      <c r="DQZ1" s="76"/>
      <c r="DRA1" s="76"/>
      <c r="DRB1" s="76"/>
      <c r="DRC1" s="76"/>
      <c r="DRD1" s="76"/>
      <c r="DRE1" s="76"/>
      <c r="DRF1" s="76"/>
      <c r="DRG1" s="76"/>
      <c r="DRH1" s="76"/>
      <c r="DRI1" s="76"/>
      <c r="DRJ1" s="76"/>
      <c r="DRK1" s="76"/>
      <c r="DRL1" s="76"/>
      <c r="DRM1" s="76"/>
      <c r="DRN1" s="76"/>
      <c r="DRO1" s="76"/>
      <c r="DRP1" s="76"/>
      <c r="DRQ1" s="76"/>
      <c r="DRR1" s="76"/>
      <c r="DRS1" s="76"/>
      <c r="DRT1" s="76"/>
      <c r="DRU1" s="76"/>
      <c r="DRV1" s="76"/>
      <c r="DRW1" s="76"/>
      <c r="DRX1" s="76"/>
      <c r="DRY1" s="76"/>
      <c r="DRZ1" s="76"/>
      <c r="DSA1" s="76"/>
      <c r="DSB1" s="76"/>
      <c r="DSC1" s="76"/>
      <c r="DSD1" s="76"/>
      <c r="DSE1" s="76"/>
      <c r="DSF1" s="76"/>
      <c r="DSG1" s="76"/>
      <c r="DSH1" s="76"/>
      <c r="DSI1" s="76"/>
      <c r="DSJ1" s="76"/>
      <c r="DSK1" s="76"/>
      <c r="DSL1" s="76"/>
      <c r="DSM1" s="76"/>
      <c r="DSN1" s="76"/>
      <c r="DSO1" s="76"/>
      <c r="DSP1" s="76"/>
      <c r="DSQ1" s="76"/>
      <c r="DSR1" s="76"/>
      <c r="DSS1" s="76"/>
      <c r="DST1" s="76"/>
      <c r="DSU1" s="76"/>
      <c r="DSV1" s="76"/>
      <c r="DSW1" s="76"/>
      <c r="DSX1" s="76"/>
      <c r="DSY1" s="76"/>
      <c r="DSZ1" s="76"/>
      <c r="DTA1" s="76"/>
      <c r="DTB1" s="76"/>
      <c r="DTC1" s="76"/>
      <c r="DTD1" s="76"/>
      <c r="DTE1" s="76"/>
      <c r="DTF1" s="76"/>
      <c r="DTG1" s="76"/>
      <c r="DTH1" s="76"/>
      <c r="DTI1" s="76"/>
      <c r="DTJ1" s="76"/>
      <c r="DTK1" s="76"/>
      <c r="DTL1" s="76"/>
      <c r="DTM1" s="76"/>
      <c r="DTN1" s="76"/>
      <c r="DTO1" s="76"/>
      <c r="DTP1" s="76"/>
      <c r="DTQ1" s="76"/>
      <c r="DTR1" s="76"/>
      <c r="DTS1" s="76"/>
      <c r="DTT1" s="76"/>
      <c r="DTU1" s="76"/>
      <c r="DTV1" s="76"/>
      <c r="DTW1" s="76"/>
      <c r="DTX1" s="76"/>
      <c r="DTY1" s="76"/>
      <c r="DTZ1" s="76"/>
      <c r="DUA1" s="76"/>
      <c r="DUB1" s="76"/>
      <c r="DUC1" s="76"/>
      <c r="DUD1" s="76"/>
      <c r="DUE1" s="76"/>
      <c r="DUF1" s="76"/>
      <c r="DUG1" s="76"/>
      <c r="DUH1" s="76"/>
      <c r="DUI1" s="76"/>
      <c r="DUJ1" s="76"/>
      <c r="DUK1" s="76"/>
      <c r="DUL1" s="76"/>
      <c r="DUM1" s="76"/>
      <c r="DUN1" s="76"/>
      <c r="DUO1" s="76"/>
      <c r="DUP1" s="76"/>
      <c r="DUQ1" s="76"/>
      <c r="DUR1" s="76"/>
      <c r="DUS1" s="76"/>
      <c r="DUT1" s="76"/>
      <c r="DUU1" s="76"/>
      <c r="DUV1" s="76"/>
      <c r="DUW1" s="76"/>
      <c r="DUX1" s="76"/>
      <c r="DUY1" s="76"/>
      <c r="DUZ1" s="76"/>
      <c r="DVA1" s="76"/>
      <c r="DVB1" s="76"/>
      <c r="DVC1" s="76"/>
      <c r="DVD1" s="76"/>
      <c r="DVE1" s="76"/>
      <c r="DVF1" s="76"/>
      <c r="DVG1" s="76"/>
      <c r="DVH1" s="76"/>
      <c r="DVI1" s="76"/>
      <c r="DVJ1" s="76"/>
      <c r="DVK1" s="76"/>
      <c r="DVL1" s="76"/>
      <c r="DVM1" s="76"/>
      <c r="DVN1" s="76"/>
      <c r="DVO1" s="76"/>
      <c r="DVP1" s="76"/>
      <c r="DVQ1" s="76"/>
      <c r="DVR1" s="76"/>
      <c r="DVS1" s="76"/>
      <c r="DVT1" s="76"/>
      <c r="DVU1" s="76"/>
      <c r="DVV1" s="76"/>
      <c r="DVW1" s="76"/>
      <c r="DVX1" s="76"/>
      <c r="DVY1" s="76"/>
      <c r="DVZ1" s="76"/>
      <c r="DWA1" s="76"/>
      <c r="DWB1" s="76"/>
      <c r="DWC1" s="76"/>
      <c r="DWD1" s="76"/>
      <c r="DWE1" s="76"/>
      <c r="DWF1" s="76"/>
      <c r="DWG1" s="76"/>
      <c r="DWH1" s="76"/>
      <c r="DWI1" s="76"/>
      <c r="DWJ1" s="76"/>
      <c r="DWK1" s="76"/>
      <c r="DWL1" s="76"/>
      <c r="DWM1" s="76"/>
      <c r="DWN1" s="76"/>
      <c r="DWO1" s="76"/>
      <c r="DWP1" s="76"/>
      <c r="DWQ1" s="76"/>
      <c r="DWR1" s="76"/>
      <c r="DWS1" s="76"/>
      <c r="DWT1" s="76"/>
      <c r="DWU1" s="76"/>
      <c r="DWV1" s="76"/>
      <c r="DWW1" s="76"/>
      <c r="DWX1" s="76"/>
      <c r="DWY1" s="76"/>
      <c r="DWZ1" s="76"/>
      <c r="DXA1" s="76"/>
      <c r="DXB1" s="76"/>
      <c r="DXC1" s="76"/>
      <c r="DXD1" s="76"/>
      <c r="DXE1" s="76"/>
      <c r="DXF1" s="76"/>
      <c r="DXG1" s="76"/>
      <c r="DXH1" s="76"/>
      <c r="DXI1" s="76"/>
      <c r="DXJ1" s="76"/>
      <c r="DXK1" s="76"/>
      <c r="DXL1" s="76"/>
      <c r="DXM1" s="76"/>
      <c r="DXN1" s="76"/>
      <c r="DXO1" s="76"/>
      <c r="DXP1" s="76"/>
      <c r="DXQ1" s="76"/>
      <c r="DXR1" s="76"/>
      <c r="DXS1" s="76"/>
      <c r="DXT1" s="76"/>
      <c r="DXU1" s="76"/>
      <c r="DXV1" s="76"/>
      <c r="DXW1" s="76"/>
      <c r="DXX1" s="76"/>
      <c r="DXY1" s="76"/>
      <c r="DXZ1" s="76"/>
      <c r="DYA1" s="76"/>
      <c r="DYB1" s="76"/>
      <c r="DYC1" s="76"/>
      <c r="DYD1" s="76"/>
      <c r="DYE1" s="76"/>
      <c r="DYF1" s="76"/>
      <c r="DYG1" s="76"/>
      <c r="DYH1" s="76"/>
      <c r="DYI1" s="76"/>
      <c r="DYJ1" s="76"/>
      <c r="DYK1" s="76"/>
      <c r="DYL1" s="76"/>
      <c r="DYM1" s="76"/>
      <c r="DYN1" s="76"/>
      <c r="DYO1" s="76"/>
      <c r="DYP1" s="76"/>
      <c r="DYQ1" s="76"/>
      <c r="DYR1" s="76"/>
      <c r="DYS1" s="76"/>
      <c r="DYT1" s="76"/>
      <c r="DYU1" s="76"/>
      <c r="DYV1" s="76"/>
      <c r="DYW1" s="76"/>
      <c r="DYX1" s="76"/>
      <c r="DYY1" s="76"/>
      <c r="DYZ1" s="76"/>
      <c r="DZA1" s="76"/>
      <c r="DZB1" s="76"/>
      <c r="DZC1" s="76"/>
      <c r="DZD1" s="76"/>
      <c r="DZE1" s="76"/>
      <c r="DZF1" s="76"/>
      <c r="DZG1" s="76"/>
      <c r="DZH1" s="76"/>
      <c r="DZI1" s="76"/>
      <c r="DZJ1" s="76"/>
      <c r="DZK1" s="76"/>
      <c r="DZL1" s="76"/>
      <c r="DZM1" s="76"/>
      <c r="DZN1" s="76"/>
      <c r="DZO1" s="76"/>
      <c r="DZP1" s="76"/>
      <c r="DZQ1" s="76"/>
      <c r="DZR1" s="76"/>
      <c r="DZS1" s="76"/>
      <c r="DZT1" s="76"/>
      <c r="DZU1" s="76"/>
      <c r="DZV1" s="76"/>
      <c r="DZW1" s="76"/>
      <c r="DZX1" s="76"/>
      <c r="DZY1" s="76"/>
      <c r="DZZ1" s="76"/>
      <c r="EAA1" s="76"/>
      <c r="EAB1" s="76"/>
      <c r="EAC1" s="76"/>
      <c r="EAD1" s="76"/>
      <c r="EAE1" s="76"/>
      <c r="EAF1" s="76"/>
      <c r="EAG1" s="76"/>
      <c r="EAH1" s="76"/>
      <c r="EAI1" s="76"/>
      <c r="EAJ1" s="76"/>
      <c r="EAK1" s="76"/>
      <c r="EAL1" s="76"/>
      <c r="EAM1" s="76"/>
      <c r="EAN1" s="76"/>
      <c r="EAO1" s="76"/>
      <c r="EAP1" s="76"/>
      <c r="EAQ1" s="76"/>
      <c r="EAR1" s="76"/>
      <c r="EAS1" s="76"/>
      <c r="EAT1" s="76"/>
      <c r="EAU1" s="76"/>
      <c r="EAV1" s="76"/>
      <c r="EAW1" s="76"/>
      <c r="EAX1" s="76"/>
      <c r="EAY1" s="76"/>
      <c r="EAZ1" s="76"/>
      <c r="EBA1" s="76"/>
      <c r="EBB1" s="76"/>
      <c r="EBC1" s="76"/>
      <c r="EBD1" s="76"/>
      <c r="EBE1" s="76"/>
      <c r="EBF1" s="76"/>
      <c r="EBG1" s="76"/>
      <c r="EBH1" s="76"/>
      <c r="EBI1" s="76"/>
      <c r="EBJ1" s="76"/>
      <c r="EBK1" s="76"/>
      <c r="EBL1" s="76"/>
      <c r="EBM1" s="76"/>
      <c r="EBN1" s="76"/>
      <c r="EBO1" s="76"/>
      <c r="EBP1" s="76"/>
      <c r="EBQ1" s="76"/>
      <c r="EBR1" s="76"/>
      <c r="EBS1" s="76"/>
      <c r="EBT1" s="76"/>
      <c r="EBU1" s="76"/>
      <c r="EBV1" s="76"/>
      <c r="EBW1" s="76"/>
      <c r="EBX1" s="76"/>
      <c r="EBY1" s="76"/>
      <c r="EBZ1" s="76"/>
      <c r="ECA1" s="76"/>
      <c r="ECB1" s="76"/>
      <c r="ECC1" s="76"/>
      <c r="ECD1" s="76"/>
      <c r="ECE1" s="76"/>
      <c r="ECF1" s="76"/>
      <c r="ECG1" s="76"/>
      <c r="ECH1" s="76"/>
      <c r="ECI1" s="76"/>
      <c r="ECJ1" s="76"/>
      <c r="ECK1" s="76"/>
      <c r="ECL1" s="76"/>
      <c r="ECM1" s="76"/>
      <c r="ECN1" s="76"/>
      <c r="ECO1" s="76"/>
      <c r="ECP1" s="76"/>
      <c r="ECQ1" s="76"/>
      <c r="ECR1" s="76"/>
      <c r="ECS1" s="76"/>
      <c r="ECT1" s="76"/>
      <c r="ECU1" s="76"/>
      <c r="ECV1" s="76"/>
      <c r="ECW1" s="76"/>
      <c r="ECX1" s="76"/>
      <c r="ECY1" s="76"/>
      <c r="ECZ1" s="76"/>
      <c r="EDA1" s="76"/>
      <c r="EDB1" s="76"/>
      <c r="EDC1" s="76"/>
      <c r="EDD1" s="76"/>
      <c r="EDE1" s="76"/>
      <c r="EDF1" s="76"/>
      <c r="EDG1" s="76"/>
      <c r="EDH1" s="76"/>
      <c r="EDI1" s="76"/>
      <c r="EDJ1" s="76"/>
      <c r="EDK1" s="76"/>
      <c r="EDL1" s="76"/>
      <c r="EDM1" s="76"/>
      <c r="EDN1" s="76"/>
      <c r="EDO1" s="76"/>
      <c r="EDP1" s="76"/>
      <c r="EDQ1" s="76"/>
      <c r="EDR1" s="76"/>
      <c r="EDS1" s="76"/>
      <c r="EDT1" s="76"/>
      <c r="EDU1" s="76"/>
      <c r="EDV1" s="76"/>
      <c r="EDW1" s="76"/>
      <c r="EDX1" s="76"/>
      <c r="EDY1" s="76"/>
      <c r="EDZ1" s="76"/>
      <c r="EEA1" s="76"/>
      <c r="EEB1" s="76"/>
      <c r="EEC1" s="76"/>
      <c r="EED1" s="76"/>
      <c r="EEE1" s="76"/>
      <c r="EEF1" s="76"/>
      <c r="EEG1" s="76"/>
      <c r="EEH1" s="76"/>
      <c r="EEI1" s="76"/>
      <c r="EEJ1" s="76"/>
      <c r="EEK1" s="76"/>
      <c r="EEL1" s="76"/>
      <c r="EEM1" s="76"/>
      <c r="EEN1" s="76"/>
      <c r="EEO1" s="76"/>
      <c r="EEP1" s="76"/>
      <c r="EEQ1" s="76"/>
      <c r="EER1" s="76"/>
      <c r="EES1" s="76"/>
      <c r="EET1" s="76"/>
      <c r="EEU1" s="76"/>
      <c r="EEV1" s="76"/>
      <c r="EEW1" s="76"/>
      <c r="EEX1" s="76"/>
      <c r="EEY1" s="76"/>
      <c r="EEZ1" s="76"/>
      <c r="EFA1" s="76"/>
      <c r="EFB1" s="76"/>
      <c r="EFC1" s="76"/>
      <c r="EFD1" s="76"/>
      <c r="EFE1" s="76"/>
      <c r="EFF1" s="76"/>
      <c r="EFG1" s="76"/>
      <c r="EFH1" s="76"/>
      <c r="EFI1" s="76"/>
      <c r="EFJ1" s="76"/>
      <c r="EFK1" s="76"/>
      <c r="EFL1" s="76"/>
      <c r="EFM1" s="76"/>
      <c r="EFN1" s="76"/>
      <c r="EFO1" s="76"/>
      <c r="EFP1" s="76"/>
      <c r="EFQ1" s="76"/>
      <c r="EFR1" s="76"/>
      <c r="EFS1" s="76"/>
      <c r="EFT1" s="76"/>
      <c r="EFU1" s="76"/>
      <c r="EFV1" s="76"/>
      <c r="EFW1" s="76"/>
      <c r="EFX1" s="76"/>
      <c r="EFY1" s="76"/>
      <c r="EFZ1" s="76"/>
      <c r="EGA1" s="76"/>
      <c r="EGB1" s="76"/>
      <c r="EGC1" s="76"/>
      <c r="EGD1" s="76"/>
      <c r="EGE1" s="76"/>
      <c r="EGF1" s="76"/>
      <c r="EGG1" s="76"/>
      <c r="EGH1" s="76"/>
      <c r="EGI1" s="76"/>
      <c r="EGJ1" s="76"/>
      <c r="EGK1" s="76"/>
      <c r="EGL1" s="76"/>
      <c r="EGM1" s="76"/>
      <c r="EGN1" s="76"/>
      <c r="EGO1" s="76"/>
      <c r="EGP1" s="76"/>
      <c r="EGQ1" s="76"/>
      <c r="EGR1" s="76"/>
      <c r="EGS1" s="76"/>
      <c r="EGT1" s="76"/>
      <c r="EGU1" s="76"/>
      <c r="EGV1" s="76"/>
      <c r="EGW1" s="76"/>
      <c r="EGX1" s="76"/>
      <c r="EGY1" s="76"/>
      <c r="EGZ1" s="76"/>
      <c r="EHA1" s="76"/>
      <c r="EHB1" s="76"/>
      <c r="EHC1" s="76"/>
      <c r="EHD1" s="76"/>
      <c r="EHE1" s="76"/>
      <c r="EHF1" s="76"/>
      <c r="EHG1" s="76"/>
      <c r="EHH1" s="76"/>
      <c r="EHI1" s="76"/>
      <c r="EHJ1" s="76"/>
      <c r="EHK1" s="76"/>
      <c r="EHL1" s="76"/>
      <c r="EHM1" s="76"/>
      <c r="EHN1" s="76"/>
      <c r="EHO1" s="76"/>
      <c r="EHP1" s="76"/>
      <c r="EHQ1" s="76"/>
      <c r="EHR1" s="76"/>
      <c r="EHS1" s="76"/>
      <c r="EHT1" s="76"/>
      <c r="EHU1" s="76"/>
      <c r="EHV1" s="76"/>
      <c r="EHW1" s="76"/>
      <c r="EHX1" s="76"/>
      <c r="EHY1" s="76"/>
      <c r="EHZ1" s="76"/>
      <c r="EIA1" s="76"/>
      <c r="EIB1" s="76"/>
      <c r="EIC1" s="76"/>
      <c r="EID1" s="76"/>
      <c r="EIE1" s="76"/>
      <c r="EIF1" s="76"/>
      <c r="EIG1" s="76"/>
      <c r="EIH1" s="76"/>
      <c r="EII1" s="76"/>
      <c r="EIJ1" s="76"/>
      <c r="EIK1" s="76"/>
      <c r="EIL1" s="76"/>
      <c r="EIM1" s="76"/>
      <c r="EIN1" s="76"/>
      <c r="EIO1" s="76"/>
      <c r="EIP1" s="76"/>
      <c r="EIQ1" s="76"/>
      <c r="EIR1" s="76"/>
      <c r="EIS1" s="76"/>
      <c r="EIT1" s="76"/>
      <c r="EIU1" s="76"/>
      <c r="EIV1" s="76"/>
      <c r="EIW1" s="76"/>
      <c r="EIX1" s="76"/>
      <c r="EIY1" s="76"/>
      <c r="EIZ1" s="76"/>
      <c r="EJA1" s="76"/>
      <c r="EJB1" s="76"/>
      <c r="EJC1" s="76"/>
      <c r="EJD1" s="76"/>
      <c r="EJE1" s="76"/>
      <c r="EJF1" s="76"/>
      <c r="EJG1" s="76"/>
      <c r="EJH1" s="76"/>
      <c r="EJI1" s="76"/>
      <c r="EJJ1" s="76"/>
      <c r="EJK1" s="76"/>
      <c r="EJL1" s="76"/>
      <c r="EJM1" s="76"/>
      <c r="EJN1" s="76"/>
      <c r="EJO1" s="76"/>
      <c r="EJP1" s="76"/>
      <c r="EJQ1" s="76"/>
      <c r="EJR1" s="76"/>
      <c r="EJS1" s="76"/>
      <c r="EJT1" s="76"/>
      <c r="EJU1" s="76"/>
      <c r="EJV1" s="76"/>
      <c r="EJW1" s="76"/>
      <c r="EJX1" s="76"/>
      <c r="EJY1" s="76"/>
      <c r="EJZ1" s="76"/>
      <c r="EKA1" s="76"/>
      <c r="EKB1" s="76"/>
      <c r="EKC1" s="76"/>
      <c r="EKD1" s="76"/>
      <c r="EKE1" s="76"/>
      <c r="EKF1" s="76"/>
      <c r="EKG1" s="76"/>
      <c r="EKH1" s="76"/>
      <c r="EKI1" s="76"/>
      <c r="EKJ1" s="76"/>
      <c r="EKK1" s="76"/>
      <c r="EKL1" s="76"/>
      <c r="EKM1" s="76"/>
      <c r="EKN1" s="76"/>
      <c r="EKO1" s="76"/>
      <c r="EKP1" s="76"/>
      <c r="EKQ1" s="76"/>
      <c r="EKR1" s="76"/>
      <c r="EKS1" s="76"/>
      <c r="EKT1" s="76"/>
      <c r="EKU1" s="76"/>
      <c r="EKV1" s="76"/>
      <c r="EKW1" s="76"/>
      <c r="EKX1" s="76"/>
      <c r="EKY1" s="76"/>
      <c r="EKZ1" s="76"/>
      <c r="ELA1" s="76"/>
      <c r="ELB1" s="76"/>
      <c r="ELC1" s="76"/>
      <c r="ELD1" s="76"/>
      <c r="ELE1" s="76"/>
      <c r="ELF1" s="76"/>
      <c r="ELG1" s="76"/>
      <c r="ELH1" s="76"/>
      <c r="ELI1" s="76"/>
      <c r="ELJ1" s="76"/>
      <c r="ELK1" s="76"/>
      <c r="ELL1" s="76"/>
      <c r="ELM1" s="76"/>
      <c r="ELN1" s="76"/>
      <c r="ELO1" s="76"/>
      <c r="ELP1" s="76"/>
      <c r="ELQ1" s="76"/>
      <c r="ELR1" s="76"/>
      <c r="ELS1" s="76"/>
      <c r="ELT1" s="76"/>
      <c r="ELU1" s="76"/>
      <c r="ELV1" s="76"/>
      <c r="ELW1" s="76"/>
      <c r="ELX1" s="76"/>
      <c r="ELY1" s="76"/>
      <c r="ELZ1" s="76"/>
      <c r="EMA1" s="76"/>
      <c r="EMB1" s="76"/>
      <c r="EMC1" s="76"/>
      <c r="EMD1" s="76"/>
      <c r="EME1" s="76"/>
      <c r="EMF1" s="76"/>
      <c r="EMG1" s="76"/>
      <c r="EMH1" s="76"/>
      <c r="EMI1" s="76"/>
      <c r="EMJ1" s="76"/>
      <c r="EMK1" s="76"/>
      <c r="EML1" s="76"/>
      <c r="EMM1" s="76"/>
      <c r="EMN1" s="76"/>
      <c r="EMO1" s="76"/>
      <c r="EMP1" s="76"/>
      <c r="EMQ1" s="76"/>
      <c r="EMR1" s="76"/>
      <c r="EMS1" s="76"/>
      <c r="EMT1" s="76"/>
      <c r="EMU1" s="76"/>
      <c r="EMV1" s="76"/>
      <c r="EMW1" s="76"/>
      <c r="EMX1" s="76"/>
      <c r="EMY1" s="76"/>
      <c r="EMZ1" s="76"/>
      <c r="ENA1" s="76"/>
      <c r="ENB1" s="76"/>
      <c r="ENC1" s="76"/>
      <c r="END1" s="76"/>
      <c r="ENE1" s="76"/>
      <c r="ENF1" s="76"/>
      <c r="ENG1" s="76"/>
      <c r="ENH1" s="76"/>
      <c r="ENI1" s="76"/>
      <c r="ENJ1" s="76"/>
      <c r="ENK1" s="76"/>
      <c r="ENL1" s="76"/>
      <c r="ENM1" s="76"/>
      <c r="ENN1" s="76"/>
      <c r="ENO1" s="76"/>
      <c r="ENP1" s="76"/>
      <c r="ENQ1" s="76"/>
      <c r="ENR1" s="76"/>
      <c r="ENS1" s="76"/>
      <c r="ENT1" s="76"/>
      <c r="ENU1" s="76"/>
      <c r="ENV1" s="76"/>
      <c r="ENW1" s="76"/>
      <c r="ENX1" s="76"/>
      <c r="ENY1" s="76"/>
      <c r="ENZ1" s="76"/>
      <c r="EOA1" s="76"/>
      <c r="EOB1" s="76"/>
      <c r="EOC1" s="76"/>
      <c r="EOD1" s="76"/>
      <c r="EOE1" s="76"/>
      <c r="EOF1" s="76"/>
      <c r="EOG1" s="76"/>
      <c r="EOH1" s="76"/>
      <c r="EOI1" s="76"/>
      <c r="EOJ1" s="76"/>
      <c r="EOK1" s="76"/>
      <c r="EOL1" s="76"/>
      <c r="EOM1" s="76"/>
      <c r="EON1" s="76"/>
      <c r="EOO1" s="76"/>
      <c r="EOP1" s="76"/>
      <c r="EOQ1" s="76"/>
      <c r="EOR1" s="76"/>
      <c r="EOS1" s="76"/>
      <c r="EOT1" s="76"/>
      <c r="EOU1" s="76"/>
      <c r="EOV1" s="76"/>
      <c r="EOW1" s="76"/>
      <c r="EOX1" s="76"/>
      <c r="EOY1" s="76"/>
      <c r="EOZ1" s="76"/>
      <c r="EPA1" s="76"/>
      <c r="EPB1" s="76"/>
      <c r="EPC1" s="76"/>
      <c r="EPD1" s="76"/>
      <c r="EPE1" s="76"/>
      <c r="EPF1" s="76"/>
      <c r="EPG1" s="76"/>
      <c r="EPH1" s="76"/>
      <c r="EPI1" s="76"/>
      <c r="EPJ1" s="76"/>
      <c r="EPK1" s="76"/>
      <c r="EPL1" s="76"/>
      <c r="EPM1" s="76"/>
      <c r="EPN1" s="76"/>
      <c r="EPO1" s="76"/>
      <c r="EPP1" s="76"/>
      <c r="EPQ1" s="76"/>
      <c r="EPR1" s="76"/>
      <c r="EPS1" s="76"/>
      <c r="EPT1" s="76"/>
      <c r="EPU1" s="76"/>
      <c r="EPV1" s="76"/>
      <c r="EPW1" s="76"/>
      <c r="EPX1" s="76"/>
      <c r="EPY1" s="76"/>
      <c r="EPZ1" s="76"/>
      <c r="EQA1" s="76"/>
      <c r="EQB1" s="76"/>
      <c r="EQC1" s="76"/>
      <c r="EQD1" s="76"/>
      <c r="EQE1" s="76"/>
      <c r="EQF1" s="76"/>
      <c r="EQG1" s="76"/>
      <c r="EQH1" s="76"/>
      <c r="EQI1" s="76"/>
      <c r="EQJ1" s="76"/>
      <c r="EQK1" s="76"/>
      <c r="EQL1" s="76"/>
      <c r="EQM1" s="76"/>
      <c r="EQN1" s="76"/>
      <c r="EQO1" s="76"/>
      <c r="EQP1" s="76"/>
      <c r="EQQ1" s="76"/>
      <c r="EQR1" s="76"/>
      <c r="EQS1" s="76"/>
      <c r="EQT1" s="76"/>
      <c r="EQU1" s="76"/>
      <c r="EQV1" s="76"/>
      <c r="EQW1" s="76"/>
      <c r="EQX1" s="76"/>
      <c r="EQY1" s="76"/>
      <c r="EQZ1" s="76"/>
      <c r="ERA1" s="76"/>
      <c r="ERB1" s="76"/>
      <c r="ERC1" s="76"/>
      <c r="ERD1" s="76"/>
      <c r="ERE1" s="76"/>
      <c r="ERF1" s="76"/>
      <c r="ERG1" s="76"/>
      <c r="ERH1" s="76"/>
      <c r="ERI1" s="76"/>
      <c r="ERJ1" s="76"/>
      <c r="ERK1" s="76"/>
      <c r="ERL1" s="76"/>
      <c r="ERM1" s="76"/>
      <c r="ERN1" s="76"/>
      <c r="ERO1" s="76"/>
      <c r="ERP1" s="76"/>
      <c r="ERQ1" s="76"/>
      <c r="ERR1" s="76"/>
      <c r="ERS1" s="76"/>
      <c r="ERT1" s="76"/>
      <c r="ERU1" s="76"/>
      <c r="ERV1" s="76"/>
      <c r="ERW1" s="76"/>
      <c r="ERX1" s="76"/>
      <c r="ERY1" s="76"/>
      <c r="ERZ1" s="76"/>
      <c r="ESA1" s="76"/>
      <c r="ESB1" s="76"/>
      <c r="ESC1" s="76"/>
      <c r="ESD1" s="76"/>
      <c r="ESE1" s="76"/>
      <c r="ESF1" s="76"/>
      <c r="ESG1" s="76"/>
      <c r="ESH1" s="76"/>
      <c r="ESI1" s="76"/>
      <c r="ESJ1" s="76"/>
      <c r="ESK1" s="76"/>
      <c r="ESL1" s="76"/>
      <c r="ESM1" s="76"/>
      <c r="ESN1" s="76"/>
      <c r="ESO1" s="76"/>
      <c r="ESP1" s="76"/>
      <c r="ESQ1" s="76"/>
      <c r="ESR1" s="76"/>
      <c r="ESS1" s="76"/>
      <c r="EST1" s="76"/>
      <c r="ESU1" s="76"/>
      <c r="ESV1" s="76"/>
      <c r="ESW1" s="76"/>
      <c r="ESX1" s="76"/>
      <c r="ESY1" s="76"/>
      <c r="ESZ1" s="76"/>
      <c r="ETA1" s="76"/>
      <c r="ETB1" s="76"/>
      <c r="ETC1" s="76"/>
      <c r="ETD1" s="76"/>
      <c r="ETE1" s="76"/>
      <c r="ETF1" s="76"/>
      <c r="ETG1" s="76"/>
      <c r="ETH1" s="76"/>
      <c r="ETI1" s="76"/>
      <c r="ETJ1" s="76"/>
      <c r="ETK1" s="76"/>
      <c r="ETL1" s="76"/>
      <c r="ETM1" s="76"/>
      <c r="ETN1" s="76"/>
      <c r="ETO1" s="76"/>
      <c r="ETP1" s="76"/>
      <c r="ETQ1" s="76"/>
      <c r="ETR1" s="76"/>
      <c r="ETS1" s="76"/>
      <c r="ETT1" s="76"/>
      <c r="ETU1" s="76"/>
      <c r="ETV1" s="76"/>
      <c r="ETW1" s="76"/>
      <c r="ETX1" s="76"/>
      <c r="ETY1" s="76"/>
      <c r="ETZ1" s="76"/>
      <c r="EUA1" s="76"/>
      <c r="EUB1" s="76"/>
      <c r="EUC1" s="76"/>
      <c r="EUD1" s="76"/>
      <c r="EUE1" s="76"/>
      <c r="EUF1" s="76"/>
      <c r="EUG1" s="76"/>
      <c r="EUH1" s="76"/>
      <c r="EUI1" s="76"/>
      <c r="EUJ1" s="76"/>
      <c r="EUK1" s="76"/>
      <c r="EUL1" s="76"/>
      <c r="EUM1" s="76"/>
      <c r="EUN1" s="76"/>
      <c r="EUO1" s="76"/>
      <c r="EUP1" s="76"/>
      <c r="EUQ1" s="76"/>
      <c r="EUR1" s="76"/>
      <c r="EUS1" s="76"/>
      <c r="EUT1" s="76"/>
      <c r="EUU1" s="76"/>
      <c r="EUV1" s="76"/>
      <c r="EUW1" s="76"/>
      <c r="EUX1" s="76"/>
      <c r="EUY1" s="76"/>
      <c r="EUZ1" s="76"/>
      <c r="EVA1" s="76"/>
      <c r="EVB1" s="76"/>
      <c r="EVC1" s="76"/>
      <c r="EVD1" s="76"/>
      <c r="EVE1" s="76"/>
      <c r="EVF1" s="76"/>
      <c r="EVG1" s="76"/>
      <c r="EVH1" s="76"/>
      <c r="EVI1" s="76"/>
      <c r="EVJ1" s="76"/>
      <c r="EVK1" s="76"/>
      <c r="EVL1" s="76"/>
      <c r="EVM1" s="76"/>
      <c r="EVN1" s="76"/>
      <c r="EVO1" s="76"/>
      <c r="EVP1" s="76"/>
      <c r="EVQ1" s="76"/>
      <c r="EVR1" s="76"/>
      <c r="EVS1" s="76"/>
      <c r="EVT1" s="76"/>
      <c r="EVU1" s="76"/>
      <c r="EVV1" s="76"/>
      <c r="EVW1" s="76"/>
      <c r="EVX1" s="76"/>
      <c r="EVY1" s="76"/>
      <c r="EVZ1" s="76"/>
      <c r="EWA1" s="76"/>
      <c r="EWB1" s="76"/>
      <c r="EWC1" s="76"/>
      <c r="EWD1" s="76"/>
      <c r="EWE1" s="76"/>
      <c r="EWF1" s="76"/>
      <c r="EWG1" s="76"/>
      <c r="EWH1" s="76"/>
      <c r="EWI1" s="76"/>
      <c r="EWJ1" s="76"/>
      <c r="EWK1" s="76"/>
      <c r="EWL1" s="76"/>
      <c r="EWM1" s="76"/>
      <c r="EWN1" s="76"/>
      <c r="EWO1" s="76"/>
      <c r="EWP1" s="76"/>
      <c r="EWQ1" s="76"/>
      <c r="EWR1" s="76"/>
      <c r="EWS1" s="76"/>
      <c r="EWT1" s="76"/>
      <c r="EWU1" s="76"/>
      <c r="EWV1" s="76"/>
      <c r="EWW1" s="76"/>
      <c r="EWX1" s="76"/>
      <c r="EWY1" s="76"/>
      <c r="EWZ1" s="76"/>
      <c r="EXA1" s="76"/>
      <c r="EXB1" s="76"/>
      <c r="EXC1" s="76"/>
      <c r="EXD1" s="76"/>
      <c r="EXE1" s="76"/>
      <c r="EXF1" s="76"/>
      <c r="EXG1" s="76"/>
      <c r="EXH1" s="76"/>
      <c r="EXI1" s="76"/>
      <c r="EXJ1" s="76"/>
      <c r="EXK1" s="76"/>
      <c r="EXL1" s="76"/>
      <c r="EXM1" s="76"/>
      <c r="EXN1" s="76"/>
      <c r="EXO1" s="76"/>
      <c r="EXP1" s="76"/>
      <c r="EXQ1" s="76"/>
      <c r="EXR1" s="76"/>
      <c r="EXS1" s="76"/>
      <c r="EXT1" s="76"/>
      <c r="EXU1" s="76"/>
      <c r="EXV1" s="76"/>
      <c r="EXW1" s="76"/>
      <c r="EXX1" s="76"/>
      <c r="EXY1" s="76"/>
      <c r="EXZ1" s="76"/>
      <c r="EYA1" s="76"/>
      <c r="EYB1" s="76"/>
      <c r="EYC1" s="76"/>
      <c r="EYD1" s="76"/>
      <c r="EYE1" s="76"/>
      <c r="EYF1" s="76"/>
      <c r="EYG1" s="76"/>
      <c r="EYH1" s="76"/>
      <c r="EYI1" s="76"/>
      <c r="EYJ1" s="76"/>
      <c r="EYK1" s="76"/>
      <c r="EYL1" s="76"/>
      <c r="EYM1" s="76"/>
      <c r="EYN1" s="76"/>
      <c r="EYO1" s="76"/>
      <c r="EYP1" s="76"/>
      <c r="EYQ1" s="76"/>
      <c r="EYR1" s="76"/>
      <c r="EYS1" s="76"/>
      <c r="EYT1" s="76"/>
      <c r="EYU1" s="76"/>
      <c r="EYV1" s="76"/>
      <c r="EYW1" s="76"/>
      <c r="EYX1" s="76"/>
      <c r="EYY1" s="76"/>
      <c r="EYZ1" s="76"/>
      <c r="EZA1" s="76"/>
      <c r="EZB1" s="76"/>
      <c r="EZC1" s="76"/>
      <c r="EZD1" s="76"/>
      <c r="EZE1" s="76"/>
      <c r="EZF1" s="76"/>
      <c r="EZG1" s="76"/>
      <c r="EZH1" s="76"/>
      <c r="EZI1" s="76"/>
      <c r="EZJ1" s="76"/>
      <c r="EZK1" s="76"/>
      <c r="EZL1" s="76"/>
      <c r="EZM1" s="76"/>
      <c r="EZN1" s="76"/>
      <c r="EZO1" s="76"/>
      <c r="EZP1" s="76"/>
      <c r="EZQ1" s="76"/>
      <c r="EZR1" s="76"/>
      <c r="EZS1" s="76"/>
      <c r="EZT1" s="76"/>
      <c r="EZU1" s="76"/>
      <c r="EZV1" s="76"/>
      <c r="EZW1" s="76"/>
      <c r="EZX1" s="76"/>
      <c r="EZY1" s="76"/>
      <c r="EZZ1" s="76"/>
      <c r="FAA1" s="76"/>
      <c r="FAB1" s="76"/>
      <c r="FAC1" s="76"/>
      <c r="FAD1" s="76"/>
      <c r="FAE1" s="76"/>
      <c r="FAF1" s="76"/>
      <c r="FAG1" s="76"/>
      <c r="FAH1" s="76"/>
      <c r="FAI1" s="76"/>
      <c r="FAJ1" s="76"/>
      <c r="FAK1" s="76"/>
      <c r="FAL1" s="76"/>
      <c r="FAM1" s="76"/>
      <c r="FAN1" s="76"/>
      <c r="FAO1" s="76"/>
      <c r="FAP1" s="76"/>
      <c r="FAQ1" s="76"/>
      <c r="FAR1" s="76"/>
      <c r="FAS1" s="76"/>
      <c r="FAT1" s="76"/>
      <c r="FAU1" s="76"/>
      <c r="FAV1" s="76"/>
      <c r="FAW1" s="76"/>
      <c r="FAX1" s="76"/>
      <c r="FAY1" s="76"/>
      <c r="FAZ1" s="76"/>
      <c r="FBA1" s="76"/>
      <c r="FBB1" s="76"/>
      <c r="FBC1" s="76"/>
      <c r="FBD1" s="76"/>
      <c r="FBE1" s="76"/>
      <c r="FBF1" s="76"/>
      <c r="FBG1" s="76"/>
      <c r="FBH1" s="76"/>
      <c r="FBI1" s="76"/>
      <c r="FBJ1" s="76"/>
      <c r="FBK1" s="76"/>
      <c r="FBL1" s="76"/>
      <c r="FBM1" s="76"/>
      <c r="FBN1" s="76"/>
      <c r="FBO1" s="76"/>
      <c r="FBP1" s="76"/>
      <c r="FBQ1" s="76"/>
      <c r="FBR1" s="76"/>
      <c r="FBS1" s="76"/>
      <c r="FBT1" s="76"/>
      <c r="FBU1" s="76"/>
      <c r="FBV1" s="76"/>
      <c r="FBW1" s="76"/>
      <c r="FBX1" s="76"/>
      <c r="FBY1" s="76"/>
      <c r="FBZ1" s="76"/>
      <c r="FCA1" s="76"/>
      <c r="FCB1" s="76"/>
      <c r="FCC1" s="76"/>
      <c r="FCD1" s="76"/>
      <c r="FCE1" s="76"/>
      <c r="FCF1" s="76"/>
      <c r="FCG1" s="76"/>
      <c r="FCH1" s="76"/>
      <c r="FCI1" s="76"/>
      <c r="FCJ1" s="76"/>
      <c r="FCK1" s="76"/>
      <c r="FCL1" s="76"/>
      <c r="FCM1" s="76"/>
      <c r="FCN1" s="76"/>
      <c r="FCO1" s="76"/>
      <c r="FCP1" s="76"/>
      <c r="FCQ1" s="76"/>
      <c r="FCR1" s="76"/>
      <c r="FCS1" s="76"/>
      <c r="FCT1" s="76"/>
      <c r="FCU1" s="76"/>
      <c r="FCV1" s="76"/>
      <c r="FCW1" s="76"/>
      <c r="FCX1" s="76"/>
      <c r="FCY1" s="76"/>
      <c r="FCZ1" s="76"/>
      <c r="FDA1" s="76"/>
      <c r="FDB1" s="76"/>
      <c r="FDC1" s="76"/>
      <c r="FDD1" s="76"/>
      <c r="FDE1" s="76"/>
      <c r="FDF1" s="76"/>
      <c r="FDG1" s="76"/>
      <c r="FDH1" s="76"/>
      <c r="FDI1" s="76"/>
      <c r="FDJ1" s="76"/>
      <c r="FDK1" s="76"/>
      <c r="FDL1" s="76"/>
      <c r="FDM1" s="76"/>
      <c r="FDN1" s="76"/>
      <c r="FDO1" s="76"/>
      <c r="FDP1" s="76"/>
      <c r="FDQ1" s="76"/>
      <c r="FDR1" s="76"/>
      <c r="FDS1" s="76"/>
      <c r="FDT1" s="76"/>
      <c r="FDU1" s="76"/>
      <c r="FDV1" s="76"/>
      <c r="FDW1" s="76"/>
      <c r="FDX1" s="76"/>
      <c r="FDY1" s="76"/>
      <c r="FDZ1" s="76"/>
      <c r="FEA1" s="76"/>
      <c r="FEB1" s="76"/>
      <c r="FEC1" s="76"/>
      <c r="FED1" s="76"/>
      <c r="FEE1" s="76"/>
      <c r="FEF1" s="76"/>
      <c r="FEG1" s="76"/>
      <c r="FEH1" s="76"/>
      <c r="FEI1" s="76"/>
      <c r="FEJ1" s="76"/>
      <c r="FEK1" s="76"/>
      <c r="FEL1" s="76"/>
      <c r="FEM1" s="76"/>
      <c r="FEN1" s="76"/>
      <c r="FEO1" s="76"/>
      <c r="FEP1" s="76"/>
      <c r="FEQ1" s="76"/>
      <c r="FER1" s="76"/>
      <c r="FES1" s="76"/>
      <c r="FET1" s="76"/>
      <c r="FEU1" s="76"/>
      <c r="FEV1" s="76"/>
      <c r="FEW1" s="76"/>
      <c r="FEX1" s="76"/>
      <c r="FEY1" s="76"/>
      <c r="FEZ1" s="76"/>
      <c r="FFA1" s="76"/>
      <c r="FFB1" s="76"/>
      <c r="FFC1" s="76"/>
      <c r="FFD1" s="76"/>
      <c r="FFE1" s="76"/>
      <c r="FFF1" s="76"/>
      <c r="FFG1" s="76"/>
      <c r="FFH1" s="76"/>
      <c r="FFI1" s="76"/>
      <c r="FFJ1" s="76"/>
      <c r="FFK1" s="76"/>
      <c r="FFL1" s="76"/>
      <c r="FFM1" s="76"/>
      <c r="FFN1" s="76"/>
      <c r="FFO1" s="76"/>
      <c r="FFP1" s="76"/>
      <c r="FFQ1" s="76"/>
      <c r="FFR1" s="76"/>
      <c r="FFS1" s="76"/>
      <c r="FFT1" s="76"/>
      <c r="FFU1" s="76"/>
      <c r="FFV1" s="76"/>
      <c r="FFW1" s="76"/>
      <c r="FFX1" s="76"/>
      <c r="FFY1" s="76"/>
      <c r="FFZ1" s="76"/>
      <c r="FGA1" s="76"/>
      <c r="FGB1" s="76"/>
      <c r="FGC1" s="76"/>
      <c r="FGD1" s="76"/>
      <c r="FGE1" s="76"/>
      <c r="FGF1" s="76"/>
      <c r="FGG1" s="76"/>
      <c r="FGH1" s="76"/>
      <c r="FGI1" s="76"/>
      <c r="FGJ1" s="76"/>
      <c r="FGK1" s="76"/>
      <c r="FGL1" s="76"/>
      <c r="FGM1" s="76"/>
      <c r="FGN1" s="76"/>
      <c r="FGO1" s="76"/>
      <c r="FGP1" s="76"/>
      <c r="FGQ1" s="76"/>
      <c r="FGR1" s="76"/>
      <c r="FGS1" s="76"/>
      <c r="FGT1" s="76"/>
      <c r="FGU1" s="76"/>
      <c r="FGV1" s="76"/>
      <c r="FGW1" s="76"/>
      <c r="FGX1" s="76"/>
      <c r="FGY1" s="76"/>
      <c r="FGZ1" s="76"/>
      <c r="FHA1" s="76"/>
      <c r="FHB1" s="76"/>
      <c r="FHC1" s="76"/>
      <c r="FHD1" s="76"/>
      <c r="FHE1" s="76"/>
      <c r="FHF1" s="76"/>
      <c r="FHG1" s="76"/>
      <c r="FHH1" s="76"/>
      <c r="FHI1" s="76"/>
      <c r="FHJ1" s="76"/>
      <c r="FHK1" s="76"/>
      <c r="FHL1" s="76"/>
      <c r="FHM1" s="76"/>
      <c r="FHN1" s="76"/>
      <c r="FHO1" s="76"/>
      <c r="FHP1" s="76"/>
      <c r="FHQ1" s="76"/>
      <c r="FHR1" s="76"/>
      <c r="FHS1" s="76"/>
      <c r="FHT1" s="76"/>
      <c r="FHU1" s="76"/>
      <c r="FHV1" s="76"/>
      <c r="FHW1" s="76"/>
      <c r="FHX1" s="76"/>
      <c r="FHY1" s="76"/>
      <c r="FHZ1" s="76"/>
      <c r="FIA1" s="76"/>
      <c r="FIB1" s="76"/>
      <c r="FIC1" s="76"/>
      <c r="FID1" s="76"/>
      <c r="FIE1" s="76"/>
      <c r="FIF1" s="76"/>
      <c r="FIG1" s="76"/>
      <c r="FIH1" s="76"/>
      <c r="FII1" s="76"/>
      <c r="FIJ1" s="76"/>
      <c r="FIK1" s="76"/>
      <c r="FIL1" s="76"/>
      <c r="FIM1" s="76"/>
      <c r="FIN1" s="76"/>
      <c r="FIO1" s="76"/>
      <c r="FIP1" s="76"/>
      <c r="FIQ1" s="76"/>
      <c r="FIR1" s="76"/>
      <c r="FIS1" s="76"/>
      <c r="FIT1" s="76"/>
      <c r="FIU1" s="76"/>
      <c r="FIV1" s="76"/>
      <c r="FIW1" s="76"/>
      <c r="FIX1" s="76"/>
      <c r="FIY1" s="76"/>
      <c r="FIZ1" s="76"/>
      <c r="FJA1" s="76"/>
      <c r="FJB1" s="76"/>
      <c r="FJC1" s="76"/>
      <c r="FJD1" s="76"/>
      <c r="FJE1" s="76"/>
      <c r="FJF1" s="76"/>
      <c r="FJG1" s="76"/>
      <c r="FJH1" s="76"/>
      <c r="FJI1" s="76"/>
      <c r="FJJ1" s="76"/>
      <c r="FJK1" s="76"/>
      <c r="FJL1" s="76"/>
      <c r="FJM1" s="76"/>
      <c r="FJN1" s="76"/>
      <c r="FJO1" s="76"/>
      <c r="FJP1" s="76"/>
      <c r="FJQ1" s="76"/>
      <c r="FJR1" s="76"/>
      <c r="FJS1" s="76"/>
      <c r="FJT1" s="76"/>
      <c r="FJU1" s="76"/>
      <c r="FJV1" s="76"/>
      <c r="FJW1" s="76"/>
      <c r="FJX1" s="76"/>
      <c r="FJY1" s="76"/>
      <c r="FJZ1" s="76"/>
      <c r="FKA1" s="76"/>
      <c r="FKB1" s="76"/>
      <c r="FKC1" s="76"/>
      <c r="FKD1" s="76"/>
      <c r="FKE1" s="76"/>
      <c r="FKF1" s="76"/>
      <c r="FKG1" s="76"/>
      <c r="FKH1" s="76"/>
      <c r="FKI1" s="76"/>
      <c r="FKJ1" s="76"/>
      <c r="FKK1" s="76"/>
      <c r="FKL1" s="76"/>
      <c r="FKM1" s="76"/>
      <c r="FKN1" s="76"/>
      <c r="FKO1" s="76"/>
      <c r="FKP1" s="76"/>
      <c r="FKQ1" s="76"/>
      <c r="FKR1" s="76"/>
      <c r="FKS1" s="76"/>
      <c r="FKT1" s="76"/>
      <c r="FKU1" s="76"/>
      <c r="FKV1" s="76"/>
      <c r="FKW1" s="76"/>
      <c r="FKX1" s="76"/>
      <c r="FKY1" s="76"/>
      <c r="FKZ1" s="76"/>
      <c r="FLA1" s="76"/>
      <c r="FLB1" s="76"/>
      <c r="FLC1" s="76"/>
      <c r="FLD1" s="76"/>
      <c r="FLE1" s="76"/>
      <c r="FLF1" s="76"/>
      <c r="FLG1" s="76"/>
      <c r="FLH1" s="76"/>
      <c r="FLI1" s="76"/>
      <c r="FLJ1" s="76"/>
      <c r="FLK1" s="76"/>
      <c r="FLL1" s="76"/>
      <c r="FLM1" s="76"/>
      <c r="FLN1" s="76"/>
      <c r="FLO1" s="76"/>
      <c r="FLP1" s="76"/>
      <c r="FLQ1" s="76"/>
      <c r="FLR1" s="76"/>
      <c r="FLS1" s="76"/>
      <c r="FLT1" s="76"/>
      <c r="FLU1" s="76"/>
      <c r="FLV1" s="76"/>
      <c r="FLW1" s="76"/>
      <c r="FLX1" s="76"/>
      <c r="FLY1" s="76"/>
      <c r="FLZ1" s="76"/>
      <c r="FMA1" s="76"/>
      <c r="FMB1" s="76"/>
      <c r="FMC1" s="76"/>
      <c r="FMD1" s="76"/>
      <c r="FME1" s="76"/>
      <c r="FMF1" s="76"/>
      <c r="FMG1" s="76"/>
      <c r="FMH1" s="76"/>
      <c r="FMI1" s="76"/>
      <c r="FMJ1" s="76"/>
      <c r="FMK1" s="76"/>
      <c r="FML1" s="76"/>
      <c r="FMM1" s="76"/>
      <c r="FMN1" s="76"/>
      <c r="FMO1" s="76"/>
      <c r="FMP1" s="76"/>
      <c r="FMQ1" s="76"/>
      <c r="FMR1" s="76"/>
      <c r="FMS1" s="76"/>
      <c r="FMT1" s="76"/>
      <c r="FMU1" s="76"/>
      <c r="FMV1" s="76"/>
      <c r="FMW1" s="76"/>
      <c r="FMX1" s="76"/>
      <c r="FMY1" s="76"/>
      <c r="FMZ1" s="76"/>
      <c r="FNA1" s="76"/>
      <c r="FNB1" s="76"/>
      <c r="FNC1" s="76"/>
      <c r="FND1" s="76"/>
      <c r="FNE1" s="76"/>
      <c r="FNF1" s="76"/>
      <c r="FNG1" s="76"/>
      <c r="FNH1" s="76"/>
      <c r="FNI1" s="76"/>
      <c r="FNJ1" s="76"/>
      <c r="FNK1" s="76"/>
      <c r="FNL1" s="76"/>
      <c r="FNM1" s="76"/>
      <c r="FNN1" s="76"/>
      <c r="FNO1" s="76"/>
      <c r="FNP1" s="76"/>
      <c r="FNQ1" s="76"/>
      <c r="FNR1" s="76"/>
      <c r="FNS1" s="76"/>
      <c r="FNT1" s="76"/>
      <c r="FNU1" s="76"/>
      <c r="FNV1" s="76"/>
      <c r="FNW1" s="76"/>
      <c r="FNX1" s="76"/>
      <c r="FNY1" s="76"/>
      <c r="FNZ1" s="76"/>
      <c r="FOA1" s="76"/>
      <c r="FOB1" s="76"/>
      <c r="FOC1" s="76"/>
      <c r="FOD1" s="76"/>
      <c r="FOE1" s="76"/>
      <c r="FOF1" s="76"/>
      <c r="FOG1" s="76"/>
      <c r="FOH1" s="76"/>
      <c r="FOI1" s="76"/>
      <c r="FOJ1" s="76"/>
      <c r="FOK1" s="76"/>
      <c r="FOL1" s="76"/>
      <c r="FOM1" s="76"/>
      <c r="FON1" s="76"/>
      <c r="FOO1" s="76"/>
      <c r="FOP1" s="76"/>
      <c r="FOQ1" s="76"/>
      <c r="FOR1" s="76"/>
      <c r="FOS1" s="76"/>
      <c r="FOT1" s="76"/>
      <c r="FOU1" s="76"/>
      <c r="FOV1" s="76"/>
      <c r="FOW1" s="76"/>
      <c r="FOX1" s="76"/>
      <c r="FOY1" s="76"/>
      <c r="FOZ1" s="76"/>
      <c r="FPA1" s="76"/>
      <c r="FPB1" s="76"/>
      <c r="FPC1" s="76"/>
      <c r="FPD1" s="76"/>
      <c r="FPE1" s="76"/>
      <c r="FPF1" s="76"/>
      <c r="FPG1" s="76"/>
      <c r="FPH1" s="76"/>
      <c r="FPI1" s="76"/>
      <c r="FPJ1" s="76"/>
      <c r="FPK1" s="76"/>
      <c r="FPL1" s="76"/>
      <c r="FPM1" s="76"/>
      <c r="FPN1" s="76"/>
      <c r="FPO1" s="76"/>
      <c r="FPP1" s="76"/>
      <c r="FPQ1" s="76"/>
      <c r="FPR1" s="76"/>
      <c r="FPS1" s="76"/>
      <c r="FPT1" s="76"/>
      <c r="FPU1" s="76"/>
      <c r="FPV1" s="76"/>
      <c r="FPW1" s="76"/>
      <c r="FPX1" s="76"/>
      <c r="FPY1" s="76"/>
      <c r="FPZ1" s="76"/>
      <c r="FQA1" s="76"/>
      <c r="FQB1" s="76"/>
      <c r="FQC1" s="76"/>
      <c r="FQD1" s="76"/>
      <c r="FQE1" s="76"/>
      <c r="FQF1" s="76"/>
      <c r="FQG1" s="76"/>
      <c r="FQH1" s="76"/>
      <c r="FQI1" s="76"/>
      <c r="FQJ1" s="76"/>
      <c r="FQK1" s="76"/>
      <c r="FQL1" s="76"/>
      <c r="FQM1" s="76"/>
      <c r="FQN1" s="76"/>
      <c r="FQO1" s="76"/>
      <c r="FQP1" s="76"/>
      <c r="FQQ1" s="76"/>
      <c r="FQR1" s="76"/>
      <c r="FQS1" s="76"/>
      <c r="FQT1" s="76"/>
      <c r="FQU1" s="76"/>
      <c r="FQV1" s="76"/>
      <c r="FQW1" s="76"/>
      <c r="FQX1" s="76"/>
      <c r="FQY1" s="76"/>
      <c r="FQZ1" s="76"/>
      <c r="FRA1" s="76"/>
      <c r="FRB1" s="76"/>
      <c r="FRC1" s="76"/>
      <c r="FRD1" s="76"/>
      <c r="FRE1" s="76"/>
      <c r="FRF1" s="76"/>
      <c r="FRG1" s="76"/>
      <c r="FRH1" s="76"/>
      <c r="FRI1" s="76"/>
      <c r="FRJ1" s="76"/>
      <c r="FRK1" s="76"/>
      <c r="FRL1" s="76"/>
      <c r="FRM1" s="76"/>
      <c r="FRN1" s="76"/>
      <c r="FRO1" s="76"/>
      <c r="FRP1" s="76"/>
      <c r="FRQ1" s="76"/>
      <c r="FRR1" s="76"/>
      <c r="FRS1" s="76"/>
      <c r="FRT1" s="76"/>
      <c r="FRU1" s="76"/>
      <c r="FRV1" s="76"/>
      <c r="FRW1" s="76"/>
      <c r="FRX1" s="76"/>
      <c r="FRY1" s="76"/>
      <c r="FRZ1" s="76"/>
      <c r="FSA1" s="76"/>
      <c r="FSB1" s="76"/>
      <c r="FSC1" s="76"/>
      <c r="FSD1" s="76"/>
      <c r="FSE1" s="76"/>
      <c r="FSF1" s="76"/>
      <c r="FSG1" s="76"/>
      <c r="FSH1" s="76"/>
      <c r="FSI1" s="76"/>
      <c r="FSJ1" s="76"/>
      <c r="FSK1" s="76"/>
      <c r="FSL1" s="76"/>
      <c r="FSM1" s="76"/>
      <c r="FSN1" s="76"/>
      <c r="FSO1" s="76"/>
      <c r="FSP1" s="76"/>
      <c r="FSQ1" s="76"/>
      <c r="FSR1" s="76"/>
      <c r="FSS1" s="76"/>
      <c r="FST1" s="76"/>
      <c r="FSU1" s="76"/>
      <c r="FSV1" s="76"/>
      <c r="FSW1" s="76"/>
      <c r="FSX1" s="76"/>
      <c r="FSY1" s="76"/>
      <c r="FSZ1" s="76"/>
      <c r="FTA1" s="76"/>
      <c r="FTB1" s="76"/>
      <c r="FTC1" s="76"/>
      <c r="FTD1" s="76"/>
      <c r="FTE1" s="76"/>
      <c r="FTF1" s="76"/>
      <c r="FTG1" s="76"/>
      <c r="FTH1" s="76"/>
      <c r="FTI1" s="76"/>
      <c r="FTJ1" s="76"/>
      <c r="FTK1" s="76"/>
      <c r="FTL1" s="76"/>
      <c r="FTM1" s="76"/>
      <c r="FTN1" s="76"/>
      <c r="FTO1" s="76"/>
      <c r="FTP1" s="76"/>
      <c r="FTQ1" s="76"/>
      <c r="FTR1" s="76"/>
      <c r="FTS1" s="76"/>
      <c r="FTT1" s="76"/>
      <c r="FTU1" s="76"/>
      <c r="FTV1" s="76"/>
      <c r="FTW1" s="76"/>
      <c r="FTX1" s="76"/>
      <c r="FTY1" s="76"/>
      <c r="FTZ1" s="76"/>
      <c r="FUA1" s="76"/>
      <c r="FUB1" s="76"/>
      <c r="FUC1" s="76"/>
      <c r="FUD1" s="76"/>
      <c r="FUE1" s="76"/>
      <c r="FUF1" s="76"/>
      <c r="FUG1" s="76"/>
      <c r="FUH1" s="76"/>
      <c r="FUI1" s="76"/>
      <c r="FUJ1" s="76"/>
      <c r="FUK1" s="76"/>
      <c r="FUL1" s="76"/>
      <c r="FUM1" s="76"/>
      <c r="FUN1" s="76"/>
      <c r="FUO1" s="76"/>
      <c r="FUP1" s="76"/>
      <c r="FUQ1" s="76"/>
      <c r="FUR1" s="76"/>
      <c r="FUS1" s="76"/>
      <c r="FUT1" s="76"/>
      <c r="FUU1" s="76"/>
      <c r="FUV1" s="76"/>
      <c r="FUW1" s="76"/>
      <c r="FUX1" s="76"/>
      <c r="FUY1" s="76"/>
      <c r="FUZ1" s="76"/>
      <c r="FVA1" s="76"/>
      <c r="FVB1" s="76"/>
      <c r="FVC1" s="76"/>
      <c r="FVD1" s="76"/>
      <c r="FVE1" s="76"/>
      <c r="FVF1" s="76"/>
      <c r="FVG1" s="76"/>
      <c r="FVH1" s="76"/>
      <c r="FVI1" s="76"/>
      <c r="FVJ1" s="76"/>
      <c r="FVK1" s="76"/>
      <c r="FVL1" s="76"/>
      <c r="FVM1" s="76"/>
      <c r="FVN1" s="76"/>
      <c r="FVO1" s="76"/>
      <c r="FVP1" s="76"/>
      <c r="FVQ1" s="76"/>
      <c r="FVR1" s="76"/>
      <c r="FVS1" s="76"/>
      <c r="FVT1" s="76"/>
      <c r="FVU1" s="76"/>
      <c r="FVV1" s="76"/>
      <c r="FVW1" s="76"/>
      <c r="FVX1" s="76"/>
      <c r="FVY1" s="76"/>
      <c r="FVZ1" s="76"/>
      <c r="FWA1" s="76"/>
      <c r="FWB1" s="76"/>
      <c r="FWC1" s="76"/>
      <c r="FWD1" s="76"/>
      <c r="FWE1" s="76"/>
      <c r="FWF1" s="76"/>
      <c r="FWG1" s="76"/>
      <c r="FWH1" s="76"/>
      <c r="FWI1" s="76"/>
      <c r="FWJ1" s="76"/>
      <c r="FWK1" s="76"/>
      <c r="FWL1" s="76"/>
      <c r="FWM1" s="76"/>
      <c r="FWN1" s="76"/>
      <c r="FWO1" s="76"/>
      <c r="FWP1" s="76"/>
      <c r="FWQ1" s="76"/>
      <c r="FWR1" s="76"/>
      <c r="FWS1" s="76"/>
      <c r="FWT1" s="76"/>
      <c r="FWU1" s="76"/>
      <c r="FWV1" s="76"/>
      <c r="FWW1" s="76"/>
      <c r="FWX1" s="76"/>
      <c r="FWY1" s="76"/>
      <c r="FWZ1" s="76"/>
      <c r="FXA1" s="76"/>
      <c r="FXB1" s="76"/>
      <c r="FXC1" s="76"/>
      <c r="FXD1" s="76"/>
      <c r="FXE1" s="76"/>
      <c r="FXF1" s="76"/>
      <c r="FXG1" s="76"/>
      <c r="FXH1" s="76"/>
      <c r="FXI1" s="76"/>
      <c r="FXJ1" s="76"/>
      <c r="FXK1" s="76"/>
      <c r="FXL1" s="76"/>
      <c r="FXM1" s="76"/>
      <c r="FXN1" s="76"/>
      <c r="FXO1" s="76"/>
      <c r="FXP1" s="76"/>
      <c r="FXQ1" s="76"/>
      <c r="FXR1" s="76"/>
      <c r="FXS1" s="76"/>
      <c r="FXT1" s="76"/>
      <c r="FXU1" s="76"/>
      <c r="FXV1" s="76"/>
      <c r="FXW1" s="76"/>
      <c r="FXX1" s="76"/>
      <c r="FXY1" s="76"/>
      <c r="FXZ1" s="76"/>
      <c r="FYA1" s="76"/>
      <c r="FYB1" s="76"/>
      <c r="FYC1" s="76"/>
      <c r="FYD1" s="76"/>
      <c r="FYE1" s="76"/>
      <c r="FYF1" s="76"/>
      <c r="FYG1" s="76"/>
      <c r="FYH1" s="76"/>
      <c r="FYI1" s="76"/>
      <c r="FYJ1" s="76"/>
      <c r="FYK1" s="76"/>
      <c r="FYL1" s="76"/>
      <c r="FYM1" s="76"/>
      <c r="FYN1" s="76"/>
      <c r="FYO1" s="76"/>
      <c r="FYP1" s="76"/>
      <c r="FYQ1" s="76"/>
      <c r="FYR1" s="76"/>
      <c r="FYS1" s="76"/>
      <c r="FYT1" s="76"/>
      <c r="FYU1" s="76"/>
      <c r="FYV1" s="76"/>
      <c r="FYW1" s="76"/>
      <c r="FYX1" s="76"/>
      <c r="FYY1" s="76"/>
      <c r="FYZ1" s="76"/>
      <c r="FZA1" s="76"/>
      <c r="FZB1" s="76"/>
      <c r="FZC1" s="76"/>
      <c r="FZD1" s="76"/>
      <c r="FZE1" s="76"/>
      <c r="FZF1" s="76"/>
      <c r="FZG1" s="76"/>
      <c r="FZH1" s="76"/>
      <c r="FZI1" s="76"/>
      <c r="FZJ1" s="76"/>
      <c r="FZK1" s="76"/>
      <c r="FZL1" s="76"/>
      <c r="FZM1" s="76"/>
      <c r="FZN1" s="76"/>
      <c r="FZO1" s="76"/>
      <c r="FZP1" s="76"/>
      <c r="FZQ1" s="76"/>
      <c r="FZR1" s="76"/>
      <c r="FZS1" s="76"/>
      <c r="FZT1" s="76"/>
      <c r="FZU1" s="76"/>
      <c r="FZV1" s="76"/>
      <c r="FZW1" s="76"/>
      <c r="FZX1" s="76"/>
      <c r="FZY1" s="76"/>
      <c r="FZZ1" s="76"/>
      <c r="GAA1" s="76"/>
      <c r="GAB1" s="76"/>
      <c r="GAC1" s="76"/>
      <c r="GAD1" s="76"/>
      <c r="GAE1" s="76"/>
      <c r="GAF1" s="76"/>
      <c r="GAG1" s="76"/>
      <c r="GAH1" s="76"/>
      <c r="GAI1" s="76"/>
      <c r="GAJ1" s="76"/>
      <c r="GAK1" s="76"/>
      <c r="GAL1" s="76"/>
      <c r="GAM1" s="76"/>
      <c r="GAN1" s="76"/>
      <c r="GAO1" s="76"/>
      <c r="GAP1" s="76"/>
      <c r="GAQ1" s="76"/>
      <c r="GAR1" s="76"/>
      <c r="GAS1" s="76"/>
      <c r="GAT1" s="76"/>
      <c r="GAU1" s="76"/>
      <c r="GAV1" s="76"/>
      <c r="GAW1" s="76"/>
      <c r="GAX1" s="76"/>
      <c r="GAY1" s="76"/>
      <c r="GAZ1" s="76"/>
      <c r="GBA1" s="76"/>
      <c r="GBB1" s="76"/>
      <c r="GBC1" s="76"/>
      <c r="GBD1" s="76"/>
      <c r="GBE1" s="76"/>
      <c r="GBF1" s="76"/>
      <c r="GBG1" s="76"/>
      <c r="GBH1" s="76"/>
      <c r="GBI1" s="76"/>
      <c r="GBJ1" s="76"/>
      <c r="GBK1" s="76"/>
      <c r="GBL1" s="76"/>
      <c r="GBM1" s="76"/>
      <c r="GBN1" s="76"/>
      <c r="GBO1" s="76"/>
      <c r="GBP1" s="76"/>
      <c r="GBQ1" s="76"/>
      <c r="GBR1" s="76"/>
      <c r="GBS1" s="76"/>
      <c r="GBT1" s="76"/>
      <c r="GBU1" s="76"/>
      <c r="GBV1" s="76"/>
      <c r="GBW1" s="76"/>
      <c r="GBX1" s="76"/>
      <c r="GBY1" s="76"/>
      <c r="GBZ1" s="76"/>
      <c r="GCA1" s="76"/>
      <c r="GCB1" s="76"/>
      <c r="GCC1" s="76"/>
      <c r="GCD1" s="76"/>
      <c r="GCE1" s="76"/>
      <c r="GCF1" s="76"/>
      <c r="GCG1" s="76"/>
      <c r="GCH1" s="76"/>
      <c r="GCI1" s="76"/>
      <c r="GCJ1" s="76"/>
      <c r="GCK1" s="76"/>
      <c r="GCL1" s="76"/>
      <c r="GCM1" s="76"/>
      <c r="GCN1" s="76"/>
      <c r="GCO1" s="76"/>
      <c r="GCP1" s="76"/>
      <c r="GCQ1" s="76"/>
      <c r="GCR1" s="76"/>
      <c r="GCS1" s="76"/>
      <c r="GCT1" s="76"/>
      <c r="GCU1" s="76"/>
      <c r="GCV1" s="76"/>
      <c r="GCW1" s="76"/>
      <c r="GCX1" s="76"/>
      <c r="GCY1" s="76"/>
      <c r="GCZ1" s="76"/>
      <c r="GDA1" s="76"/>
      <c r="GDB1" s="76"/>
      <c r="GDC1" s="76"/>
      <c r="GDD1" s="76"/>
      <c r="GDE1" s="76"/>
      <c r="GDF1" s="76"/>
      <c r="GDG1" s="76"/>
      <c r="GDH1" s="76"/>
      <c r="GDI1" s="76"/>
      <c r="GDJ1" s="76"/>
      <c r="GDK1" s="76"/>
      <c r="GDL1" s="76"/>
      <c r="GDM1" s="76"/>
      <c r="GDN1" s="76"/>
      <c r="GDO1" s="76"/>
      <c r="GDP1" s="76"/>
      <c r="GDQ1" s="76"/>
      <c r="GDR1" s="76"/>
      <c r="GDS1" s="76"/>
      <c r="GDT1" s="76"/>
      <c r="GDU1" s="76"/>
      <c r="GDV1" s="76"/>
      <c r="GDW1" s="76"/>
      <c r="GDX1" s="76"/>
      <c r="GDY1" s="76"/>
      <c r="GDZ1" s="76"/>
      <c r="GEA1" s="76"/>
      <c r="GEB1" s="76"/>
      <c r="GEC1" s="76"/>
      <c r="GED1" s="76"/>
      <c r="GEE1" s="76"/>
      <c r="GEF1" s="76"/>
      <c r="GEG1" s="76"/>
      <c r="GEH1" s="76"/>
      <c r="GEI1" s="76"/>
      <c r="GEJ1" s="76"/>
      <c r="GEK1" s="76"/>
      <c r="GEL1" s="76"/>
      <c r="GEM1" s="76"/>
      <c r="GEN1" s="76"/>
      <c r="GEO1" s="76"/>
      <c r="GEP1" s="76"/>
      <c r="GEQ1" s="76"/>
      <c r="GER1" s="76"/>
      <c r="GES1" s="76"/>
      <c r="GET1" s="76"/>
      <c r="GEU1" s="76"/>
      <c r="GEV1" s="76"/>
      <c r="GEW1" s="76"/>
      <c r="GEX1" s="76"/>
      <c r="GEY1" s="76"/>
      <c r="GEZ1" s="76"/>
      <c r="GFA1" s="76"/>
      <c r="GFB1" s="76"/>
      <c r="GFC1" s="76"/>
      <c r="GFD1" s="76"/>
      <c r="GFE1" s="76"/>
      <c r="GFF1" s="76"/>
      <c r="GFG1" s="76"/>
      <c r="GFH1" s="76"/>
      <c r="GFI1" s="76"/>
      <c r="GFJ1" s="76"/>
      <c r="GFK1" s="76"/>
      <c r="GFL1" s="76"/>
      <c r="GFM1" s="76"/>
      <c r="GFN1" s="76"/>
      <c r="GFO1" s="76"/>
      <c r="GFP1" s="76"/>
      <c r="GFQ1" s="76"/>
      <c r="GFR1" s="76"/>
      <c r="GFS1" s="76"/>
      <c r="GFT1" s="76"/>
      <c r="GFU1" s="76"/>
      <c r="GFV1" s="76"/>
      <c r="GFW1" s="76"/>
      <c r="GFX1" s="76"/>
      <c r="GFY1" s="76"/>
      <c r="GFZ1" s="76"/>
      <c r="GGA1" s="76"/>
      <c r="GGB1" s="76"/>
      <c r="GGC1" s="76"/>
      <c r="GGD1" s="76"/>
      <c r="GGE1" s="76"/>
      <c r="GGF1" s="76"/>
      <c r="GGG1" s="76"/>
      <c r="GGH1" s="76"/>
      <c r="GGI1" s="76"/>
      <c r="GGJ1" s="76"/>
      <c r="GGK1" s="76"/>
      <c r="GGL1" s="76"/>
      <c r="GGM1" s="76"/>
      <c r="GGN1" s="76"/>
      <c r="GGO1" s="76"/>
      <c r="GGP1" s="76"/>
      <c r="GGQ1" s="76"/>
      <c r="GGR1" s="76"/>
      <c r="GGS1" s="76"/>
      <c r="GGT1" s="76"/>
      <c r="GGU1" s="76"/>
      <c r="GGV1" s="76"/>
      <c r="GGW1" s="76"/>
      <c r="GGX1" s="76"/>
      <c r="GGY1" s="76"/>
      <c r="GGZ1" s="76"/>
      <c r="GHA1" s="76"/>
      <c r="GHB1" s="76"/>
      <c r="GHC1" s="76"/>
      <c r="GHD1" s="76"/>
      <c r="GHE1" s="76"/>
      <c r="GHF1" s="76"/>
      <c r="GHG1" s="76"/>
      <c r="GHH1" s="76"/>
      <c r="GHI1" s="76"/>
      <c r="GHJ1" s="76"/>
      <c r="GHK1" s="76"/>
      <c r="GHL1" s="76"/>
      <c r="GHM1" s="76"/>
      <c r="GHN1" s="76"/>
      <c r="GHO1" s="76"/>
      <c r="GHP1" s="76"/>
      <c r="GHQ1" s="76"/>
      <c r="GHR1" s="76"/>
      <c r="GHS1" s="76"/>
      <c r="GHT1" s="76"/>
      <c r="GHU1" s="76"/>
      <c r="GHV1" s="76"/>
      <c r="GHW1" s="76"/>
      <c r="GHX1" s="76"/>
      <c r="GHY1" s="76"/>
      <c r="GHZ1" s="76"/>
      <c r="GIA1" s="76"/>
      <c r="GIB1" s="76"/>
      <c r="GIC1" s="76"/>
      <c r="GID1" s="76"/>
      <c r="GIE1" s="76"/>
      <c r="GIF1" s="76"/>
      <c r="GIG1" s="76"/>
      <c r="GIH1" s="76"/>
      <c r="GII1" s="76"/>
      <c r="GIJ1" s="76"/>
      <c r="GIK1" s="76"/>
      <c r="GIL1" s="76"/>
      <c r="GIM1" s="76"/>
      <c r="GIN1" s="76"/>
      <c r="GIO1" s="76"/>
      <c r="GIP1" s="76"/>
      <c r="GIQ1" s="76"/>
      <c r="GIR1" s="76"/>
      <c r="GIS1" s="76"/>
      <c r="GIT1" s="76"/>
      <c r="GIU1" s="76"/>
      <c r="GIV1" s="76"/>
      <c r="GIW1" s="76"/>
      <c r="GIX1" s="76"/>
      <c r="GIY1" s="76"/>
      <c r="GIZ1" s="76"/>
      <c r="GJA1" s="76"/>
      <c r="GJB1" s="76"/>
      <c r="GJC1" s="76"/>
      <c r="GJD1" s="76"/>
      <c r="GJE1" s="76"/>
      <c r="GJF1" s="76"/>
      <c r="GJG1" s="76"/>
      <c r="GJH1" s="76"/>
      <c r="GJI1" s="76"/>
      <c r="GJJ1" s="76"/>
      <c r="GJK1" s="76"/>
      <c r="GJL1" s="76"/>
      <c r="GJM1" s="76"/>
      <c r="GJN1" s="76"/>
      <c r="GJO1" s="76"/>
      <c r="GJP1" s="76"/>
      <c r="GJQ1" s="76"/>
      <c r="GJR1" s="76"/>
      <c r="GJS1" s="76"/>
      <c r="GJT1" s="76"/>
      <c r="GJU1" s="76"/>
      <c r="GJV1" s="76"/>
      <c r="GJW1" s="76"/>
      <c r="GJX1" s="76"/>
      <c r="GJY1" s="76"/>
      <c r="GJZ1" s="76"/>
      <c r="GKA1" s="76"/>
      <c r="GKB1" s="76"/>
      <c r="GKC1" s="76"/>
      <c r="GKD1" s="76"/>
      <c r="GKE1" s="76"/>
      <c r="GKF1" s="76"/>
      <c r="GKG1" s="76"/>
      <c r="GKH1" s="76"/>
      <c r="GKI1" s="76"/>
      <c r="GKJ1" s="76"/>
      <c r="GKK1" s="76"/>
      <c r="GKL1" s="76"/>
      <c r="GKM1" s="76"/>
      <c r="GKN1" s="76"/>
      <c r="GKO1" s="76"/>
      <c r="GKP1" s="76"/>
      <c r="GKQ1" s="76"/>
      <c r="GKR1" s="76"/>
      <c r="GKS1" s="76"/>
      <c r="GKT1" s="76"/>
      <c r="GKU1" s="76"/>
      <c r="GKV1" s="76"/>
      <c r="GKW1" s="76"/>
      <c r="GKX1" s="76"/>
      <c r="GKY1" s="76"/>
      <c r="GKZ1" s="76"/>
      <c r="GLA1" s="76"/>
      <c r="GLB1" s="76"/>
      <c r="GLC1" s="76"/>
      <c r="GLD1" s="76"/>
      <c r="GLE1" s="76"/>
      <c r="GLF1" s="76"/>
      <c r="GLG1" s="76"/>
      <c r="GLH1" s="76"/>
      <c r="GLI1" s="76"/>
      <c r="GLJ1" s="76"/>
      <c r="GLK1" s="76"/>
      <c r="GLL1" s="76"/>
      <c r="GLM1" s="76"/>
      <c r="GLN1" s="76"/>
      <c r="GLO1" s="76"/>
      <c r="GLP1" s="76"/>
      <c r="GLQ1" s="76"/>
      <c r="GLR1" s="76"/>
      <c r="GLS1" s="76"/>
      <c r="GLT1" s="76"/>
      <c r="GLU1" s="76"/>
      <c r="GLV1" s="76"/>
      <c r="GLW1" s="76"/>
      <c r="GLX1" s="76"/>
      <c r="GLY1" s="76"/>
      <c r="GLZ1" s="76"/>
      <c r="GMA1" s="76"/>
      <c r="GMB1" s="76"/>
      <c r="GMC1" s="76"/>
      <c r="GMD1" s="76"/>
      <c r="GME1" s="76"/>
      <c r="GMF1" s="76"/>
      <c r="GMG1" s="76"/>
      <c r="GMH1" s="76"/>
      <c r="GMI1" s="76"/>
      <c r="GMJ1" s="76"/>
      <c r="GMK1" s="76"/>
      <c r="GML1" s="76"/>
      <c r="GMM1" s="76"/>
      <c r="GMN1" s="76"/>
      <c r="GMO1" s="76"/>
      <c r="GMP1" s="76"/>
      <c r="GMQ1" s="76"/>
      <c r="GMR1" s="76"/>
      <c r="GMS1" s="76"/>
      <c r="GMT1" s="76"/>
      <c r="GMU1" s="76"/>
      <c r="GMV1" s="76"/>
      <c r="GMW1" s="76"/>
      <c r="GMX1" s="76"/>
      <c r="GMY1" s="76"/>
      <c r="GMZ1" s="76"/>
      <c r="GNA1" s="76"/>
      <c r="GNB1" s="76"/>
      <c r="GNC1" s="76"/>
      <c r="GND1" s="76"/>
      <c r="GNE1" s="76"/>
      <c r="GNF1" s="76"/>
      <c r="GNG1" s="76"/>
      <c r="GNH1" s="76"/>
      <c r="GNI1" s="76"/>
      <c r="GNJ1" s="76"/>
      <c r="GNK1" s="76"/>
      <c r="GNL1" s="76"/>
      <c r="GNM1" s="76"/>
      <c r="GNN1" s="76"/>
      <c r="GNO1" s="76"/>
      <c r="GNP1" s="76"/>
      <c r="GNQ1" s="76"/>
      <c r="GNR1" s="76"/>
      <c r="GNS1" s="76"/>
      <c r="GNT1" s="76"/>
      <c r="GNU1" s="76"/>
      <c r="GNV1" s="76"/>
      <c r="GNW1" s="76"/>
      <c r="GNX1" s="76"/>
      <c r="GNY1" s="76"/>
      <c r="GNZ1" s="76"/>
      <c r="GOA1" s="76"/>
      <c r="GOB1" s="76"/>
      <c r="GOC1" s="76"/>
      <c r="GOD1" s="76"/>
      <c r="GOE1" s="76"/>
      <c r="GOF1" s="76"/>
      <c r="GOG1" s="76"/>
      <c r="GOH1" s="76"/>
      <c r="GOI1" s="76"/>
      <c r="GOJ1" s="76"/>
      <c r="GOK1" s="76"/>
      <c r="GOL1" s="76"/>
      <c r="GOM1" s="76"/>
      <c r="GON1" s="76"/>
      <c r="GOO1" s="76"/>
      <c r="GOP1" s="76"/>
      <c r="GOQ1" s="76"/>
      <c r="GOR1" s="76"/>
      <c r="GOS1" s="76"/>
      <c r="GOT1" s="76"/>
      <c r="GOU1" s="76"/>
      <c r="GOV1" s="76"/>
      <c r="GOW1" s="76"/>
      <c r="GOX1" s="76"/>
      <c r="GOY1" s="76"/>
      <c r="GOZ1" s="76"/>
      <c r="GPA1" s="76"/>
      <c r="GPB1" s="76"/>
      <c r="GPC1" s="76"/>
      <c r="GPD1" s="76"/>
      <c r="GPE1" s="76"/>
      <c r="GPF1" s="76"/>
      <c r="GPG1" s="76"/>
      <c r="GPH1" s="76"/>
      <c r="GPI1" s="76"/>
      <c r="GPJ1" s="76"/>
      <c r="GPK1" s="76"/>
      <c r="GPL1" s="76"/>
      <c r="GPM1" s="76"/>
      <c r="GPN1" s="76"/>
      <c r="GPO1" s="76"/>
      <c r="GPP1" s="76"/>
      <c r="GPQ1" s="76"/>
      <c r="GPR1" s="76"/>
      <c r="GPS1" s="76"/>
      <c r="GPT1" s="76"/>
      <c r="GPU1" s="76"/>
      <c r="GPV1" s="76"/>
      <c r="GPW1" s="76"/>
      <c r="GPX1" s="76"/>
      <c r="GPY1" s="76"/>
      <c r="GPZ1" s="76"/>
      <c r="GQA1" s="76"/>
      <c r="GQB1" s="76"/>
      <c r="GQC1" s="76"/>
      <c r="GQD1" s="76"/>
      <c r="GQE1" s="76"/>
      <c r="GQF1" s="76"/>
      <c r="GQG1" s="76"/>
      <c r="GQH1" s="76"/>
      <c r="GQI1" s="76"/>
      <c r="GQJ1" s="76"/>
      <c r="GQK1" s="76"/>
      <c r="GQL1" s="76"/>
      <c r="GQM1" s="76"/>
      <c r="GQN1" s="76"/>
      <c r="GQO1" s="76"/>
      <c r="GQP1" s="76"/>
      <c r="GQQ1" s="76"/>
      <c r="GQR1" s="76"/>
      <c r="GQS1" s="76"/>
      <c r="GQT1" s="76"/>
      <c r="GQU1" s="76"/>
      <c r="GQV1" s="76"/>
      <c r="GQW1" s="76"/>
      <c r="GQX1" s="76"/>
      <c r="GQY1" s="76"/>
      <c r="GQZ1" s="76"/>
      <c r="GRA1" s="76"/>
      <c r="GRB1" s="76"/>
      <c r="GRC1" s="76"/>
      <c r="GRD1" s="76"/>
      <c r="GRE1" s="76"/>
      <c r="GRF1" s="76"/>
      <c r="GRG1" s="76"/>
      <c r="GRH1" s="76"/>
      <c r="GRI1" s="76"/>
      <c r="GRJ1" s="76"/>
      <c r="GRK1" s="76"/>
      <c r="GRL1" s="76"/>
      <c r="GRM1" s="76"/>
      <c r="GRN1" s="76"/>
      <c r="GRO1" s="76"/>
      <c r="GRP1" s="76"/>
      <c r="GRQ1" s="76"/>
      <c r="GRR1" s="76"/>
      <c r="GRS1" s="76"/>
      <c r="GRT1" s="76"/>
      <c r="GRU1" s="76"/>
      <c r="GRV1" s="76"/>
      <c r="GRW1" s="76"/>
      <c r="GRX1" s="76"/>
      <c r="GRY1" s="76"/>
      <c r="GRZ1" s="76"/>
      <c r="GSA1" s="76"/>
      <c r="GSB1" s="76"/>
      <c r="GSC1" s="76"/>
      <c r="GSD1" s="76"/>
      <c r="GSE1" s="76"/>
      <c r="GSF1" s="76"/>
      <c r="GSG1" s="76"/>
      <c r="GSH1" s="76"/>
      <c r="GSI1" s="76"/>
      <c r="GSJ1" s="76"/>
      <c r="GSK1" s="76"/>
      <c r="GSL1" s="76"/>
      <c r="GSM1" s="76"/>
      <c r="GSN1" s="76"/>
      <c r="GSO1" s="76"/>
      <c r="GSP1" s="76"/>
      <c r="GSQ1" s="76"/>
      <c r="GSR1" s="76"/>
      <c r="GSS1" s="76"/>
      <c r="GST1" s="76"/>
      <c r="GSU1" s="76"/>
      <c r="GSV1" s="76"/>
      <c r="GSW1" s="76"/>
      <c r="GSX1" s="76"/>
      <c r="GSY1" s="76"/>
      <c r="GSZ1" s="76"/>
      <c r="GTA1" s="76"/>
      <c r="GTB1" s="76"/>
      <c r="GTC1" s="76"/>
      <c r="GTD1" s="76"/>
      <c r="GTE1" s="76"/>
      <c r="GTF1" s="76"/>
      <c r="GTG1" s="76"/>
      <c r="GTH1" s="76"/>
      <c r="GTI1" s="76"/>
      <c r="GTJ1" s="76"/>
      <c r="GTK1" s="76"/>
      <c r="GTL1" s="76"/>
      <c r="GTM1" s="76"/>
      <c r="GTN1" s="76"/>
      <c r="GTO1" s="76"/>
      <c r="GTP1" s="76"/>
      <c r="GTQ1" s="76"/>
      <c r="GTR1" s="76"/>
      <c r="GTS1" s="76"/>
      <c r="GTT1" s="76"/>
      <c r="GTU1" s="76"/>
      <c r="GTV1" s="76"/>
      <c r="GTW1" s="76"/>
      <c r="GTX1" s="76"/>
      <c r="GTY1" s="76"/>
      <c r="GTZ1" s="76"/>
      <c r="GUA1" s="76"/>
      <c r="GUB1" s="76"/>
      <c r="GUC1" s="76"/>
      <c r="GUD1" s="76"/>
      <c r="GUE1" s="76"/>
      <c r="GUF1" s="76"/>
      <c r="GUG1" s="76"/>
      <c r="GUH1" s="76"/>
      <c r="GUI1" s="76"/>
      <c r="GUJ1" s="76"/>
      <c r="GUK1" s="76"/>
      <c r="GUL1" s="76"/>
      <c r="GUM1" s="76"/>
      <c r="GUN1" s="76"/>
      <c r="GUO1" s="76"/>
      <c r="GUP1" s="76"/>
      <c r="GUQ1" s="76"/>
      <c r="GUR1" s="76"/>
      <c r="GUS1" s="76"/>
      <c r="GUT1" s="76"/>
      <c r="GUU1" s="76"/>
      <c r="GUV1" s="76"/>
      <c r="GUW1" s="76"/>
      <c r="GUX1" s="76"/>
      <c r="GUY1" s="76"/>
      <c r="GUZ1" s="76"/>
      <c r="GVA1" s="76"/>
      <c r="GVB1" s="76"/>
      <c r="GVC1" s="76"/>
      <c r="GVD1" s="76"/>
      <c r="GVE1" s="76"/>
      <c r="GVF1" s="76"/>
      <c r="GVG1" s="76"/>
      <c r="GVH1" s="76"/>
      <c r="GVI1" s="76"/>
      <c r="GVJ1" s="76"/>
      <c r="GVK1" s="76"/>
      <c r="GVL1" s="76"/>
      <c r="GVM1" s="76"/>
      <c r="GVN1" s="76"/>
      <c r="GVO1" s="76"/>
      <c r="GVP1" s="76"/>
      <c r="GVQ1" s="76"/>
      <c r="GVR1" s="76"/>
      <c r="GVS1" s="76"/>
      <c r="GVT1" s="76"/>
      <c r="GVU1" s="76"/>
      <c r="GVV1" s="76"/>
      <c r="GVW1" s="76"/>
      <c r="GVX1" s="76"/>
      <c r="GVY1" s="76"/>
      <c r="GVZ1" s="76"/>
      <c r="GWA1" s="76"/>
      <c r="GWB1" s="76"/>
      <c r="GWC1" s="76"/>
      <c r="GWD1" s="76"/>
      <c r="GWE1" s="76"/>
      <c r="GWF1" s="76"/>
      <c r="GWG1" s="76"/>
      <c r="GWH1" s="76"/>
      <c r="GWI1" s="76"/>
      <c r="GWJ1" s="76"/>
      <c r="GWK1" s="76"/>
      <c r="GWL1" s="76"/>
      <c r="GWM1" s="76"/>
      <c r="GWN1" s="76"/>
      <c r="GWO1" s="76"/>
      <c r="GWP1" s="76"/>
      <c r="GWQ1" s="76"/>
      <c r="GWR1" s="76"/>
      <c r="GWS1" s="76"/>
      <c r="GWT1" s="76"/>
      <c r="GWU1" s="76"/>
      <c r="GWV1" s="76"/>
      <c r="GWW1" s="76"/>
      <c r="GWX1" s="76"/>
      <c r="GWY1" s="76"/>
      <c r="GWZ1" s="76"/>
      <c r="GXA1" s="76"/>
      <c r="GXB1" s="76"/>
      <c r="GXC1" s="76"/>
      <c r="GXD1" s="76"/>
      <c r="GXE1" s="76"/>
      <c r="GXF1" s="76"/>
      <c r="GXG1" s="76"/>
      <c r="GXH1" s="76"/>
      <c r="GXI1" s="76"/>
      <c r="GXJ1" s="76"/>
      <c r="GXK1" s="76"/>
      <c r="GXL1" s="76"/>
      <c r="GXM1" s="76"/>
      <c r="GXN1" s="76"/>
      <c r="GXO1" s="76"/>
      <c r="GXP1" s="76"/>
      <c r="GXQ1" s="76"/>
      <c r="GXR1" s="76"/>
      <c r="GXS1" s="76"/>
      <c r="GXT1" s="76"/>
      <c r="GXU1" s="76"/>
      <c r="GXV1" s="76"/>
      <c r="GXW1" s="76"/>
      <c r="GXX1" s="76"/>
      <c r="GXY1" s="76"/>
      <c r="GXZ1" s="76"/>
      <c r="GYA1" s="76"/>
      <c r="GYB1" s="76"/>
      <c r="GYC1" s="76"/>
      <c r="GYD1" s="76"/>
      <c r="GYE1" s="76"/>
      <c r="GYF1" s="76"/>
      <c r="GYG1" s="76"/>
      <c r="GYH1" s="76"/>
      <c r="GYI1" s="76"/>
      <c r="GYJ1" s="76"/>
      <c r="GYK1" s="76"/>
      <c r="GYL1" s="76"/>
      <c r="GYM1" s="76"/>
      <c r="GYN1" s="76"/>
      <c r="GYO1" s="76"/>
      <c r="GYP1" s="76"/>
      <c r="GYQ1" s="76"/>
      <c r="GYR1" s="76"/>
      <c r="GYS1" s="76"/>
      <c r="GYT1" s="76"/>
      <c r="GYU1" s="76"/>
      <c r="GYV1" s="76"/>
      <c r="GYW1" s="76"/>
      <c r="GYX1" s="76"/>
      <c r="GYY1" s="76"/>
      <c r="GYZ1" s="76"/>
      <c r="GZA1" s="76"/>
      <c r="GZB1" s="76"/>
      <c r="GZC1" s="76"/>
      <c r="GZD1" s="76"/>
      <c r="GZE1" s="76"/>
      <c r="GZF1" s="76"/>
      <c r="GZG1" s="76"/>
      <c r="GZH1" s="76"/>
      <c r="GZI1" s="76"/>
      <c r="GZJ1" s="76"/>
      <c r="GZK1" s="76"/>
      <c r="GZL1" s="76"/>
      <c r="GZM1" s="76"/>
      <c r="GZN1" s="76"/>
      <c r="GZO1" s="76"/>
      <c r="GZP1" s="76"/>
      <c r="GZQ1" s="76"/>
      <c r="GZR1" s="76"/>
      <c r="GZS1" s="76"/>
      <c r="GZT1" s="76"/>
      <c r="GZU1" s="76"/>
      <c r="GZV1" s="76"/>
      <c r="GZW1" s="76"/>
      <c r="GZX1" s="76"/>
      <c r="GZY1" s="76"/>
      <c r="GZZ1" s="76"/>
      <c r="HAA1" s="76"/>
      <c r="HAB1" s="76"/>
      <c r="HAC1" s="76"/>
      <c r="HAD1" s="76"/>
      <c r="HAE1" s="76"/>
      <c r="HAF1" s="76"/>
      <c r="HAG1" s="76"/>
      <c r="HAH1" s="76"/>
      <c r="HAI1" s="76"/>
      <c r="HAJ1" s="76"/>
      <c r="HAK1" s="76"/>
      <c r="HAL1" s="76"/>
      <c r="HAM1" s="76"/>
      <c r="HAN1" s="76"/>
      <c r="HAO1" s="76"/>
      <c r="HAP1" s="76"/>
      <c r="HAQ1" s="76"/>
      <c r="HAR1" s="76"/>
      <c r="HAS1" s="76"/>
      <c r="HAT1" s="76"/>
      <c r="HAU1" s="76"/>
      <c r="HAV1" s="76"/>
      <c r="HAW1" s="76"/>
      <c r="HAX1" s="76"/>
      <c r="HAY1" s="76"/>
      <c r="HAZ1" s="76"/>
      <c r="HBA1" s="76"/>
      <c r="HBB1" s="76"/>
      <c r="HBC1" s="76"/>
      <c r="HBD1" s="76"/>
      <c r="HBE1" s="76"/>
      <c r="HBF1" s="76"/>
      <c r="HBG1" s="76"/>
      <c r="HBH1" s="76"/>
      <c r="HBI1" s="76"/>
      <c r="HBJ1" s="76"/>
      <c r="HBK1" s="76"/>
      <c r="HBL1" s="76"/>
      <c r="HBM1" s="76"/>
      <c r="HBN1" s="76"/>
      <c r="HBO1" s="76"/>
      <c r="HBP1" s="76"/>
      <c r="HBQ1" s="76"/>
      <c r="HBR1" s="76"/>
      <c r="HBS1" s="76"/>
      <c r="HBT1" s="76"/>
      <c r="HBU1" s="76"/>
      <c r="HBV1" s="76"/>
      <c r="HBW1" s="76"/>
      <c r="HBX1" s="76"/>
      <c r="HBY1" s="76"/>
      <c r="HBZ1" s="76"/>
      <c r="HCA1" s="76"/>
      <c r="HCB1" s="76"/>
      <c r="HCC1" s="76"/>
      <c r="HCD1" s="76"/>
      <c r="HCE1" s="76"/>
      <c r="HCF1" s="76"/>
      <c r="HCG1" s="76"/>
      <c r="HCH1" s="76"/>
      <c r="HCI1" s="76"/>
      <c r="HCJ1" s="76"/>
      <c r="HCK1" s="76"/>
      <c r="HCL1" s="76"/>
      <c r="HCM1" s="76"/>
      <c r="HCN1" s="76"/>
      <c r="HCO1" s="76"/>
      <c r="HCP1" s="76"/>
      <c r="HCQ1" s="76"/>
      <c r="HCR1" s="76"/>
      <c r="HCS1" s="76"/>
      <c r="HCT1" s="76"/>
      <c r="HCU1" s="76"/>
      <c r="HCV1" s="76"/>
      <c r="HCW1" s="76"/>
      <c r="HCX1" s="76"/>
      <c r="HCY1" s="76"/>
      <c r="HCZ1" s="76"/>
      <c r="HDA1" s="76"/>
      <c r="HDB1" s="76"/>
      <c r="HDC1" s="76"/>
      <c r="HDD1" s="76"/>
      <c r="HDE1" s="76"/>
      <c r="HDF1" s="76"/>
      <c r="HDG1" s="76"/>
      <c r="HDH1" s="76"/>
      <c r="HDI1" s="76"/>
      <c r="HDJ1" s="76"/>
      <c r="HDK1" s="76"/>
      <c r="HDL1" s="76"/>
      <c r="HDM1" s="76"/>
      <c r="HDN1" s="76"/>
      <c r="HDO1" s="76"/>
      <c r="HDP1" s="76"/>
      <c r="HDQ1" s="76"/>
      <c r="HDR1" s="76"/>
      <c r="HDS1" s="76"/>
      <c r="HDT1" s="76"/>
      <c r="HDU1" s="76"/>
      <c r="HDV1" s="76"/>
      <c r="HDW1" s="76"/>
      <c r="HDX1" s="76"/>
      <c r="HDY1" s="76"/>
      <c r="HDZ1" s="76"/>
      <c r="HEA1" s="76"/>
      <c r="HEB1" s="76"/>
      <c r="HEC1" s="76"/>
      <c r="HED1" s="76"/>
      <c r="HEE1" s="76"/>
      <c r="HEF1" s="76"/>
      <c r="HEG1" s="76"/>
      <c r="HEH1" s="76"/>
      <c r="HEI1" s="76"/>
      <c r="HEJ1" s="76"/>
      <c r="HEK1" s="76"/>
      <c r="HEL1" s="76"/>
      <c r="HEM1" s="76"/>
      <c r="HEN1" s="76"/>
      <c r="HEO1" s="76"/>
      <c r="HEP1" s="76"/>
      <c r="HEQ1" s="76"/>
      <c r="HER1" s="76"/>
      <c r="HES1" s="76"/>
      <c r="HET1" s="76"/>
      <c r="HEU1" s="76"/>
      <c r="HEV1" s="76"/>
      <c r="HEW1" s="76"/>
      <c r="HEX1" s="76"/>
      <c r="HEY1" s="76"/>
      <c r="HEZ1" s="76"/>
      <c r="HFA1" s="76"/>
      <c r="HFB1" s="76"/>
      <c r="HFC1" s="76"/>
      <c r="HFD1" s="76"/>
      <c r="HFE1" s="76"/>
      <c r="HFF1" s="76"/>
      <c r="HFG1" s="76"/>
      <c r="HFH1" s="76"/>
      <c r="HFI1" s="76"/>
      <c r="HFJ1" s="76"/>
      <c r="HFK1" s="76"/>
      <c r="HFL1" s="76"/>
      <c r="HFM1" s="76"/>
      <c r="HFN1" s="76"/>
      <c r="HFO1" s="76"/>
      <c r="HFP1" s="76"/>
      <c r="HFQ1" s="76"/>
      <c r="HFR1" s="76"/>
      <c r="HFS1" s="76"/>
      <c r="HFT1" s="76"/>
      <c r="HFU1" s="76"/>
      <c r="HFV1" s="76"/>
      <c r="HFW1" s="76"/>
      <c r="HFX1" s="76"/>
      <c r="HFY1" s="76"/>
      <c r="HFZ1" s="76"/>
      <c r="HGA1" s="76"/>
      <c r="HGB1" s="76"/>
      <c r="HGC1" s="76"/>
      <c r="HGD1" s="76"/>
      <c r="HGE1" s="76"/>
      <c r="HGF1" s="76"/>
      <c r="HGG1" s="76"/>
      <c r="HGH1" s="76"/>
      <c r="HGI1" s="76"/>
      <c r="HGJ1" s="76"/>
      <c r="HGK1" s="76"/>
      <c r="HGL1" s="76"/>
      <c r="HGM1" s="76"/>
      <c r="HGN1" s="76"/>
      <c r="HGO1" s="76"/>
      <c r="HGP1" s="76"/>
      <c r="HGQ1" s="76"/>
      <c r="HGR1" s="76"/>
      <c r="HGS1" s="76"/>
      <c r="HGT1" s="76"/>
      <c r="HGU1" s="76"/>
      <c r="HGV1" s="76"/>
      <c r="HGW1" s="76"/>
      <c r="HGX1" s="76"/>
      <c r="HGY1" s="76"/>
      <c r="HGZ1" s="76"/>
      <c r="HHA1" s="76"/>
      <c r="HHB1" s="76"/>
      <c r="HHC1" s="76"/>
      <c r="HHD1" s="76"/>
      <c r="HHE1" s="76"/>
      <c r="HHF1" s="76"/>
      <c r="HHG1" s="76"/>
      <c r="HHH1" s="76"/>
      <c r="HHI1" s="76"/>
      <c r="HHJ1" s="76"/>
      <c r="HHK1" s="76"/>
      <c r="HHL1" s="76"/>
      <c r="HHM1" s="76"/>
      <c r="HHN1" s="76"/>
      <c r="HHO1" s="76"/>
      <c r="HHP1" s="76"/>
      <c r="HHQ1" s="76"/>
      <c r="HHR1" s="76"/>
      <c r="HHS1" s="76"/>
      <c r="HHT1" s="76"/>
      <c r="HHU1" s="76"/>
      <c r="HHV1" s="76"/>
      <c r="HHW1" s="76"/>
      <c r="HHX1" s="76"/>
      <c r="HHY1" s="76"/>
      <c r="HHZ1" s="76"/>
      <c r="HIA1" s="76"/>
      <c r="HIB1" s="76"/>
      <c r="HIC1" s="76"/>
      <c r="HID1" s="76"/>
      <c r="HIE1" s="76"/>
      <c r="HIF1" s="76"/>
      <c r="HIG1" s="76"/>
      <c r="HIH1" s="76"/>
      <c r="HII1" s="76"/>
      <c r="HIJ1" s="76"/>
      <c r="HIK1" s="76"/>
      <c r="HIL1" s="76"/>
      <c r="HIM1" s="76"/>
      <c r="HIN1" s="76"/>
      <c r="HIO1" s="76"/>
      <c r="HIP1" s="76"/>
      <c r="HIQ1" s="76"/>
      <c r="HIR1" s="76"/>
      <c r="HIS1" s="76"/>
      <c r="HIT1" s="76"/>
      <c r="HIU1" s="76"/>
      <c r="HIV1" s="76"/>
      <c r="HIW1" s="76"/>
      <c r="HIX1" s="76"/>
      <c r="HIY1" s="76"/>
      <c r="HIZ1" s="76"/>
      <c r="HJA1" s="76"/>
      <c r="HJB1" s="76"/>
      <c r="HJC1" s="76"/>
      <c r="HJD1" s="76"/>
      <c r="HJE1" s="76"/>
      <c r="HJF1" s="76"/>
      <c r="HJG1" s="76"/>
      <c r="HJH1" s="76"/>
      <c r="HJI1" s="76"/>
      <c r="HJJ1" s="76"/>
      <c r="HJK1" s="76"/>
      <c r="HJL1" s="76"/>
      <c r="HJM1" s="76"/>
      <c r="HJN1" s="76"/>
      <c r="HJO1" s="76"/>
      <c r="HJP1" s="76"/>
      <c r="HJQ1" s="76"/>
      <c r="HJR1" s="76"/>
      <c r="HJS1" s="76"/>
      <c r="HJT1" s="76"/>
      <c r="HJU1" s="76"/>
      <c r="HJV1" s="76"/>
      <c r="HJW1" s="76"/>
      <c r="HJX1" s="76"/>
      <c r="HJY1" s="76"/>
      <c r="HJZ1" s="76"/>
      <c r="HKA1" s="76"/>
      <c r="HKB1" s="76"/>
      <c r="HKC1" s="76"/>
      <c r="HKD1" s="76"/>
      <c r="HKE1" s="76"/>
      <c r="HKF1" s="76"/>
      <c r="HKG1" s="76"/>
      <c r="HKH1" s="76"/>
      <c r="HKI1" s="76"/>
      <c r="HKJ1" s="76"/>
      <c r="HKK1" s="76"/>
      <c r="HKL1" s="76"/>
      <c r="HKM1" s="76"/>
      <c r="HKN1" s="76"/>
      <c r="HKO1" s="76"/>
      <c r="HKP1" s="76"/>
      <c r="HKQ1" s="76"/>
      <c r="HKR1" s="76"/>
      <c r="HKS1" s="76"/>
      <c r="HKT1" s="76"/>
      <c r="HKU1" s="76"/>
      <c r="HKV1" s="76"/>
      <c r="HKW1" s="76"/>
      <c r="HKX1" s="76"/>
      <c r="HKY1" s="76"/>
      <c r="HKZ1" s="76"/>
      <c r="HLA1" s="76"/>
      <c r="HLB1" s="76"/>
      <c r="HLC1" s="76"/>
      <c r="HLD1" s="76"/>
      <c r="HLE1" s="76"/>
      <c r="HLF1" s="76"/>
      <c r="HLG1" s="76"/>
      <c r="HLH1" s="76"/>
      <c r="HLI1" s="76"/>
      <c r="HLJ1" s="76"/>
      <c r="HLK1" s="76"/>
      <c r="HLL1" s="76"/>
      <c r="HLM1" s="76"/>
      <c r="HLN1" s="76"/>
      <c r="HLO1" s="76"/>
      <c r="HLP1" s="76"/>
      <c r="HLQ1" s="76"/>
      <c r="HLR1" s="76"/>
      <c r="HLS1" s="76"/>
      <c r="HLT1" s="76"/>
      <c r="HLU1" s="76"/>
      <c r="HLV1" s="76"/>
      <c r="HLW1" s="76"/>
      <c r="HLX1" s="76"/>
      <c r="HLY1" s="76"/>
      <c r="HLZ1" s="76"/>
      <c r="HMA1" s="76"/>
      <c r="HMB1" s="76"/>
      <c r="HMC1" s="76"/>
      <c r="HMD1" s="76"/>
      <c r="HME1" s="76"/>
      <c r="HMF1" s="76"/>
      <c r="HMG1" s="76"/>
      <c r="HMH1" s="76"/>
      <c r="HMI1" s="76"/>
      <c r="HMJ1" s="76"/>
      <c r="HMK1" s="76"/>
      <c r="HML1" s="76"/>
      <c r="HMM1" s="76"/>
      <c r="HMN1" s="76"/>
      <c r="HMO1" s="76"/>
      <c r="HMP1" s="76"/>
      <c r="HMQ1" s="76"/>
      <c r="HMR1" s="76"/>
      <c r="HMS1" s="76"/>
      <c r="HMT1" s="76"/>
      <c r="HMU1" s="76"/>
      <c r="HMV1" s="76"/>
      <c r="HMW1" s="76"/>
      <c r="HMX1" s="76"/>
      <c r="HMY1" s="76"/>
      <c r="HMZ1" s="76"/>
      <c r="HNA1" s="76"/>
      <c r="HNB1" s="76"/>
      <c r="HNC1" s="76"/>
      <c r="HND1" s="76"/>
      <c r="HNE1" s="76"/>
      <c r="HNF1" s="76"/>
      <c r="HNG1" s="76"/>
      <c r="HNH1" s="76"/>
      <c r="HNI1" s="76"/>
      <c r="HNJ1" s="76"/>
      <c r="HNK1" s="76"/>
      <c r="HNL1" s="76"/>
      <c r="HNM1" s="76"/>
      <c r="HNN1" s="76"/>
      <c r="HNO1" s="76"/>
      <c r="HNP1" s="76"/>
      <c r="HNQ1" s="76"/>
      <c r="HNR1" s="76"/>
      <c r="HNS1" s="76"/>
      <c r="HNT1" s="76"/>
      <c r="HNU1" s="76"/>
      <c r="HNV1" s="76"/>
      <c r="HNW1" s="76"/>
      <c r="HNX1" s="76"/>
      <c r="HNY1" s="76"/>
      <c r="HNZ1" s="76"/>
      <c r="HOA1" s="76"/>
      <c r="HOB1" s="76"/>
      <c r="HOC1" s="76"/>
      <c r="HOD1" s="76"/>
      <c r="HOE1" s="76"/>
      <c r="HOF1" s="76"/>
      <c r="HOG1" s="76"/>
      <c r="HOH1" s="76"/>
      <c r="HOI1" s="76"/>
      <c r="HOJ1" s="76"/>
      <c r="HOK1" s="76"/>
      <c r="HOL1" s="76"/>
      <c r="HOM1" s="76"/>
      <c r="HON1" s="76"/>
      <c r="HOO1" s="76"/>
      <c r="HOP1" s="76"/>
      <c r="HOQ1" s="76"/>
      <c r="HOR1" s="76"/>
      <c r="HOS1" s="76"/>
      <c r="HOT1" s="76"/>
      <c r="HOU1" s="76"/>
      <c r="HOV1" s="76"/>
      <c r="HOW1" s="76"/>
      <c r="HOX1" s="76"/>
      <c r="HOY1" s="76"/>
      <c r="HOZ1" s="76"/>
      <c r="HPA1" s="76"/>
      <c r="HPB1" s="76"/>
      <c r="HPC1" s="76"/>
      <c r="HPD1" s="76"/>
      <c r="HPE1" s="76"/>
      <c r="HPF1" s="76"/>
      <c r="HPG1" s="76"/>
      <c r="HPH1" s="76"/>
      <c r="HPI1" s="76"/>
      <c r="HPJ1" s="76"/>
      <c r="HPK1" s="76"/>
      <c r="HPL1" s="76"/>
      <c r="HPM1" s="76"/>
      <c r="HPN1" s="76"/>
      <c r="HPO1" s="76"/>
      <c r="HPP1" s="76"/>
      <c r="HPQ1" s="76"/>
      <c r="HPR1" s="76"/>
      <c r="HPS1" s="76"/>
      <c r="HPT1" s="76"/>
      <c r="HPU1" s="76"/>
      <c r="HPV1" s="76"/>
      <c r="HPW1" s="76"/>
      <c r="HPX1" s="76"/>
      <c r="HPY1" s="76"/>
      <c r="HPZ1" s="76"/>
      <c r="HQA1" s="76"/>
      <c r="HQB1" s="76"/>
      <c r="HQC1" s="76"/>
      <c r="HQD1" s="76"/>
      <c r="HQE1" s="76"/>
      <c r="HQF1" s="76"/>
      <c r="HQG1" s="76"/>
      <c r="HQH1" s="76"/>
      <c r="HQI1" s="76"/>
      <c r="HQJ1" s="76"/>
      <c r="HQK1" s="76"/>
      <c r="HQL1" s="76"/>
      <c r="HQM1" s="76"/>
      <c r="HQN1" s="76"/>
      <c r="HQO1" s="76"/>
      <c r="HQP1" s="76"/>
      <c r="HQQ1" s="76"/>
      <c r="HQR1" s="76"/>
      <c r="HQS1" s="76"/>
      <c r="HQT1" s="76"/>
      <c r="HQU1" s="76"/>
      <c r="HQV1" s="76"/>
      <c r="HQW1" s="76"/>
      <c r="HQX1" s="76"/>
      <c r="HQY1" s="76"/>
      <c r="HQZ1" s="76"/>
      <c r="HRA1" s="76"/>
      <c r="HRB1" s="76"/>
      <c r="HRC1" s="76"/>
      <c r="HRD1" s="76"/>
      <c r="HRE1" s="76"/>
      <c r="HRF1" s="76"/>
      <c r="HRG1" s="76"/>
      <c r="HRH1" s="76"/>
      <c r="HRI1" s="76"/>
      <c r="HRJ1" s="76"/>
      <c r="HRK1" s="76"/>
      <c r="HRL1" s="76"/>
      <c r="HRM1" s="76"/>
      <c r="HRN1" s="76"/>
      <c r="HRO1" s="76"/>
      <c r="HRP1" s="76"/>
      <c r="HRQ1" s="76"/>
      <c r="HRR1" s="76"/>
      <c r="HRS1" s="76"/>
      <c r="HRT1" s="76"/>
      <c r="HRU1" s="76"/>
      <c r="HRV1" s="76"/>
      <c r="HRW1" s="76"/>
      <c r="HRX1" s="76"/>
      <c r="HRY1" s="76"/>
      <c r="HRZ1" s="76"/>
      <c r="HSA1" s="76"/>
      <c r="HSB1" s="76"/>
      <c r="HSC1" s="76"/>
      <c r="HSD1" s="76"/>
      <c r="HSE1" s="76"/>
      <c r="HSF1" s="76"/>
      <c r="HSG1" s="76"/>
      <c r="HSH1" s="76"/>
      <c r="HSI1" s="76"/>
      <c r="HSJ1" s="76"/>
      <c r="HSK1" s="76"/>
      <c r="HSL1" s="76"/>
      <c r="HSM1" s="76"/>
      <c r="HSN1" s="76"/>
      <c r="HSO1" s="76"/>
      <c r="HSP1" s="76"/>
      <c r="HSQ1" s="76"/>
      <c r="HSR1" s="76"/>
      <c r="HSS1" s="76"/>
      <c r="HST1" s="76"/>
      <c r="HSU1" s="76"/>
      <c r="HSV1" s="76"/>
      <c r="HSW1" s="76"/>
      <c r="HSX1" s="76"/>
      <c r="HSY1" s="76"/>
      <c r="HSZ1" s="76"/>
      <c r="HTA1" s="76"/>
      <c r="HTB1" s="76"/>
      <c r="HTC1" s="76"/>
      <c r="HTD1" s="76"/>
      <c r="HTE1" s="76"/>
      <c r="HTF1" s="76"/>
      <c r="HTG1" s="76"/>
      <c r="HTH1" s="76"/>
      <c r="HTI1" s="76"/>
      <c r="HTJ1" s="76"/>
      <c r="HTK1" s="76"/>
      <c r="HTL1" s="76"/>
      <c r="HTM1" s="76"/>
      <c r="HTN1" s="76"/>
      <c r="HTO1" s="76"/>
      <c r="HTP1" s="76"/>
      <c r="HTQ1" s="76"/>
      <c r="HTR1" s="76"/>
      <c r="HTS1" s="76"/>
      <c r="HTT1" s="76"/>
      <c r="HTU1" s="76"/>
      <c r="HTV1" s="76"/>
      <c r="HTW1" s="76"/>
      <c r="HTX1" s="76"/>
      <c r="HTY1" s="76"/>
      <c r="HTZ1" s="76"/>
      <c r="HUA1" s="76"/>
      <c r="HUB1" s="76"/>
      <c r="HUC1" s="76"/>
      <c r="HUD1" s="76"/>
      <c r="HUE1" s="76"/>
      <c r="HUF1" s="76"/>
      <c r="HUG1" s="76"/>
      <c r="HUH1" s="76"/>
      <c r="HUI1" s="76"/>
      <c r="HUJ1" s="76"/>
      <c r="HUK1" s="76"/>
      <c r="HUL1" s="76"/>
      <c r="HUM1" s="76"/>
      <c r="HUN1" s="76"/>
      <c r="HUO1" s="76"/>
      <c r="HUP1" s="76"/>
      <c r="HUQ1" s="76"/>
      <c r="HUR1" s="76"/>
      <c r="HUS1" s="76"/>
      <c r="HUT1" s="76"/>
      <c r="HUU1" s="76"/>
      <c r="HUV1" s="76"/>
      <c r="HUW1" s="76"/>
      <c r="HUX1" s="76"/>
      <c r="HUY1" s="76"/>
      <c r="HUZ1" s="76"/>
      <c r="HVA1" s="76"/>
      <c r="HVB1" s="76"/>
      <c r="HVC1" s="76"/>
      <c r="HVD1" s="76"/>
      <c r="HVE1" s="76"/>
      <c r="HVF1" s="76"/>
      <c r="HVG1" s="76"/>
      <c r="HVH1" s="76"/>
      <c r="HVI1" s="76"/>
      <c r="HVJ1" s="76"/>
      <c r="HVK1" s="76"/>
      <c r="HVL1" s="76"/>
      <c r="HVM1" s="76"/>
      <c r="HVN1" s="76"/>
      <c r="HVO1" s="76"/>
      <c r="HVP1" s="76"/>
      <c r="HVQ1" s="76"/>
      <c r="HVR1" s="76"/>
      <c r="HVS1" s="76"/>
      <c r="HVT1" s="76"/>
      <c r="HVU1" s="76"/>
      <c r="HVV1" s="76"/>
      <c r="HVW1" s="76"/>
      <c r="HVX1" s="76"/>
      <c r="HVY1" s="76"/>
      <c r="HVZ1" s="76"/>
      <c r="HWA1" s="76"/>
      <c r="HWB1" s="76"/>
      <c r="HWC1" s="76"/>
      <c r="HWD1" s="76"/>
      <c r="HWE1" s="76"/>
      <c r="HWF1" s="76"/>
      <c r="HWG1" s="76"/>
      <c r="HWH1" s="76"/>
      <c r="HWI1" s="76"/>
      <c r="HWJ1" s="76"/>
      <c r="HWK1" s="76"/>
      <c r="HWL1" s="76"/>
      <c r="HWM1" s="76"/>
      <c r="HWN1" s="76"/>
      <c r="HWO1" s="76"/>
      <c r="HWP1" s="76"/>
      <c r="HWQ1" s="76"/>
      <c r="HWR1" s="76"/>
      <c r="HWS1" s="76"/>
      <c r="HWT1" s="76"/>
      <c r="HWU1" s="76"/>
      <c r="HWV1" s="76"/>
      <c r="HWW1" s="76"/>
      <c r="HWX1" s="76"/>
      <c r="HWY1" s="76"/>
      <c r="HWZ1" s="76"/>
      <c r="HXA1" s="76"/>
      <c r="HXB1" s="76"/>
      <c r="HXC1" s="76"/>
      <c r="HXD1" s="76"/>
      <c r="HXE1" s="76"/>
      <c r="HXF1" s="76"/>
      <c r="HXG1" s="76"/>
      <c r="HXH1" s="76"/>
      <c r="HXI1" s="76"/>
      <c r="HXJ1" s="76"/>
      <c r="HXK1" s="76"/>
      <c r="HXL1" s="76"/>
      <c r="HXM1" s="76"/>
      <c r="HXN1" s="76"/>
      <c r="HXO1" s="76"/>
      <c r="HXP1" s="76"/>
      <c r="HXQ1" s="76"/>
      <c r="HXR1" s="76"/>
      <c r="HXS1" s="76"/>
      <c r="HXT1" s="76"/>
      <c r="HXU1" s="76"/>
      <c r="HXV1" s="76"/>
      <c r="HXW1" s="76"/>
      <c r="HXX1" s="76"/>
      <c r="HXY1" s="76"/>
      <c r="HXZ1" s="76"/>
      <c r="HYA1" s="76"/>
      <c r="HYB1" s="76"/>
      <c r="HYC1" s="76"/>
      <c r="HYD1" s="76"/>
      <c r="HYE1" s="76"/>
      <c r="HYF1" s="76"/>
      <c r="HYG1" s="76"/>
      <c r="HYH1" s="76"/>
      <c r="HYI1" s="76"/>
      <c r="HYJ1" s="76"/>
      <c r="HYK1" s="76"/>
      <c r="HYL1" s="76"/>
      <c r="HYM1" s="76"/>
      <c r="HYN1" s="76"/>
      <c r="HYO1" s="76"/>
      <c r="HYP1" s="76"/>
      <c r="HYQ1" s="76"/>
      <c r="HYR1" s="76"/>
      <c r="HYS1" s="76"/>
      <c r="HYT1" s="76"/>
      <c r="HYU1" s="76"/>
      <c r="HYV1" s="76"/>
      <c r="HYW1" s="76"/>
      <c r="HYX1" s="76"/>
      <c r="HYY1" s="76"/>
      <c r="HYZ1" s="76"/>
      <c r="HZA1" s="76"/>
      <c r="HZB1" s="76"/>
      <c r="HZC1" s="76"/>
      <c r="HZD1" s="76"/>
      <c r="HZE1" s="76"/>
      <c r="HZF1" s="76"/>
      <c r="HZG1" s="76"/>
      <c r="HZH1" s="76"/>
      <c r="HZI1" s="76"/>
      <c r="HZJ1" s="76"/>
      <c r="HZK1" s="76"/>
      <c r="HZL1" s="76"/>
      <c r="HZM1" s="76"/>
      <c r="HZN1" s="76"/>
      <c r="HZO1" s="76"/>
      <c r="HZP1" s="76"/>
      <c r="HZQ1" s="76"/>
      <c r="HZR1" s="76"/>
      <c r="HZS1" s="76"/>
      <c r="HZT1" s="76"/>
      <c r="HZU1" s="76"/>
      <c r="HZV1" s="76"/>
      <c r="HZW1" s="76"/>
      <c r="HZX1" s="76"/>
      <c r="HZY1" s="76"/>
      <c r="HZZ1" s="76"/>
      <c r="IAA1" s="76"/>
      <c r="IAB1" s="76"/>
      <c r="IAC1" s="76"/>
      <c r="IAD1" s="76"/>
      <c r="IAE1" s="76"/>
      <c r="IAF1" s="76"/>
      <c r="IAG1" s="76"/>
      <c r="IAH1" s="76"/>
      <c r="IAI1" s="76"/>
      <c r="IAJ1" s="76"/>
      <c r="IAK1" s="76"/>
      <c r="IAL1" s="76"/>
      <c r="IAM1" s="76"/>
      <c r="IAN1" s="76"/>
      <c r="IAO1" s="76"/>
      <c r="IAP1" s="76"/>
      <c r="IAQ1" s="76"/>
      <c r="IAR1" s="76"/>
      <c r="IAS1" s="76"/>
      <c r="IAT1" s="76"/>
      <c r="IAU1" s="76"/>
      <c r="IAV1" s="76"/>
      <c r="IAW1" s="76"/>
      <c r="IAX1" s="76"/>
      <c r="IAY1" s="76"/>
      <c r="IAZ1" s="76"/>
      <c r="IBA1" s="76"/>
      <c r="IBB1" s="76"/>
      <c r="IBC1" s="76"/>
      <c r="IBD1" s="76"/>
      <c r="IBE1" s="76"/>
      <c r="IBF1" s="76"/>
      <c r="IBG1" s="76"/>
      <c r="IBH1" s="76"/>
      <c r="IBI1" s="76"/>
      <c r="IBJ1" s="76"/>
      <c r="IBK1" s="76"/>
      <c r="IBL1" s="76"/>
      <c r="IBM1" s="76"/>
      <c r="IBN1" s="76"/>
      <c r="IBO1" s="76"/>
      <c r="IBP1" s="76"/>
      <c r="IBQ1" s="76"/>
      <c r="IBR1" s="76"/>
      <c r="IBS1" s="76"/>
      <c r="IBT1" s="76"/>
      <c r="IBU1" s="76"/>
      <c r="IBV1" s="76"/>
      <c r="IBW1" s="76"/>
      <c r="IBX1" s="76"/>
      <c r="IBY1" s="76"/>
      <c r="IBZ1" s="76"/>
      <c r="ICA1" s="76"/>
      <c r="ICB1" s="76"/>
      <c r="ICC1" s="76"/>
      <c r="ICD1" s="76"/>
      <c r="ICE1" s="76"/>
      <c r="ICF1" s="76"/>
      <c r="ICG1" s="76"/>
      <c r="ICH1" s="76"/>
      <c r="ICI1" s="76"/>
      <c r="ICJ1" s="76"/>
      <c r="ICK1" s="76"/>
      <c r="ICL1" s="76"/>
      <c r="ICM1" s="76"/>
      <c r="ICN1" s="76"/>
      <c r="ICO1" s="76"/>
      <c r="ICP1" s="76"/>
      <c r="ICQ1" s="76"/>
      <c r="ICR1" s="76"/>
      <c r="ICS1" s="76"/>
      <c r="ICT1" s="76"/>
      <c r="ICU1" s="76"/>
      <c r="ICV1" s="76"/>
      <c r="ICW1" s="76"/>
      <c r="ICX1" s="76"/>
      <c r="ICY1" s="76"/>
      <c r="ICZ1" s="76"/>
      <c r="IDA1" s="76"/>
      <c r="IDB1" s="76"/>
      <c r="IDC1" s="76"/>
      <c r="IDD1" s="76"/>
      <c r="IDE1" s="76"/>
      <c r="IDF1" s="76"/>
      <c r="IDG1" s="76"/>
      <c r="IDH1" s="76"/>
      <c r="IDI1" s="76"/>
      <c r="IDJ1" s="76"/>
      <c r="IDK1" s="76"/>
      <c r="IDL1" s="76"/>
      <c r="IDM1" s="76"/>
      <c r="IDN1" s="76"/>
      <c r="IDO1" s="76"/>
      <c r="IDP1" s="76"/>
      <c r="IDQ1" s="76"/>
      <c r="IDR1" s="76"/>
      <c r="IDS1" s="76"/>
      <c r="IDT1" s="76"/>
      <c r="IDU1" s="76"/>
      <c r="IDV1" s="76"/>
      <c r="IDW1" s="76"/>
      <c r="IDX1" s="76"/>
      <c r="IDY1" s="76"/>
      <c r="IDZ1" s="76"/>
      <c r="IEA1" s="76"/>
      <c r="IEB1" s="76"/>
      <c r="IEC1" s="76"/>
      <c r="IED1" s="76"/>
      <c r="IEE1" s="76"/>
      <c r="IEF1" s="76"/>
      <c r="IEG1" s="76"/>
      <c r="IEH1" s="76"/>
      <c r="IEI1" s="76"/>
      <c r="IEJ1" s="76"/>
      <c r="IEK1" s="76"/>
      <c r="IEL1" s="76"/>
      <c r="IEM1" s="76"/>
      <c r="IEN1" s="76"/>
      <c r="IEO1" s="76"/>
      <c r="IEP1" s="76"/>
      <c r="IEQ1" s="76"/>
      <c r="IER1" s="76"/>
      <c r="IES1" s="76"/>
      <c r="IET1" s="76"/>
      <c r="IEU1" s="76"/>
      <c r="IEV1" s="76"/>
      <c r="IEW1" s="76"/>
      <c r="IEX1" s="76"/>
      <c r="IEY1" s="76"/>
      <c r="IEZ1" s="76"/>
      <c r="IFA1" s="76"/>
      <c r="IFB1" s="76"/>
      <c r="IFC1" s="76"/>
      <c r="IFD1" s="76"/>
      <c r="IFE1" s="76"/>
      <c r="IFF1" s="76"/>
      <c r="IFG1" s="76"/>
      <c r="IFH1" s="76"/>
      <c r="IFI1" s="76"/>
      <c r="IFJ1" s="76"/>
      <c r="IFK1" s="76"/>
      <c r="IFL1" s="76"/>
      <c r="IFM1" s="76"/>
      <c r="IFN1" s="76"/>
      <c r="IFO1" s="76"/>
      <c r="IFP1" s="76"/>
      <c r="IFQ1" s="76"/>
      <c r="IFR1" s="76"/>
      <c r="IFS1" s="76"/>
      <c r="IFT1" s="76"/>
      <c r="IFU1" s="76"/>
      <c r="IFV1" s="76"/>
      <c r="IFW1" s="76"/>
      <c r="IFX1" s="76"/>
      <c r="IFY1" s="76"/>
      <c r="IFZ1" s="76"/>
      <c r="IGA1" s="76"/>
      <c r="IGB1" s="76"/>
      <c r="IGC1" s="76"/>
      <c r="IGD1" s="76"/>
      <c r="IGE1" s="76"/>
      <c r="IGF1" s="76"/>
      <c r="IGG1" s="76"/>
      <c r="IGH1" s="76"/>
      <c r="IGI1" s="76"/>
      <c r="IGJ1" s="76"/>
      <c r="IGK1" s="76"/>
      <c r="IGL1" s="76"/>
      <c r="IGM1" s="76"/>
      <c r="IGN1" s="76"/>
      <c r="IGO1" s="76"/>
      <c r="IGP1" s="76"/>
      <c r="IGQ1" s="76"/>
      <c r="IGR1" s="76"/>
      <c r="IGS1" s="76"/>
      <c r="IGT1" s="76"/>
      <c r="IGU1" s="76"/>
      <c r="IGV1" s="76"/>
      <c r="IGW1" s="76"/>
      <c r="IGX1" s="76"/>
      <c r="IGY1" s="76"/>
      <c r="IGZ1" s="76"/>
      <c r="IHA1" s="76"/>
      <c r="IHB1" s="76"/>
      <c r="IHC1" s="76"/>
      <c r="IHD1" s="76"/>
      <c r="IHE1" s="76"/>
      <c r="IHF1" s="76"/>
      <c r="IHG1" s="76"/>
      <c r="IHH1" s="76"/>
      <c r="IHI1" s="76"/>
      <c r="IHJ1" s="76"/>
      <c r="IHK1" s="76"/>
      <c r="IHL1" s="76"/>
      <c r="IHM1" s="76"/>
      <c r="IHN1" s="76"/>
      <c r="IHO1" s="76"/>
      <c r="IHP1" s="76"/>
      <c r="IHQ1" s="76"/>
      <c r="IHR1" s="76"/>
      <c r="IHS1" s="76"/>
      <c r="IHT1" s="76"/>
      <c r="IHU1" s="76"/>
      <c r="IHV1" s="76"/>
      <c r="IHW1" s="76"/>
      <c r="IHX1" s="76"/>
      <c r="IHY1" s="76"/>
      <c r="IHZ1" s="76"/>
      <c r="IIA1" s="76"/>
      <c r="IIB1" s="76"/>
      <c r="IIC1" s="76"/>
      <c r="IID1" s="76"/>
      <c r="IIE1" s="76"/>
      <c r="IIF1" s="76"/>
      <c r="IIG1" s="76"/>
      <c r="IIH1" s="76"/>
      <c r="III1" s="76"/>
      <c r="IIJ1" s="76"/>
      <c r="IIK1" s="76"/>
      <c r="IIL1" s="76"/>
      <c r="IIM1" s="76"/>
      <c r="IIN1" s="76"/>
      <c r="IIO1" s="76"/>
      <c r="IIP1" s="76"/>
      <c r="IIQ1" s="76"/>
      <c r="IIR1" s="76"/>
      <c r="IIS1" s="76"/>
      <c r="IIT1" s="76"/>
      <c r="IIU1" s="76"/>
      <c r="IIV1" s="76"/>
      <c r="IIW1" s="76"/>
      <c r="IIX1" s="76"/>
      <c r="IIY1" s="76"/>
      <c r="IIZ1" s="76"/>
      <c r="IJA1" s="76"/>
      <c r="IJB1" s="76"/>
      <c r="IJC1" s="76"/>
      <c r="IJD1" s="76"/>
      <c r="IJE1" s="76"/>
      <c r="IJF1" s="76"/>
      <c r="IJG1" s="76"/>
      <c r="IJH1" s="76"/>
      <c r="IJI1" s="76"/>
      <c r="IJJ1" s="76"/>
      <c r="IJK1" s="76"/>
      <c r="IJL1" s="76"/>
      <c r="IJM1" s="76"/>
      <c r="IJN1" s="76"/>
      <c r="IJO1" s="76"/>
      <c r="IJP1" s="76"/>
      <c r="IJQ1" s="76"/>
      <c r="IJR1" s="76"/>
      <c r="IJS1" s="76"/>
      <c r="IJT1" s="76"/>
      <c r="IJU1" s="76"/>
      <c r="IJV1" s="76"/>
      <c r="IJW1" s="76"/>
      <c r="IJX1" s="76"/>
      <c r="IJY1" s="76"/>
      <c r="IJZ1" s="76"/>
      <c r="IKA1" s="76"/>
      <c r="IKB1" s="76"/>
      <c r="IKC1" s="76"/>
      <c r="IKD1" s="76"/>
      <c r="IKE1" s="76"/>
      <c r="IKF1" s="76"/>
      <c r="IKG1" s="76"/>
      <c r="IKH1" s="76"/>
      <c r="IKI1" s="76"/>
      <c r="IKJ1" s="76"/>
      <c r="IKK1" s="76"/>
      <c r="IKL1" s="76"/>
      <c r="IKM1" s="76"/>
      <c r="IKN1" s="76"/>
      <c r="IKO1" s="76"/>
      <c r="IKP1" s="76"/>
      <c r="IKQ1" s="76"/>
      <c r="IKR1" s="76"/>
      <c r="IKS1" s="76"/>
      <c r="IKT1" s="76"/>
      <c r="IKU1" s="76"/>
      <c r="IKV1" s="76"/>
      <c r="IKW1" s="76"/>
      <c r="IKX1" s="76"/>
      <c r="IKY1" s="76"/>
      <c r="IKZ1" s="76"/>
      <c r="ILA1" s="76"/>
      <c r="ILB1" s="76"/>
      <c r="ILC1" s="76"/>
      <c r="ILD1" s="76"/>
      <c r="ILE1" s="76"/>
      <c r="ILF1" s="76"/>
      <c r="ILG1" s="76"/>
      <c r="ILH1" s="76"/>
      <c r="ILI1" s="76"/>
      <c r="ILJ1" s="76"/>
      <c r="ILK1" s="76"/>
      <c r="ILL1" s="76"/>
      <c r="ILM1" s="76"/>
      <c r="ILN1" s="76"/>
      <c r="ILO1" s="76"/>
      <c r="ILP1" s="76"/>
      <c r="ILQ1" s="76"/>
      <c r="ILR1" s="76"/>
      <c r="ILS1" s="76"/>
      <c r="ILT1" s="76"/>
      <c r="ILU1" s="76"/>
      <c r="ILV1" s="76"/>
      <c r="ILW1" s="76"/>
      <c r="ILX1" s="76"/>
      <c r="ILY1" s="76"/>
      <c r="ILZ1" s="76"/>
      <c r="IMA1" s="76"/>
      <c r="IMB1" s="76"/>
      <c r="IMC1" s="76"/>
      <c r="IMD1" s="76"/>
      <c r="IME1" s="76"/>
      <c r="IMF1" s="76"/>
      <c r="IMG1" s="76"/>
      <c r="IMH1" s="76"/>
      <c r="IMI1" s="76"/>
      <c r="IMJ1" s="76"/>
      <c r="IMK1" s="76"/>
      <c r="IML1" s="76"/>
      <c r="IMM1" s="76"/>
      <c r="IMN1" s="76"/>
      <c r="IMO1" s="76"/>
      <c r="IMP1" s="76"/>
      <c r="IMQ1" s="76"/>
      <c r="IMR1" s="76"/>
      <c r="IMS1" s="76"/>
      <c r="IMT1" s="76"/>
      <c r="IMU1" s="76"/>
      <c r="IMV1" s="76"/>
      <c r="IMW1" s="76"/>
      <c r="IMX1" s="76"/>
      <c r="IMY1" s="76"/>
      <c r="IMZ1" s="76"/>
      <c r="INA1" s="76"/>
      <c r="INB1" s="76"/>
      <c r="INC1" s="76"/>
      <c r="IND1" s="76"/>
      <c r="INE1" s="76"/>
      <c r="INF1" s="76"/>
      <c r="ING1" s="76"/>
      <c r="INH1" s="76"/>
      <c r="INI1" s="76"/>
      <c r="INJ1" s="76"/>
      <c r="INK1" s="76"/>
      <c r="INL1" s="76"/>
      <c r="INM1" s="76"/>
      <c r="INN1" s="76"/>
      <c r="INO1" s="76"/>
      <c r="INP1" s="76"/>
      <c r="INQ1" s="76"/>
      <c r="INR1" s="76"/>
      <c r="INS1" s="76"/>
      <c r="INT1" s="76"/>
      <c r="INU1" s="76"/>
      <c r="INV1" s="76"/>
      <c r="INW1" s="76"/>
      <c r="INX1" s="76"/>
      <c r="INY1" s="76"/>
      <c r="INZ1" s="76"/>
      <c r="IOA1" s="76"/>
      <c r="IOB1" s="76"/>
      <c r="IOC1" s="76"/>
      <c r="IOD1" s="76"/>
      <c r="IOE1" s="76"/>
      <c r="IOF1" s="76"/>
      <c r="IOG1" s="76"/>
      <c r="IOH1" s="76"/>
      <c r="IOI1" s="76"/>
      <c r="IOJ1" s="76"/>
      <c r="IOK1" s="76"/>
      <c r="IOL1" s="76"/>
      <c r="IOM1" s="76"/>
      <c r="ION1" s="76"/>
      <c r="IOO1" s="76"/>
      <c r="IOP1" s="76"/>
      <c r="IOQ1" s="76"/>
      <c r="IOR1" s="76"/>
      <c r="IOS1" s="76"/>
      <c r="IOT1" s="76"/>
      <c r="IOU1" s="76"/>
      <c r="IOV1" s="76"/>
      <c r="IOW1" s="76"/>
      <c r="IOX1" s="76"/>
      <c r="IOY1" s="76"/>
      <c r="IOZ1" s="76"/>
      <c r="IPA1" s="76"/>
      <c r="IPB1" s="76"/>
      <c r="IPC1" s="76"/>
      <c r="IPD1" s="76"/>
      <c r="IPE1" s="76"/>
      <c r="IPF1" s="76"/>
      <c r="IPG1" s="76"/>
      <c r="IPH1" s="76"/>
      <c r="IPI1" s="76"/>
      <c r="IPJ1" s="76"/>
      <c r="IPK1" s="76"/>
      <c r="IPL1" s="76"/>
      <c r="IPM1" s="76"/>
      <c r="IPN1" s="76"/>
      <c r="IPO1" s="76"/>
      <c r="IPP1" s="76"/>
      <c r="IPQ1" s="76"/>
      <c r="IPR1" s="76"/>
      <c r="IPS1" s="76"/>
      <c r="IPT1" s="76"/>
      <c r="IPU1" s="76"/>
      <c r="IPV1" s="76"/>
      <c r="IPW1" s="76"/>
      <c r="IPX1" s="76"/>
      <c r="IPY1" s="76"/>
      <c r="IPZ1" s="76"/>
      <c r="IQA1" s="76"/>
      <c r="IQB1" s="76"/>
      <c r="IQC1" s="76"/>
      <c r="IQD1" s="76"/>
      <c r="IQE1" s="76"/>
      <c r="IQF1" s="76"/>
      <c r="IQG1" s="76"/>
      <c r="IQH1" s="76"/>
      <c r="IQI1" s="76"/>
      <c r="IQJ1" s="76"/>
      <c r="IQK1" s="76"/>
      <c r="IQL1" s="76"/>
      <c r="IQM1" s="76"/>
      <c r="IQN1" s="76"/>
      <c r="IQO1" s="76"/>
      <c r="IQP1" s="76"/>
      <c r="IQQ1" s="76"/>
      <c r="IQR1" s="76"/>
      <c r="IQS1" s="76"/>
      <c r="IQT1" s="76"/>
      <c r="IQU1" s="76"/>
      <c r="IQV1" s="76"/>
      <c r="IQW1" s="76"/>
      <c r="IQX1" s="76"/>
      <c r="IQY1" s="76"/>
      <c r="IQZ1" s="76"/>
      <c r="IRA1" s="76"/>
      <c r="IRB1" s="76"/>
      <c r="IRC1" s="76"/>
      <c r="IRD1" s="76"/>
      <c r="IRE1" s="76"/>
      <c r="IRF1" s="76"/>
      <c r="IRG1" s="76"/>
      <c r="IRH1" s="76"/>
      <c r="IRI1" s="76"/>
      <c r="IRJ1" s="76"/>
      <c r="IRK1" s="76"/>
      <c r="IRL1" s="76"/>
      <c r="IRM1" s="76"/>
      <c r="IRN1" s="76"/>
      <c r="IRO1" s="76"/>
      <c r="IRP1" s="76"/>
      <c r="IRQ1" s="76"/>
      <c r="IRR1" s="76"/>
      <c r="IRS1" s="76"/>
      <c r="IRT1" s="76"/>
      <c r="IRU1" s="76"/>
      <c r="IRV1" s="76"/>
      <c r="IRW1" s="76"/>
      <c r="IRX1" s="76"/>
      <c r="IRY1" s="76"/>
      <c r="IRZ1" s="76"/>
      <c r="ISA1" s="76"/>
      <c r="ISB1" s="76"/>
      <c r="ISC1" s="76"/>
      <c r="ISD1" s="76"/>
      <c r="ISE1" s="76"/>
      <c r="ISF1" s="76"/>
      <c r="ISG1" s="76"/>
      <c r="ISH1" s="76"/>
      <c r="ISI1" s="76"/>
      <c r="ISJ1" s="76"/>
      <c r="ISK1" s="76"/>
      <c r="ISL1" s="76"/>
      <c r="ISM1" s="76"/>
      <c r="ISN1" s="76"/>
      <c r="ISO1" s="76"/>
      <c r="ISP1" s="76"/>
      <c r="ISQ1" s="76"/>
      <c r="ISR1" s="76"/>
      <c r="ISS1" s="76"/>
      <c r="IST1" s="76"/>
      <c r="ISU1" s="76"/>
      <c r="ISV1" s="76"/>
      <c r="ISW1" s="76"/>
      <c r="ISX1" s="76"/>
      <c r="ISY1" s="76"/>
      <c r="ISZ1" s="76"/>
      <c r="ITA1" s="76"/>
      <c r="ITB1" s="76"/>
      <c r="ITC1" s="76"/>
      <c r="ITD1" s="76"/>
      <c r="ITE1" s="76"/>
      <c r="ITF1" s="76"/>
      <c r="ITG1" s="76"/>
      <c r="ITH1" s="76"/>
      <c r="ITI1" s="76"/>
      <c r="ITJ1" s="76"/>
      <c r="ITK1" s="76"/>
      <c r="ITL1" s="76"/>
      <c r="ITM1" s="76"/>
      <c r="ITN1" s="76"/>
      <c r="ITO1" s="76"/>
      <c r="ITP1" s="76"/>
      <c r="ITQ1" s="76"/>
      <c r="ITR1" s="76"/>
      <c r="ITS1" s="76"/>
      <c r="ITT1" s="76"/>
      <c r="ITU1" s="76"/>
      <c r="ITV1" s="76"/>
      <c r="ITW1" s="76"/>
      <c r="ITX1" s="76"/>
      <c r="ITY1" s="76"/>
      <c r="ITZ1" s="76"/>
      <c r="IUA1" s="76"/>
      <c r="IUB1" s="76"/>
      <c r="IUC1" s="76"/>
      <c r="IUD1" s="76"/>
      <c r="IUE1" s="76"/>
      <c r="IUF1" s="76"/>
      <c r="IUG1" s="76"/>
      <c r="IUH1" s="76"/>
      <c r="IUI1" s="76"/>
      <c r="IUJ1" s="76"/>
      <c r="IUK1" s="76"/>
      <c r="IUL1" s="76"/>
      <c r="IUM1" s="76"/>
      <c r="IUN1" s="76"/>
      <c r="IUO1" s="76"/>
      <c r="IUP1" s="76"/>
      <c r="IUQ1" s="76"/>
      <c r="IUR1" s="76"/>
      <c r="IUS1" s="76"/>
      <c r="IUT1" s="76"/>
      <c r="IUU1" s="76"/>
      <c r="IUV1" s="76"/>
      <c r="IUW1" s="76"/>
      <c r="IUX1" s="76"/>
      <c r="IUY1" s="76"/>
      <c r="IUZ1" s="76"/>
      <c r="IVA1" s="76"/>
      <c r="IVB1" s="76"/>
      <c r="IVC1" s="76"/>
      <c r="IVD1" s="76"/>
      <c r="IVE1" s="76"/>
      <c r="IVF1" s="76"/>
      <c r="IVG1" s="76"/>
      <c r="IVH1" s="76"/>
      <c r="IVI1" s="76"/>
      <c r="IVJ1" s="76"/>
      <c r="IVK1" s="76"/>
      <c r="IVL1" s="76"/>
      <c r="IVM1" s="76"/>
      <c r="IVN1" s="76"/>
      <c r="IVO1" s="76"/>
      <c r="IVP1" s="76"/>
      <c r="IVQ1" s="76"/>
      <c r="IVR1" s="76"/>
      <c r="IVS1" s="76"/>
      <c r="IVT1" s="76"/>
      <c r="IVU1" s="76"/>
      <c r="IVV1" s="76"/>
      <c r="IVW1" s="76"/>
      <c r="IVX1" s="76"/>
      <c r="IVY1" s="76"/>
      <c r="IVZ1" s="76"/>
      <c r="IWA1" s="76"/>
      <c r="IWB1" s="76"/>
      <c r="IWC1" s="76"/>
      <c r="IWD1" s="76"/>
      <c r="IWE1" s="76"/>
      <c r="IWF1" s="76"/>
      <c r="IWG1" s="76"/>
      <c r="IWH1" s="76"/>
      <c r="IWI1" s="76"/>
      <c r="IWJ1" s="76"/>
      <c r="IWK1" s="76"/>
      <c r="IWL1" s="76"/>
      <c r="IWM1" s="76"/>
      <c r="IWN1" s="76"/>
      <c r="IWO1" s="76"/>
      <c r="IWP1" s="76"/>
      <c r="IWQ1" s="76"/>
      <c r="IWR1" s="76"/>
      <c r="IWS1" s="76"/>
      <c r="IWT1" s="76"/>
      <c r="IWU1" s="76"/>
      <c r="IWV1" s="76"/>
      <c r="IWW1" s="76"/>
      <c r="IWX1" s="76"/>
      <c r="IWY1" s="76"/>
      <c r="IWZ1" s="76"/>
      <c r="IXA1" s="76"/>
      <c r="IXB1" s="76"/>
      <c r="IXC1" s="76"/>
      <c r="IXD1" s="76"/>
      <c r="IXE1" s="76"/>
      <c r="IXF1" s="76"/>
      <c r="IXG1" s="76"/>
      <c r="IXH1" s="76"/>
      <c r="IXI1" s="76"/>
      <c r="IXJ1" s="76"/>
      <c r="IXK1" s="76"/>
      <c r="IXL1" s="76"/>
      <c r="IXM1" s="76"/>
      <c r="IXN1" s="76"/>
      <c r="IXO1" s="76"/>
      <c r="IXP1" s="76"/>
      <c r="IXQ1" s="76"/>
      <c r="IXR1" s="76"/>
      <c r="IXS1" s="76"/>
      <c r="IXT1" s="76"/>
      <c r="IXU1" s="76"/>
      <c r="IXV1" s="76"/>
      <c r="IXW1" s="76"/>
      <c r="IXX1" s="76"/>
      <c r="IXY1" s="76"/>
      <c r="IXZ1" s="76"/>
      <c r="IYA1" s="76"/>
      <c r="IYB1" s="76"/>
      <c r="IYC1" s="76"/>
      <c r="IYD1" s="76"/>
      <c r="IYE1" s="76"/>
      <c r="IYF1" s="76"/>
      <c r="IYG1" s="76"/>
      <c r="IYH1" s="76"/>
      <c r="IYI1" s="76"/>
      <c r="IYJ1" s="76"/>
      <c r="IYK1" s="76"/>
      <c r="IYL1" s="76"/>
      <c r="IYM1" s="76"/>
      <c r="IYN1" s="76"/>
      <c r="IYO1" s="76"/>
      <c r="IYP1" s="76"/>
      <c r="IYQ1" s="76"/>
      <c r="IYR1" s="76"/>
      <c r="IYS1" s="76"/>
      <c r="IYT1" s="76"/>
      <c r="IYU1" s="76"/>
      <c r="IYV1" s="76"/>
      <c r="IYW1" s="76"/>
      <c r="IYX1" s="76"/>
      <c r="IYY1" s="76"/>
      <c r="IYZ1" s="76"/>
      <c r="IZA1" s="76"/>
      <c r="IZB1" s="76"/>
      <c r="IZC1" s="76"/>
      <c r="IZD1" s="76"/>
      <c r="IZE1" s="76"/>
      <c r="IZF1" s="76"/>
      <c r="IZG1" s="76"/>
      <c r="IZH1" s="76"/>
      <c r="IZI1" s="76"/>
      <c r="IZJ1" s="76"/>
      <c r="IZK1" s="76"/>
      <c r="IZL1" s="76"/>
      <c r="IZM1" s="76"/>
      <c r="IZN1" s="76"/>
      <c r="IZO1" s="76"/>
      <c r="IZP1" s="76"/>
      <c r="IZQ1" s="76"/>
      <c r="IZR1" s="76"/>
      <c r="IZS1" s="76"/>
      <c r="IZT1" s="76"/>
      <c r="IZU1" s="76"/>
      <c r="IZV1" s="76"/>
      <c r="IZW1" s="76"/>
      <c r="IZX1" s="76"/>
      <c r="IZY1" s="76"/>
      <c r="IZZ1" s="76"/>
      <c r="JAA1" s="76"/>
      <c r="JAB1" s="76"/>
      <c r="JAC1" s="76"/>
      <c r="JAD1" s="76"/>
      <c r="JAE1" s="76"/>
      <c r="JAF1" s="76"/>
      <c r="JAG1" s="76"/>
      <c r="JAH1" s="76"/>
      <c r="JAI1" s="76"/>
      <c r="JAJ1" s="76"/>
      <c r="JAK1" s="76"/>
      <c r="JAL1" s="76"/>
      <c r="JAM1" s="76"/>
      <c r="JAN1" s="76"/>
      <c r="JAO1" s="76"/>
      <c r="JAP1" s="76"/>
      <c r="JAQ1" s="76"/>
      <c r="JAR1" s="76"/>
      <c r="JAS1" s="76"/>
      <c r="JAT1" s="76"/>
      <c r="JAU1" s="76"/>
      <c r="JAV1" s="76"/>
      <c r="JAW1" s="76"/>
      <c r="JAX1" s="76"/>
      <c r="JAY1" s="76"/>
      <c r="JAZ1" s="76"/>
      <c r="JBA1" s="76"/>
      <c r="JBB1" s="76"/>
      <c r="JBC1" s="76"/>
      <c r="JBD1" s="76"/>
      <c r="JBE1" s="76"/>
      <c r="JBF1" s="76"/>
      <c r="JBG1" s="76"/>
      <c r="JBH1" s="76"/>
      <c r="JBI1" s="76"/>
      <c r="JBJ1" s="76"/>
      <c r="JBK1" s="76"/>
      <c r="JBL1" s="76"/>
      <c r="JBM1" s="76"/>
      <c r="JBN1" s="76"/>
      <c r="JBO1" s="76"/>
      <c r="JBP1" s="76"/>
      <c r="JBQ1" s="76"/>
      <c r="JBR1" s="76"/>
      <c r="JBS1" s="76"/>
      <c r="JBT1" s="76"/>
      <c r="JBU1" s="76"/>
      <c r="JBV1" s="76"/>
      <c r="JBW1" s="76"/>
      <c r="JBX1" s="76"/>
      <c r="JBY1" s="76"/>
      <c r="JBZ1" s="76"/>
      <c r="JCA1" s="76"/>
      <c r="JCB1" s="76"/>
      <c r="JCC1" s="76"/>
      <c r="JCD1" s="76"/>
      <c r="JCE1" s="76"/>
      <c r="JCF1" s="76"/>
      <c r="JCG1" s="76"/>
      <c r="JCH1" s="76"/>
      <c r="JCI1" s="76"/>
      <c r="JCJ1" s="76"/>
      <c r="JCK1" s="76"/>
      <c r="JCL1" s="76"/>
      <c r="JCM1" s="76"/>
      <c r="JCN1" s="76"/>
      <c r="JCO1" s="76"/>
      <c r="JCP1" s="76"/>
      <c r="JCQ1" s="76"/>
      <c r="JCR1" s="76"/>
      <c r="JCS1" s="76"/>
      <c r="JCT1" s="76"/>
      <c r="JCU1" s="76"/>
      <c r="JCV1" s="76"/>
      <c r="JCW1" s="76"/>
      <c r="JCX1" s="76"/>
      <c r="JCY1" s="76"/>
      <c r="JCZ1" s="76"/>
      <c r="JDA1" s="76"/>
      <c r="JDB1" s="76"/>
      <c r="JDC1" s="76"/>
      <c r="JDD1" s="76"/>
      <c r="JDE1" s="76"/>
      <c r="JDF1" s="76"/>
      <c r="JDG1" s="76"/>
      <c r="JDH1" s="76"/>
      <c r="JDI1" s="76"/>
      <c r="JDJ1" s="76"/>
      <c r="JDK1" s="76"/>
      <c r="JDL1" s="76"/>
      <c r="JDM1" s="76"/>
      <c r="JDN1" s="76"/>
      <c r="JDO1" s="76"/>
      <c r="JDP1" s="76"/>
      <c r="JDQ1" s="76"/>
      <c r="JDR1" s="76"/>
      <c r="JDS1" s="76"/>
      <c r="JDT1" s="76"/>
      <c r="JDU1" s="76"/>
      <c r="JDV1" s="76"/>
      <c r="JDW1" s="76"/>
      <c r="JDX1" s="76"/>
      <c r="JDY1" s="76"/>
      <c r="JDZ1" s="76"/>
      <c r="JEA1" s="76"/>
      <c r="JEB1" s="76"/>
      <c r="JEC1" s="76"/>
      <c r="JED1" s="76"/>
      <c r="JEE1" s="76"/>
      <c r="JEF1" s="76"/>
      <c r="JEG1" s="76"/>
      <c r="JEH1" s="76"/>
      <c r="JEI1" s="76"/>
      <c r="JEJ1" s="76"/>
      <c r="JEK1" s="76"/>
      <c r="JEL1" s="76"/>
      <c r="JEM1" s="76"/>
      <c r="JEN1" s="76"/>
      <c r="JEO1" s="76"/>
      <c r="JEP1" s="76"/>
      <c r="JEQ1" s="76"/>
      <c r="JER1" s="76"/>
      <c r="JES1" s="76"/>
      <c r="JET1" s="76"/>
      <c r="JEU1" s="76"/>
      <c r="JEV1" s="76"/>
      <c r="JEW1" s="76"/>
      <c r="JEX1" s="76"/>
      <c r="JEY1" s="76"/>
      <c r="JEZ1" s="76"/>
      <c r="JFA1" s="76"/>
      <c r="JFB1" s="76"/>
      <c r="JFC1" s="76"/>
      <c r="JFD1" s="76"/>
      <c r="JFE1" s="76"/>
      <c r="JFF1" s="76"/>
      <c r="JFG1" s="76"/>
      <c r="JFH1" s="76"/>
      <c r="JFI1" s="76"/>
      <c r="JFJ1" s="76"/>
      <c r="JFK1" s="76"/>
      <c r="JFL1" s="76"/>
      <c r="JFM1" s="76"/>
      <c r="JFN1" s="76"/>
      <c r="JFO1" s="76"/>
      <c r="JFP1" s="76"/>
      <c r="JFQ1" s="76"/>
      <c r="JFR1" s="76"/>
      <c r="JFS1" s="76"/>
      <c r="JFT1" s="76"/>
      <c r="JFU1" s="76"/>
      <c r="JFV1" s="76"/>
      <c r="JFW1" s="76"/>
      <c r="JFX1" s="76"/>
      <c r="JFY1" s="76"/>
      <c r="JFZ1" s="76"/>
      <c r="JGA1" s="76"/>
      <c r="JGB1" s="76"/>
      <c r="JGC1" s="76"/>
      <c r="JGD1" s="76"/>
      <c r="JGE1" s="76"/>
      <c r="JGF1" s="76"/>
      <c r="JGG1" s="76"/>
      <c r="JGH1" s="76"/>
      <c r="JGI1" s="76"/>
      <c r="JGJ1" s="76"/>
      <c r="JGK1" s="76"/>
      <c r="JGL1" s="76"/>
      <c r="JGM1" s="76"/>
      <c r="JGN1" s="76"/>
      <c r="JGO1" s="76"/>
      <c r="JGP1" s="76"/>
      <c r="JGQ1" s="76"/>
      <c r="JGR1" s="76"/>
      <c r="JGS1" s="76"/>
      <c r="JGT1" s="76"/>
      <c r="JGU1" s="76"/>
      <c r="JGV1" s="76"/>
      <c r="JGW1" s="76"/>
      <c r="JGX1" s="76"/>
      <c r="JGY1" s="76"/>
      <c r="JGZ1" s="76"/>
      <c r="JHA1" s="76"/>
      <c r="JHB1" s="76"/>
      <c r="JHC1" s="76"/>
      <c r="JHD1" s="76"/>
      <c r="JHE1" s="76"/>
      <c r="JHF1" s="76"/>
      <c r="JHG1" s="76"/>
      <c r="JHH1" s="76"/>
      <c r="JHI1" s="76"/>
      <c r="JHJ1" s="76"/>
      <c r="JHK1" s="76"/>
      <c r="JHL1" s="76"/>
      <c r="JHM1" s="76"/>
      <c r="JHN1" s="76"/>
      <c r="JHO1" s="76"/>
      <c r="JHP1" s="76"/>
      <c r="JHQ1" s="76"/>
      <c r="JHR1" s="76"/>
      <c r="JHS1" s="76"/>
      <c r="JHT1" s="76"/>
      <c r="JHU1" s="76"/>
      <c r="JHV1" s="76"/>
      <c r="JHW1" s="76"/>
      <c r="JHX1" s="76"/>
      <c r="JHY1" s="76"/>
      <c r="JHZ1" s="76"/>
      <c r="JIA1" s="76"/>
      <c r="JIB1" s="76"/>
      <c r="JIC1" s="76"/>
      <c r="JID1" s="76"/>
      <c r="JIE1" s="76"/>
      <c r="JIF1" s="76"/>
      <c r="JIG1" s="76"/>
      <c r="JIH1" s="76"/>
      <c r="JII1" s="76"/>
      <c r="JIJ1" s="76"/>
      <c r="JIK1" s="76"/>
      <c r="JIL1" s="76"/>
      <c r="JIM1" s="76"/>
      <c r="JIN1" s="76"/>
      <c r="JIO1" s="76"/>
      <c r="JIP1" s="76"/>
      <c r="JIQ1" s="76"/>
      <c r="JIR1" s="76"/>
      <c r="JIS1" s="76"/>
      <c r="JIT1" s="76"/>
      <c r="JIU1" s="76"/>
      <c r="JIV1" s="76"/>
      <c r="JIW1" s="76"/>
      <c r="JIX1" s="76"/>
      <c r="JIY1" s="76"/>
      <c r="JIZ1" s="76"/>
      <c r="JJA1" s="76"/>
      <c r="JJB1" s="76"/>
      <c r="JJC1" s="76"/>
      <c r="JJD1" s="76"/>
      <c r="JJE1" s="76"/>
      <c r="JJF1" s="76"/>
      <c r="JJG1" s="76"/>
      <c r="JJH1" s="76"/>
      <c r="JJI1" s="76"/>
      <c r="JJJ1" s="76"/>
      <c r="JJK1" s="76"/>
      <c r="JJL1" s="76"/>
      <c r="JJM1" s="76"/>
      <c r="JJN1" s="76"/>
      <c r="JJO1" s="76"/>
      <c r="JJP1" s="76"/>
      <c r="JJQ1" s="76"/>
      <c r="JJR1" s="76"/>
      <c r="JJS1" s="76"/>
      <c r="JJT1" s="76"/>
      <c r="JJU1" s="76"/>
      <c r="JJV1" s="76"/>
      <c r="JJW1" s="76"/>
      <c r="JJX1" s="76"/>
      <c r="JJY1" s="76"/>
      <c r="JJZ1" s="76"/>
      <c r="JKA1" s="76"/>
      <c r="JKB1" s="76"/>
      <c r="JKC1" s="76"/>
      <c r="JKD1" s="76"/>
      <c r="JKE1" s="76"/>
      <c r="JKF1" s="76"/>
      <c r="JKG1" s="76"/>
      <c r="JKH1" s="76"/>
      <c r="JKI1" s="76"/>
      <c r="JKJ1" s="76"/>
      <c r="JKK1" s="76"/>
      <c r="JKL1" s="76"/>
      <c r="JKM1" s="76"/>
      <c r="JKN1" s="76"/>
      <c r="JKO1" s="76"/>
      <c r="JKP1" s="76"/>
      <c r="JKQ1" s="76"/>
      <c r="JKR1" s="76"/>
      <c r="JKS1" s="76"/>
      <c r="JKT1" s="76"/>
      <c r="JKU1" s="76"/>
      <c r="JKV1" s="76"/>
      <c r="JKW1" s="76"/>
      <c r="JKX1" s="76"/>
      <c r="JKY1" s="76"/>
      <c r="JKZ1" s="76"/>
      <c r="JLA1" s="76"/>
      <c r="JLB1" s="76"/>
      <c r="JLC1" s="76"/>
      <c r="JLD1" s="76"/>
      <c r="JLE1" s="76"/>
      <c r="JLF1" s="76"/>
      <c r="JLG1" s="76"/>
      <c r="JLH1" s="76"/>
      <c r="JLI1" s="76"/>
      <c r="JLJ1" s="76"/>
      <c r="JLK1" s="76"/>
      <c r="JLL1" s="76"/>
      <c r="JLM1" s="76"/>
      <c r="JLN1" s="76"/>
      <c r="JLO1" s="76"/>
      <c r="JLP1" s="76"/>
      <c r="JLQ1" s="76"/>
      <c r="JLR1" s="76"/>
      <c r="JLS1" s="76"/>
      <c r="JLT1" s="76"/>
      <c r="JLU1" s="76"/>
      <c r="JLV1" s="76"/>
      <c r="JLW1" s="76"/>
      <c r="JLX1" s="76"/>
      <c r="JLY1" s="76"/>
      <c r="JLZ1" s="76"/>
      <c r="JMA1" s="76"/>
      <c r="JMB1" s="76"/>
      <c r="JMC1" s="76"/>
      <c r="JMD1" s="76"/>
      <c r="JME1" s="76"/>
      <c r="JMF1" s="76"/>
      <c r="JMG1" s="76"/>
      <c r="JMH1" s="76"/>
      <c r="JMI1" s="76"/>
      <c r="JMJ1" s="76"/>
      <c r="JMK1" s="76"/>
      <c r="JML1" s="76"/>
      <c r="JMM1" s="76"/>
      <c r="JMN1" s="76"/>
      <c r="JMO1" s="76"/>
      <c r="JMP1" s="76"/>
      <c r="JMQ1" s="76"/>
      <c r="JMR1" s="76"/>
      <c r="JMS1" s="76"/>
      <c r="JMT1" s="76"/>
      <c r="JMU1" s="76"/>
      <c r="JMV1" s="76"/>
      <c r="JMW1" s="76"/>
      <c r="JMX1" s="76"/>
      <c r="JMY1" s="76"/>
      <c r="JMZ1" s="76"/>
      <c r="JNA1" s="76"/>
      <c r="JNB1" s="76"/>
      <c r="JNC1" s="76"/>
      <c r="JND1" s="76"/>
      <c r="JNE1" s="76"/>
      <c r="JNF1" s="76"/>
      <c r="JNG1" s="76"/>
      <c r="JNH1" s="76"/>
      <c r="JNI1" s="76"/>
      <c r="JNJ1" s="76"/>
      <c r="JNK1" s="76"/>
      <c r="JNL1" s="76"/>
      <c r="JNM1" s="76"/>
      <c r="JNN1" s="76"/>
      <c r="JNO1" s="76"/>
      <c r="JNP1" s="76"/>
      <c r="JNQ1" s="76"/>
      <c r="JNR1" s="76"/>
      <c r="JNS1" s="76"/>
      <c r="JNT1" s="76"/>
      <c r="JNU1" s="76"/>
      <c r="JNV1" s="76"/>
      <c r="JNW1" s="76"/>
      <c r="JNX1" s="76"/>
      <c r="JNY1" s="76"/>
      <c r="JNZ1" s="76"/>
      <c r="JOA1" s="76"/>
      <c r="JOB1" s="76"/>
      <c r="JOC1" s="76"/>
      <c r="JOD1" s="76"/>
      <c r="JOE1" s="76"/>
      <c r="JOF1" s="76"/>
      <c r="JOG1" s="76"/>
      <c r="JOH1" s="76"/>
      <c r="JOI1" s="76"/>
      <c r="JOJ1" s="76"/>
      <c r="JOK1" s="76"/>
      <c r="JOL1" s="76"/>
      <c r="JOM1" s="76"/>
      <c r="JON1" s="76"/>
      <c r="JOO1" s="76"/>
      <c r="JOP1" s="76"/>
      <c r="JOQ1" s="76"/>
      <c r="JOR1" s="76"/>
      <c r="JOS1" s="76"/>
      <c r="JOT1" s="76"/>
      <c r="JOU1" s="76"/>
      <c r="JOV1" s="76"/>
      <c r="JOW1" s="76"/>
      <c r="JOX1" s="76"/>
      <c r="JOY1" s="76"/>
      <c r="JOZ1" s="76"/>
      <c r="JPA1" s="76"/>
      <c r="JPB1" s="76"/>
      <c r="JPC1" s="76"/>
      <c r="JPD1" s="76"/>
      <c r="JPE1" s="76"/>
      <c r="JPF1" s="76"/>
      <c r="JPG1" s="76"/>
      <c r="JPH1" s="76"/>
      <c r="JPI1" s="76"/>
      <c r="JPJ1" s="76"/>
      <c r="JPK1" s="76"/>
      <c r="JPL1" s="76"/>
      <c r="JPM1" s="76"/>
      <c r="JPN1" s="76"/>
      <c r="JPO1" s="76"/>
      <c r="JPP1" s="76"/>
      <c r="JPQ1" s="76"/>
      <c r="JPR1" s="76"/>
      <c r="JPS1" s="76"/>
      <c r="JPT1" s="76"/>
      <c r="JPU1" s="76"/>
      <c r="JPV1" s="76"/>
      <c r="JPW1" s="76"/>
      <c r="JPX1" s="76"/>
      <c r="JPY1" s="76"/>
      <c r="JPZ1" s="76"/>
      <c r="JQA1" s="76"/>
      <c r="JQB1" s="76"/>
      <c r="JQC1" s="76"/>
      <c r="JQD1" s="76"/>
      <c r="JQE1" s="76"/>
      <c r="JQF1" s="76"/>
      <c r="JQG1" s="76"/>
      <c r="JQH1" s="76"/>
      <c r="JQI1" s="76"/>
      <c r="JQJ1" s="76"/>
      <c r="JQK1" s="76"/>
      <c r="JQL1" s="76"/>
      <c r="JQM1" s="76"/>
      <c r="JQN1" s="76"/>
      <c r="JQO1" s="76"/>
      <c r="JQP1" s="76"/>
      <c r="JQQ1" s="76"/>
      <c r="JQR1" s="76"/>
      <c r="JQS1" s="76"/>
      <c r="JQT1" s="76"/>
      <c r="JQU1" s="76"/>
      <c r="JQV1" s="76"/>
      <c r="JQW1" s="76"/>
      <c r="JQX1" s="76"/>
      <c r="JQY1" s="76"/>
      <c r="JQZ1" s="76"/>
      <c r="JRA1" s="76"/>
      <c r="JRB1" s="76"/>
      <c r="JRC1" s="76"/>
      <c r="JRD1" s="76"/>
      <c r="JRE1" s="76"/>
      <c r="JRF1" s="76"/>
      <c r="JRG1" s="76"/>
      <c r="JRH1" s="76"/>
      <c r="JRI1" s="76"/>
      <c r="JRJ1" s="76"/>
      <c r="JRK1" s="76"/>
      <c r="JRL1" s="76"/>
      <c r="JRM1" s="76"/>
      <c r="JRN1" s="76"/>
      <c r="JRO1" s="76"/>
      <c r="JRP1" s="76"/>
      <c r="JRQ1" s="76"/>
      <c r="JRR1" s="76"/>
      <c r="JRS1" s="76"/>
      <c r="JRT1" s="76"/>
      <c r="JRU1" s="76"/>
      <c r="JRV1" s="76"/>
      <c r="JRW1" s="76"/>
      <c r="JRX1" s="76"/>
      <c r="JRY1" s="76"/>
      <c r="JRZ1" s="76"/>
      <c r="JSA1" s="76"/>
      <c r="JSB1" s="76"/>
      <c r="JSC1" s="76"/>
      <c r="JSD1" s="76"/>
      <c r="JSE1" s="76"/>
      <c r="JSF1" s="76"/>
      <c r="JSG1" s="76"/>
      <c r="JSH1" s="76"/>
      <c r="JSI1" s="76"/>
      <c r="JSJ1" s="76"/>
      <c r="JSK1" s="76"/>
      <c r="JSL1" s="76"/>
      <c r="JSM1" s="76"/>
      <c r="JSN1" s="76"/>
      <c r="JSO1" s="76"/>
      <c r="JSP1" s="76"/>
      <c r="JSQ1" s="76"/>
      <c r="JSR1" s="76"/>
      <c r="JSS1" s="76"/>
      <c r="JST1" s="76"/>
      <c r="JSU1" s="76"/>
      <c r="JSV1" s="76"/>
      <c r="JSW1" s="76"/>
      <c r="JSX1" s="76"/>
      <c r="JSY1" s="76"/>
      <c r="JSZ1" s="76"/>
      <c r="JTA1" s="76"/>
      <c r="JTB1" s="76"/>
      <c r="JTC1" s="76"/>
      <c r="JTD1" s="76"/>
      <c r="JTE1" s="76"/>
      <c r="JTF1" s="76"/>
      <c r="JTG1" s="76"/>
      <c r="JTH1" s="76"/>
      <c r="JTI1" s="76"/>
      <c r="JTJ1" s="76"/>
      <c r="JTK1" s="76"/>
      <c r="JTL1" s="76"/>
      <c r="JTM1" s="76"/>
      <c r="JTN1" s="76"/>
      <c r="JTO1" s="76"/>
      <c r="JTP1" s="76"/>
      <c r="JTQ1" s="76"/>
      <c r="JTR1" s="76"/>
      <c r="JTS1" s="76"/>
      <c r="JTT1" s="76"/>
      <c r="JTU1" s="76"/>
      <c r="JTV1" s="76"/>
      <c r="JTW1" s="76"/>
      <c r="JTX1" s="76"/>
      <c r="JTY1" s="76"/>
      <c r="JTZ1" s="76"/>
      <c r="JUA1" s="76"/>
      <c r="JUB1" s="76"/>
      <c r="JUC1" s="76"/>
      <c r="JUD1" s="76"/>
      <c r="JUE1" s="76"/>
      <c r="JUF1" s="76"/>
      <c r="JUG1" s="76"/>
      <c r="JUH1" s="76"/>
      <c r="JUI1" s="76"/>
      <c r="JUJ1" s="76"/>
      <c r="JUK1" s="76"/>
      <c r="JUL1" s="76"/>
      <c r="JUM1" s="76"/>
      <c r="JUN1" s="76"/>
      <c r="JUO1" s="76"/>
      <c r="JUP1" s="76"/>
      <c r="JUQ1" s="76"/>
      <c r="JUR1" s="76"/>
      <c r="JUS1" s="76"/>
      <c r="JUT1" s="76"/>
      <c r="JUU1" s="76"/>
      <c r="JUV1" s="76"/>
      <c r="JUW1" s="76"/>
      <c r="JUX1" s="76"/>
      <c r="JUY1" s="76"/>
      <c r="JUZ1" s="76"/>
      <c r="JVA1" s="76"/>
      <c r="JVB1" s="76"/>
      <c r="JVC1" s="76"/>
      <c r="JVD1" s="76"/>
      <c r="JVE1" s="76"/>
      <c r="JVF1" s="76"/>
      <c r="JVG1" s="76"/>
      <c r="JVH1" s="76"/>
      <c r="JVI1" s="76"/>
      <c r="JVJ1" s="76"/>
      <c r="JVK1" s="76"/>
      <c r="JVL1" s="76"/>
      <c r="JVM1" s="76"/>
      <c r="JVN1" s="76"/>
      <c r="JVO1" s="76"/>
      <c r="JVP1" s="76"/>
      <c r="JVQ1" s="76"/>
      <c r="JVR1" s="76"/>
      <c r="JVS1" s="76"/>
      <c r="JVT1" s="76"/>
      <c r="JVU1" s="76"/>
      <c r="JVV1" s="76"/>
      <c r="JVW1" s="76"/>
      <c r="JVX1" s="76"/>
      <c r="JVY1" s="76"/>
      <c r="JVZ1" s="76"/>
      <c r="JWA1" s="76"/>
      <c r="JWB1" s="76"/>
      <c r="JWC1" s="76"/>
      <c r="JWD1" s="76"/>
      <c r="JWE1" s="76"/>
      <c r="JWF1" s="76"/>
      <c r="JWG1" s="76"/>
      <c r="JWH1" s="76"/>
      <c r="JWI1" s="76"/>
      <c r="JWJ1" s="76"/>
      <c r="JWK1" s="76"/>
      <c r="JWL1" s="76"/>
      <c r="JWM1" s="76"/>
      <c r="JWN1" s="76"/>
      <c r="JWO1" s="76"/>
      <c r="JWP1" s="76"/>
      <c r="JWQ1" s="76"/>
      <c r="JWR1" s="76"/>
      <c r="JWS1" s="76"/>
      <c r="JWT1" s="76"/>
      <c r="JWU1" s="76"/>
      <c r="JWV1" s="76"/>
      <c r="JWW1" s="76"/>
      <c r="JWX1" s="76"/>
      <c r="JWY1" s="76"/>
      <c r="JWZ1" s="76"/>
      <c r="JXA1" s="76"/>
      <c r="JXB1" s="76"/>
      <c r="JXC1" s="76"/>
      <c r="JXD1" s="76"/>
      <c r="JXE1" s="76"/>
      <c r="JXF1" s="76"/>
      <c r="JXG1" s="76"/>
      <c r="JXH1" s="76"/>
      <c r="JXI1" s="76"/>
      <c r="JXJ1" s="76"/>
      <c r="JXK1" s="76"/>
      <c r="JXL1" s="76"/>
      <c r="JXM1" s="76"/>
      <c r="JXN1" s="76"/>
      <c r="JXO1" s="76"/>
      <c r="JXP1" s="76"/>
      <c r="JXQ1" s="76"/>
      <c r="JXR1" s="76"/>
      <c r="JXS1" s="76"/>
      <c r="JXT1" s="76"/>
      <c r="JXU1" s="76"/>
      <c r="JXV1" s="76"/>
      <c r="JXW1" s="76"/>
      <c r="JXX1" s="76"/>
      <c r="JXY1" s="76"/>
      <c r="JXZ1" s="76"/>
      <c r="JYA1" s="76"/>
      <c r="JYB1" s="76"/>
      <c r="JYC1" s="76"/>
      <c r="JYD1" s="76"/>
      <c r="JYE1" s="76"/>
      <c r="JYF1" s="76"/>
      <c r="JYG1" s="76"/>
      <c r="JYH1" s="76"/>
      <c r="JYI1" s="76"/>
      <c r="JYJ1" s="76"/>
      <c r="JYK1" s="76"/>
      <c r="JYL1" s="76"/>
      <c r="JYM1" s="76"/>
      <c r="JYN1" s="76"/>
      <c r="JYO1" s="76"/>
      <c r="JYP1" s="76"/>
      <c r="JYQ1" s="76"/>
      <c r="JYR1" s="76"/>
      <c r="JYS1" s="76"/>
      <c r="JYT1" s="76"/>
      <c r="JYU1" s="76"/>
      <c r="JYV1" s="76"/>
      <c r="JYW1" s="76"/>
      <c r="JYX1" s="76"/>
      <c r="JYY1" s="76"/>
      <c r="JYZ1" s="76"/>
      <c r="JZA1" s="76"/>
      <c r="JZB1" s="76"/>
      <c r="JZC1" s="76"/>
      <c r="JZD1" s="76"/>
      <c r="JZE1" s="76"/>
      <c r="JZF1" s="76"/>
      <c r="JZG1" s="76"/>
      <c r="JZH1" s="76"/>
      <c r="JZI1" s="76"/>
      <c r="JZJ1" s="76"/>
      <c r="JZK1" s="76"/>
      <c r="JZL1" s="76"/>
      <c r="JZM1" s="76"/>
      <c r="JZN1" s="76"/>
      <c r="JZO1" s="76"/>
      <c r="JZP1" s="76"/>
      <c r="JZQ1" s="76"/>
      <c r="JZR1" s="76"/>
      <c r="JZS1" s="76"/>
      <c r="JZT1" s="76"/>
      <c r="JZU1" s="76"/>
      <c r="JZV1" s="76"/>
      <c r="JZW1" s="76"/>
      <c r="JZX1" s="76"/>
      <c r="JZY1" s="76"/>
      <c r="JZZ1" s="76"/>
      <c r="KAA1" s="76"/>
      <c r="KAB1" s="76"/>
      <c r="KAC1" s="76"/>
      <c r="KAD1" s="76"/>
      <c r="KAE1" s="76"/>
      <c r="KAF1" s="76"/>
      <c r="KAG1" s="76"/>
      <c r="KAH1" s="76"/>
      <c r="KAI1" s="76"/>
      <c r="KAJ1" s="76"/>
      <c r="KAK1" s="76"/>
      <c r="KAL1" s="76"/>
      <c r="KAM1" s="76"/>
      <c r="KAN1" s="76"/>
      <c r="KAO1" s="76"/>
      <c r="KAP1" s="76"/>
      <c r="KAQ1" s="76"/>
      <c r="KAR1" s="76"/>
      <c r="KAS1" s="76"/>
      <c r="KAT1" s="76"/>
      <c r="KAU1" s="76"/>
      <c r="KAV1" s="76"/>
      <c r="KAW1" s="76"/>
      <c r="KAX1" s="76"/>
      <c r="KAY1" s="76"/>
      <c r="KAZ1" s="76"/>
      <c r="KBA1" s="76"/>
      <c r="KBB1" s="76"/>
      <c r="KBC1" s="76"/>
      <c r="KBD1" s="76"/>
      <c r="KBE1" s="76"/>
      <c r="KBF1" s="76"/>
      <c r="KBG1" s="76"/>
      <c r="KBH1" s="76"/>
      <c r="KBI1" s="76"/>
      <c r="KBJ1" s="76"/>
      <c r="KBK1" s="76"/>
      <c r="KBL1" s="76"/>
      <c r="KBM1" s="76"/>
      <c r="KBN1" s="76"/>
      <c r="KBO1" s="76"/>
      <c r="KBP1" s="76"/>
      <c r="KBQ1" s="76"/>
      <c r="KBR1" s="76"/>
      <c r="KBS1" s="76"/>
      <c r="KBT1" s="76"/>
      <c r="KBU1" s="76"/>
      <c r="KBV1" s="76"/>
      <c r="KBW1" s="76"/>
      <c r="KBX1" s="76"/>
      <c r="KBY1" s="76"/>
      <c r="KBZ1" s="76"/>
      <c r="KCA1" s="76"/>
      <c r="KCB1" s="76"/>
      <c r="KCC1" s="76"/>
      <c r="KCD1" s="76"/>
      <c r="KCE1" s="76"/>
      <c r="KCF1" s="76"/>
      <c r="KCG1" s="76"/>
      <c r="KCH1" s="76"/>
      <c r="KCI1" s="76"/>
      <c r="KCJ1" s="76"/>
      <c r="KCK1" s="76"/>
      <c r="KCL1" s="76"/>
      <c r="KCM1" s="76"/>
      <c r="KCN1" s="76"/>
      <c r="KCO1" s="76"/>
      <c r="KCP1" s="76"/>
      <c r="KCQ1" s="76"/>
      <c r="KCR1" s="76"/>
      <c r="KCS1" s="76"/>
      <c r="KCT1" s="76"/>
      <c r="KCU1" s="76"/>
      <c r="KCV1" s="76"/>
      <c r="KCW1" s="76"/>
      <c r="KCX1" s="76"/>
      <c r="KCY1" s="76"/>
      <c r="KCZ1" s="76"/>
      <c r="KDA1" s="76"/>
      <c r="KDB1" s="76"/>
      <c r="KDC1" s="76"/>
      <c r="KDD1" s="76"/>
      <c r="KDE1" s="76"/>
      <c r="KDF1" s="76"/>
      <c r="KDG1" s="76"/>
      <c r="KDH1" s="76"/>
      <c r="KDI1" s="76"/>
      <c r="KDJ1" s="76"/>
      <c r="KDK1" s="76"/>
      <c r="KDL1" s="76"/>
      <c r="KDM1" s="76"/>
      <c r="KDN1" s="76"/>
      <c r="KDO1" s="76"/>
      <c r="KDP1" s="76"/>
      <c r="KDQ1" s="76"/>
      <c r="KDR1" s="76"/>
      <c r="KDS1" s="76"/>
      <c r="KDT1" s="76"/>
      <c r="KDU1" s="76"/>
      <c r="KDV1" s="76"/>
      <c r="KDW1" s="76"/>
      <c r="KDX1" s="76"/>
      <c r="KDY1" s="76"/>
      <c r="KDZ1" s="76"/>
      <c r="KEA1" s="76"/>
      <c r="KEB1" s="76"/>
      <c r="KEC1" s="76"/>
      <c r="KED1" s="76"/>
      <c r="KEE1" s="76"/>
      <c r="KEF1" s="76"/>
      <c r="KEG1" s="76"/>
      <c r="KEH1" s="76"/>
      <c r="KEI1" s="76"/>
      <c r="KEJ1" s="76"/>
      <c r="KEK1" s="76"/>
      <c r="KEL1" s="76"/>
      <c r="KEM1" s="76"/>
      <c r="KEN1" s="76"/>
      <c r="KEO1" s="76"/>
      <c r="KEP1" s="76"/>
      <c r="KEQ1" s="76"/>
      <c r="KER1" s="76"/>
      <c r="KES1" s="76"/>
      <c r="KET1" s="76"/>
      <c r="KEU1" s="76"/>
      <c r="KEV1" s="76"/>
      <c r="KEW1" s="76"/>
      <c r="KEX1" s="76"/>
      <c r="KEY1" s="76"/>
      <c r="KEZ1" s="76"/>
      <c r="KFA1" s="76"/>
      <c r="KFB1" s="76"/>
      <c r="KFC1" s="76"/>
      <c r="KFD1" s="76"/>
      <c r="KFE1" s="76"/>
      <c r="KFF1" s="76"/>
      <c r="KFG1" s="76"/>
      <c r="KFH1" s="76"/>
      <c r="KFI1" s="76"/>
      <c r="KFJ1" s="76"/>
      <c r="KFK1" s="76"/>
      <c r="KFL1" s="76"/>
      <c r="KFM1" s="76"/>
      <c r="KFN1" s="76"/>
      <c r="KFO1" s="76"/>
      <c r="KFP1" s="76"/>
      <c r="KFQ1" s="76"/>
      <c r="KFR1" s="76"/>
      <c r="KFS1" s="76"/>
      <c r="KFT1" s="76"/>
      <c r="KFU1" s="76"/>
      <c r="KFV1" s="76"/>
      <c r="KFW1" s="76"/>
      <c r="KFX1" s="76"/>
      <c r="KFY1" s="76"/>
      <c r="KFZ1" s="76"/>
      <c r="KGA1" s="76"/>
      <c r="KGB1" s="76"/>
      <c r="KGC1" s="76"/>
      <c r="KGD1" s="76"/>
      <c r="KGE1" s="76"/>
      <c r="KGF1" s="76"/>
      <c r="KGG1" s="76"/>
      <c r="KGH1" s="76"/>
      <c r="KGI1" s="76"/>
      <c r="KGJ1" s="76"/>
      <c r="KGK1" s="76"/>
      <c r="KGL1" s="76"/>
      <c r="KGM1" s="76"/>
      <c r="KGN1" s="76"/>
      <c r="KGO1" s="76"/>
      <c r="KGP1" s="76"/>
      <c r="KGQ1" s="76"/>
      <c r="KGR1" s="76"/>
      <c r="KGS1" s="76"/>
      <c r="KGT1" s="76"/>
      <c r="KGU1" s="76"/>
      <c r="KGV1" s="76"/>
      <c r="KGW1" s="76"/>
      <c r="KGX1" s="76"/>
      <c r="KGY1" s="76"/>
      <c r="KGZ1" s="76"/>
      <c r="KHA1" s="76"/>
      <c r="KHB1" s="76"/>
      <c r="KHC1" s="76"/>
      <c r="KHD1" s="76"/>
      <c r="KHE1" s="76"/>
      <c r="KHF1" s="76"/>
      <c r="KHG1" s="76"/>
      <c r="KHH1" s="76"/>
      <c r="KHI1" s="76"/>
      <c r="KHJ1" s="76"/>
      <c r="KHK1" s="76"/>
      <c r="KHL1" s="76"/>
      <c r="KHM1" s="76"/>
      <c r="KHN1" s="76"/>
      <c r="KHO1" s="76"/>
      <c r="KHP1" s="76"/>
      <c r="KHQ1" s="76"/>
      <c r="KHR1" s="76"/>
      <c r="KHS1" s="76"/>
      <c r="KHT1" s="76"/>
      <c r="KHU1" s="76"/>
      <c r="KHV1" s="76"/>
      <c r="KHW1" s="76"/>
      <c r="KHX1" s="76"/>
      <c r="KHY1" s="76"/>
      <c r="KHZ1" s="76"/>
      <c r="KIA1" s="76"/>
      <c r="KIB1" s="76"/>
      <c r="KIC1" s="76"/>
      <c r="KID1" s="76"/>
      <c r="KIE1" s="76"/>
      <c r="KIF1" s="76"/>
      <c r="KIG1" s="76"/>
      <c r="KIH1" s="76"/>
      <c r="KII1" s="76"/>
      <c r="KIJ1" s="76"/>
      <c r="KIK1" s="76"/>
      <c r="KIL1" s="76"/>
      <c r="KIM1" s="76"/>
      <c r="KIN1" s="76"/>
      <c r="KIO1" s="76"/>
      <c r="KIP1" s="76"/>
      <c r="KIQ1" s="76"/>
      <c r="KIR1" s="76"/>
      <c r="KIS1" s="76"/>
      <c r="KIT1" s="76"/>
      <c r="KIU1" s="76"/>
      <c r="KIV1" s="76"/>
      <c r="KIW1" s="76"/>
      <c r="KIX1" s="76"/>
      <c r="KIY1" s="76"/>
      <c r="KIZ1" s="76"/>
      <c r="KJA1" s="76"/>
      <c r="KJB1" s="76"/>
      <c r="KJC1" s="76"/>
      <c r="KJD1" s="76"/>
      <c r="KJE1" s="76"/>
      <c r="KJF1" s="76"/>
      <c r="KJG1" s="76"/>
      <c r="KJH1" s="76"/>
      <c r="KJI1" s="76"/>
      <c r="KJJ1" s="76"/>
      <c r="KJK1" s="76"/>
      <c r="KJL1" s="76"/>
      <c r="KJM1" s="76"/>
      <c r="KJN1" s="76"/>
      <c r="KJO1" s="76"/>
      <c r="KJP1" s="76"/>
      <c r="KJQ1" s="76"/>
      <c r="KJR1" s="76"/>
      <c r="KJS1" s="76"/>
      <c r="KJT1" s="76"/>
      <c r="KJU1" s="76"/>
      <c r="KJV1" s="76"/>
      <c r="KJW1" s="76"/>
      <c r="KJX1" s="76"/>
      <c r="KJY1" s="76"/>
      <c r="KJZ1" s="76"/>
      <c r="KKA1" s="76"/>
      <c r="KKB1" s="76"/>
      <c r="KKC1" s="76"/>
      <c r="KKD1" s="76"/>
      <c r="KKE1" s="76"/>
      <c r="KKF1" s="76"/>
      <c r="KKG1" s="76"/>
      <c r="KKH1" s="76"/>
      <c r="KKI1" s="76"/>
      <c r="KKJ1" s="76"/>
      <c r="KKK1" s="76"/>
      <c r="KKL1" s="76"/>
      <c r="KKM1" s="76"/>
      <c r="KKN1" s="76"/>
      <c r="KKO1" s="76"/>
      <c r="KKP1" s="76"/>
      <c r="KKQ1" s="76"/>
      <c r="KKR1" s="76"/>
      <c r="KKS1" s="76"/>
      <c r="KKT1" s="76"/>
      <c r="KKU1" s="76"/>
      <c r="KKV1" s="76"/>
      <c r="KKW1" s="76"/>
      <c r="KKX1" s="76"/>
      <c r="KKY1" s="76"/>
      <c r="KKZ1" s="76"/>
      <c r="KLA1" s="76"/>
      <c r="KLB1" s="76"/>
      <c r="KLC1" s="76"/>
      <c r="KLD1" s="76"/>
      <c r="KLE1" s="76"/>
      <c r="KLF1" s="76"/>
      <c r="KLG1" s="76"/>
      <c r="KLH1" s="76"/>
      <c r="KLI1" s="76"/>
      <c r="KLJ1" s="76"/>
      <c r="KLK1" s="76"/>
      <c r="KLL1" s="76"/>
      <c r="KLM1" s="76"/>
      <c r="KLN1" s="76"/>
      <c r="KLO1" s="76"/>
      <c r="KLP1" s="76"/>
      <c r="KLQ1" s="76"/>
      <c r="KLR1" s="76"/>
      <c r="KLS1" s="76"/>
      <c r="KLT1" s="76"/>
      <c r="KLU1" s="76"/>
      <c r="KLV1" s="76"/>
      <c r="KLW1" s="76"/>
      <c r="KLX1" s="76"/>
      <c r="KLY1" s="76"/>
      <c r="KLZ1" s="76"/>
      <c r="KMA1" s="76"/>
      <c r="KMB1" s="76"/>
      <c r="KMC1" s="76"/>
      <c r="KMD1" s="76"/>
      <c r="KME1" s="76"/>
      <c r="KMF1" s="76"/>
      <c r="KMG1" s="76"/>
      <c r="KMH1" s="76"/>
      <c r="KMI1" s="76"/>
      <c r="KMJ1" s="76"/>
      <c r="KMK1" s="76"/>
      <c r="KML1" s="76"/>
      <c r="KMM1" s="76"/>
      <c r="KMN1" s="76"/>
      <c r="KMO1" s="76"/>
      <c r="KMP1" s="76"/>
      <c r="KMQ1" s="76"/>
      <c r="KMR1" s="76"/>
      <c r="KMS1" s="76"/>
      <c r="KMT1" s="76"/>
      <c r="KMU1" s="76"/>
      <c r="KMV1" s="76"/>
      <c r="KMW1" s="76"/>
      <c r="KMX1" s="76"/>
      <c r="KMY1" s="76"/>
      <c r="KMZ1" s="76"/>
      <c r="KNA1" s="76"/>
      <c r="KNB1" s="76"/>
      <c r="KNC1" s="76"/>
      <c r="KND1" s="76"/>
      <c r="KNE1" s="76"/>
      <c r="KNF1" s="76"/>
      <c r="KNG1" s="76"/>
      <c r="KNH1" s="76"/>
      <c r="KNI1" s="76"/>
      <c r="KNJ1" s="76"/>
      <c r="KNK1" s="76"/>
      <c r="KNL1" s="76"/>
      <c r="KNM1" s="76"/>
      <c r="KNN1" s="76"/>
      <c r="KNO1" s="76"/>
      <c r="KNP1" s="76"/>
      <c r="KNQ1" s="76"/>
      <c r="KNR1" s="76"/>
      <c r="KNS1" s="76"/>
      <c r="KNT1" s="76"/>
      <c r="KNU1" s="76"/>
      <c r="KNV1" s="76"/>
      <c r="KNW1" s="76"/>
      <c r="KNX1" s="76"/>
      <c r="KNY1" s="76"/>
      <c r="KNZ1" s="76"/>
      <c r="KOA1" s="76"/>
      <c r="KOB1" s="76"/>
      <c r="KOC1" s="76"/>
      <c r="KOD1" s="76"/>
      <c r="KOE1" s="76"/>
      <c r="KOF1" s="76"/>
      <c r="KOG1" s="76"/>
      <c r="KOH1" s="76"/>
      <c r="KOI1" s="76"/>
      <c r="KOJ1" s="76"/>
      <c r="KOK1" s="76"/>
      <c r="KOL1" s="76"/>
      <c r="KOM1" s="76"/>
      <c r="KON1" s="76"/>
      <c r="KOO1" s="76"/>
      <c r="KOP1" s="76"/>
      <c r="KOQ1" s="76"/>
      <c r="KOR1" s="76"/>
      <c r="KOS1" s="76"/>
      <c r="KOT1" s="76"/>
      <c r="KOU1" s="76"/>
      <c r="KOV1" s="76"/>
      <c r="KOW1" s="76"/>
      <c r="KOX1" s="76"/>
      <c r="KOY1" s="76"/>
      <c r="KOZ1" s="76"/>
      <c r="KPA1" s="76"/>
      <c r="KPB1" s="76"/>
      <c r="KPC1" s="76"/>
      <c r="KPD1" s="76"/>
      <c r="KPE1" s="76"/>
      <c r="KPF1" s="76"/>
      <c r="KPG1" s="76"/>
      <c r="KPH1" s="76"/>
      <c r="KPI1" s="76"/>
      <c r="KPJ1" s="76"/>
      <c r="KPK1" s="76"/>
      <c r="KPL1" s="76"/>
      <c r="KPM1" s="76"/>
      <c r="KPN1" s="76"/>
      <c r="KPO1" s="76"/>
      <c r="KPP1" s="76"/>
      <c r="KPQ1" s="76"/>
      <c r="KPR1" s="76"/>
      <c r="KPS1" s="76"/>
      <c r="KPT1" s="76"/>
      <c r="KPU1" s="76"/>
      <c r="KPV1" s="76"/>
      <c r="KPW1" s="76"/>
      <c r="KPX1" s="76"/>
      <c r="KPY1" s="76"/>
      <c r="KPZ1" s="76"/>
      <c r="KQA1" s="76"/>
      <c r="KQB1" s="76"/>
      <c r="KQC1" s="76"/>
      <c r="KQD1" s="76"/>
      <c r="KQE1" s="76"/>
      <c r="KQF1" s="76"/>
      <c r="KQG1" s="76"/>
      <c r="KQH1" s="76"/>
      <c r="KQI1" s="76"/>
      <c r="KQJ1" s="76"/>
      <c r="KQK1" s="76"/>
      <c r="KQL1" s="76"/>
      <c r="KQM1" s="76"/>
      <c r="KQN1" s="76"/>
      <c r="KQO1" s="76"/>
      <c r="KQP1" s="76"/>
      <c r="KQQ1" s="76"/>
      <c r="KQR1" s="76"/>
      <c r="KQS1" s="76"/>
      <c r="KQT1" s="76"/>
      <c r="KQU1" s="76"/>
      <c r="KQV1" s="76"/>
      <c r="KQW1" s="76"/>
      <c r="KQX1" s="76"/>
      <c r="KQY1" s="76"/>
      <c r="KQZ1" s="76"/>
      <c r="KRA1" s="76"/>
      <c r="KRB1" s="76"/>
      <c r="KRC1" s="76"/>
      <c r="KRD1" s="76"/>
      <c r="KRE1" s="76"/>
      <c r="KRF1" s="76"/>
      <c r="KRG1" s="76"/>
      <c r="KRH1" s="76"/>
      <c r="KRI1" s="76"/>
      <c r="KRJ1" s="76"/>
      <c r="KRK1" s="76"/>
      <c r="KRL1" s="76"/>
      <c r="KRM1" s="76"/>
      <c r="KRN1" s="76"/>
      <c r="KRO1" s="76"/>
      <c r="KRP1" s="76"/>
      <c r="KRQ1" s="76"/>
      <c r="KRR1" s="76"/>
      <c r="KRS1" s="76"/>
      <c r="KRT1" s="76"/>
      <c r="KRU1" s="76"/>
      <c r="KRV1" s="76"/>
      <c r="KRW1" s="76"/>
      <c r="KRX1" s="76"/>
      <c r="KRY1" s="76"/>
      <c r="KRZ1" s="76"/>
      <c r="KSA1" s="76"/>
      <c r="KSB1" s="76"/>
      <c r="KSC1" s="76"/>
      <c r="KSD1" s="76"/>
      <c r="KSE1" s="76"/>
      <c r="KSF1" s="76"/>
      <c r="KSG1" s="76"/>
      <c r="KSH1" s="76"/>
      <c r="KSI1" s="76"/>
      <c r="KSJ1" s="76"/>
      <c r="KSK1" s="76"/>
      <c r="KSL1" s="76"/>
      <c r="KSM1" s="76"/>
      <c r="KSN1" s="76"/>
      <c r="KSO1" s="76"/>
      <c r="KSP1" s="76"/>
      <c r="KSQ1" s="76"/>
      <c r="KSR1" s="76"/>
      <c r="KSS1" s="76"/>
      <c r="KST1" s="76"/>
      <c r="KSU1" s="76"/>
      <c r="KSV1" s="76"/>
      <c r="KSW1" s="76"/>
      <c r="KSX1" s="76"/>
      <c r="KSY1" s="76"/>
      <c r="KSZ1" s="76"/>
      <c r="KTA1" s="76"/>
      <c r="KTB1" s="76"/>
      <c r="KTC1" s="76"/>
      <c r="KTD1" s="76"/>
      <c r="KTE1" s="76"/>
      <c r="KTF1" s="76"/>
      <c r="KTG1" s="76"/>
      <c r="KTH1" s="76"/>
      <c r="KTI1" s="76"/>
      <c r="KTJ1" s="76"/>
      <c r="KTK1" s="76"/>
      <c r="KTL1" s="76"/>
      <c r="KTM1" s="76"/>
      <c r="KTN1" s="76"/>
      <c r="KTO1" s="76"/>
      <c r="KTP1" s="76"/>
      <c r="KTQ1" s="76"/>
      <c r="KTR1" s="76"/>
      <c r="KTS1" s="76"/>
      <c r="KTT1" s="76"/>
      <c r="KTU1" s="76"/>
      <c r="KTV1" s="76"/>
      <c r="KTW1" s="76"/>
      <c r="KTX1" s="76"/>
      <c r="KTY1" s="76"/>
      <c r="KTZ1" s="76"/>
      <c r="KUA1" s="76"/>
      <c r="KUB1" s="76"/>
      <c r="KUC1" s="76"/>
      <c r="KUD1" s="76"/>
      <c r="KUE1" s="76"/>
      <c r="KUF1" s="76"/>
      <c r="KUG1" s="76"/>
      <c r="KUH1" s="76"/>
      <c r="KUI1" s="76"/>
      <c r="KUJ1" s="76"/>
      <c r="KUK1" s="76"/>
      <c r="KUL1" s="76"/>
      <c r="KUM1" s="76"/>
      <c r="KUN1" s="76"/>
      <c r="KUO1" s="76"/>
      <c r="KUP1" s="76"/>
      <c r="KUQ1" s="76"/>
      <c r="KUR1" s="76"/>
      <c r="KUS1" s="76"/>
      <c r="KUT1" s="76"/>
      <c r="KUU1" s="76"/>
      <c r="KUV1" s="76"/>
      <c r="KUW1" s="76"/>
      <c r="KUX1" s="76"/>
      <c r="KUY1" s="76"/>
      <c r="KUZ1" s="76"/>
      <c r="KVA1" s="76"/>
      <c r="KVB1" s="76"/>
      <c r="KVC1" s="76"/>
      <c r="KVD1" s="76"/>
      <c r="KVE1" s="76"/>
      <c r="KVF1" s="76"/>
      <c r="KVG1" s="76"/>
      <c r="KVH1" s="76"/>
      <c r="KVI1" s="76"/>
      <c r="KVJ1" s="76"/>
      <c r="KVK1" s="76"/>
      <c r="KVL1" s="76"/>
      <c r="KVM1" s="76"/>
      <c r="KVN1" s="76"/>
      <c r="KVO1" s="76"/>
      <c r="KVP1" s="76"/>
      <c r="KVQ1" s="76"/>
      <c r="KVR1" s="76"/>
      <c r="KVS1" s="76"/>
      <c r="KVT1" s="76"/>
      <c r="KVU1" s="76"/>
      <c r="KVV1" s="76"/>
      <c r="KVW1" s="76"/>
      <c r="KVX1" s="76"/>
      <c r="KVY1" s="76"/>
      <c r="KVZ1" s="76"/>
      <c r="KWA1" s="76"/>
      <c r="KWB1" s="76"/>
      <c r="KWC1" s="76"/>
      <c r="KWD1" s="76"/>
      <c r="KWE1" s="76"/>
      <c r="KWF1" s="76"/>
      <c r="KWG1" s="76"/>
      <c r="KWH1" s="76"/>
      <c r="KWI1" s="76"/>
      <c r="KWJ1" s="76"/>
      <c r="KWK1" s="76"/>
      <c r="KWL1" s="76"/>
      <c r="KWM1" s="76"/>
      <c r="KWN1" s="76"/>
      <c r="KWO1" s="76"/>
      <c r="KWP1" s="76"/>
      <c r="KWQ1" s="76"/>
      <c r="KWR1" s="76"/>
      <c r="KWS1" s="76"/>
      <c r="KWT1" s="76"/>
      <c r="KWU1" s="76"/>
      <c r="KWV1" s="76"/>
      <c r="KWW1" s="76"/>
      <c r="KWX1" s="76"/>
      <c r="KWY1" s="76"/>
      <c r="KWZ1" s="76"/>
      <c r="KXA1" s="76"/>
      <c r="KXB1" s="76"/>
      <c r="KXC1" s="76"/>
      <c r="KXD1" s="76"/>
      <c r="KXE1" s="76"/>
      <c r="KXF1" s="76"/>
      <c r="KXG1" s="76"/>
      <c r="KXH1" s="76"/>
      <c r="KXI1" s="76"/>
      <c r="KXJ1" s="76"/>
      <c r="KXK1" s="76"/>
      <c r="KXL1" s="76"/>
      <c r="KXM1" s="76"/>
      <c r="KXN1" s="76"/>
      <c r="KXO1" s="76"/>
      <c r="KXP1" s="76"/>
      <c r="KXQ1" s="76"/>
      <c r="KXR1" s="76"/>
      <c r="KXS1" s="76"/>
      <c r="KXT1" s="76"/>
      <c r="KXU1" s="76"/>
      <c r="KXV1" s="76"/>
      <c r="KXW1" s="76"/>
      <c r="KXX1" s="76"/>
      <c r="KXY1" s="76"/>
      <c r="KXZ1" s="76"/>
      <c r="KYA1" s="76"/>
      <c r="KYB1" s="76"/>
      <c r="KYC1" s="76"/>
      <c r="KYD1" s="76"/>
      <c r="KYE1" s="76"/>
      <c r="KYF1" s="76"/>
      <c r="KYG1" s="76"/>
      <c r="KYH1" s="76"/>
      <c r="KYI1" s="76"/>
      <c r="KYJ1" s="76"/>
      <c r="KYK1" s="76"/>
      <c r="KYL1" s="76"/>
      <c r="KYM1" s="76"/>
      <c r="KYN1" s="76"/>
      <c r="KYO1" s="76"/>
      <c r="KYP1" s="76"/>
      <c r="KYQ1" s="76"/>
      <c r="KYR1" s="76"/>
      <c r="KYS1" s="76"/>
      <c r="KYT1" s="76"/>
      <c r="KYU1" s="76"/>
      <c r="KYV1" s="76"/>
      <c r="KYW1" s="76"/>
      <c r="KYX1" s="76"/>
      <c r="KYY1" s="76"/>
      <c r="KYZ1" s="76"/>
      <c r="KZA1" s="76"/>
      <c r="KZB1" s="76"/>
      <c r="KZC1" s="76"/>
      <c r="KZD1" s="76"/>
      <c r="KZE1" s="76"/>
      <c r="KZF1" s="76"/>
      <c r="KZG1" s="76"/>
      <c r="KZH1" s="76"/>
      <c r="KZI1" s="76"/>
      <c r="KZJ1" s="76"/>
      <c r="KZK1" s="76"/>
      <c r="KZL1" s="76"/>
      <c r="KZM1" s="76"/>
      <c r="KZN1" s="76"/>
      <c r="KZO1" s="76"/>
      <c r="KZP1" s="76"/>
      <c r="KZQ1" s="76"/>
      <c r="KZR1" s="76"/>
      <c r="KZS1" s="76"/>
      <c r="KZT1" s="76"/>
      <c r="KZU1" s="76"/>
      <c r="KZV1" s="76"/>
      <c r="KZW1" s="76"/>
      <c r="KZX1" s="76"/>
      <c r="KZY1" s="76"/>
      <c r="KZZ1" s="76"/>
      <c r="LAA1" s="76"/>
      <c r="LAB1" s="76"/>
      <c r="LAC1" s="76"/>
      <c r="LAD1" s="76"/>
      <c r="LAE1" s="76"/>
      <c r="LAF1" s="76"/>
      <c r="LAG1" s="76"/>
      <c r="LAH1" s="76"/>
      <c r="LAI1" s="76"/>
      <c r="LAJ1" s="76"/>
      <c r="LAK1" s="76"/>
      <c r="LAL1" s="76"/>
      <c r="LAM1" s="76"/>
      <c r="LAN1" s="76"/>
      <c r="LAO1" s="76"/>
      <c r="LAP1" s="76"/>
      <c r="LAQ1" s="76"/>
      <c r="LAR1" s="76"/>
      <c r="LAS1" s="76"/>
      <c r="LAT1" s="76"/>
      <c r="LAU1" s="76"/>
      <c r="LAV1" s="76"/>
      <c r="LAW1" s="76"/>
      <c r="LAX1" s="76"/>
      <c r="LAY1" s="76"/>
      <c r="LAZ1" s="76"/>
      <c r="LBA1" s="76"/>
      <c r="LBB1" s="76"/>
      <c r="LBC1" s="76"/>
      <c r="LBD1" s="76"/>
      <c r="LBE1" s="76"/>
      <c r="LBF1" s="76"/>
      <c r="LBG1" s="76"/>
      <c r="LBH1" s="76"/>
      <c r="LBI1" s="76"/>
      <c r="LBJ1" s="76"/>
      <c r="LBK1" s="76"/>
      <c r="LBL1" s="76"/>
      <c r="LBM1" s="76"/>
      <c r="LBN1" s="76"/>
      <c r="LBO1" s="76"/>
      <c r="LBP1" s="76"/>
      <c r="LBQ1" s="76"/>
      <c r="LBR1" s="76"/>
      <c r="LBS1" s="76"/>
      <c r="LBT1" s="76"/>
      <c r="LBU1" s="76"/>
      <c r="LBV1" s="76"/>
      <c r="LBW1" s="76"/>
      <c r="LBX1" s="76"/>
      <c r="LBY1" s="76"/>
      <c r="LBZ1" s="76"/>
      <c r="LCA1" s="76"/>
      <c r="LCB1" s="76"/>
      <c r="LCC1" s="76"/>
      <c r="LCD1" s="76"/>
      <c r="LCE1" s="76"/>
      <c r="LCF1" s="76"/>
      <c r="LCG1" s="76"/>
      <c r="LCH1" s="76"/>
      <c r="LCI1" s="76"/>
      <c r="LCJ1" s="76"/>
      <c r="LCK1" s="76"/>
      <c r="LCL1" s="76"/>
      <c r="LCM1" s="76"/>
      <c r="LCN1" s="76"/>
      <c r="LCO1" s="76"/>
      <c r="LCP1" s="76"/>
      <c r="LCQ1" s="76"/>
      <c r="LCR1" s="76"/>
      <c r="LCS1" s="76"/>
      <c r="LCT1" s="76"/>
      <c r="LCU1" s="76"/>
      <c r="LCV1" s="76"/>
      <c r="LCW1" s="76"/>
      <c r="LCX1" s="76"/>
      <c r="LCY1" s="76"/>
      <c r="LCZ1" s="76"/>
      <c r="LDA1" s="76"/>
      <c r="LDB1" s="76"/>
      <c r="LDC1" s="76"/>
      <c r="LDD1" s="76"/>
      <c r="LDE1" s="76"/>
      <c r="LDF1" s="76"/>
      <c r="LDG1" s="76"/>
      <c r="LDH1" s="76"/>
      <c r="LDI1" s="76"/>
      <c r="LDJ1" s="76"/>
      <c r="LDK1" s="76"/>
      <c r="LDL1" s="76"/>
      <c r="LDM1" s="76"/>
      <c r="LDN1" s="76"/>
      <c r="LDO1" s="76"/>
      <c r="LDP1" s="76"/>
      <c r="LDQ1" s="76"/>
      <c r="LDR1" s="76"/>
      <c r="LDS1" s="76"/>
      <c r="LDT1" s="76"/>
      <c r="LDU1" s="76"/>
      <c r="LDV1" s="76"/>
      <c r="LDW1" s="76"/>
      <c r="LDX1" s="76"/>
      <c r="LDY1" s="76"/>
      <c r="LDZ1" s="76"/>
      <c r="LEA1" s="76"/>
      <c r="LEB1" s="76"/>
      <c r="LEC1" s="76"/>
      <c r="LED1" s="76"/>
      <c r="LEE1" s="76"/>
      <c r="LEF1" s="76"/>
      <c r="LEG1" s="76"/>
      <c r="LEH1" s="76"/>
      <c r="LEI1" s="76"/>
      <c r="LEJ1" s="76"/>
      <c r="LEK1" s="76"/>
      <c r="LEL1" s="76"/>
      <c r="LEM1" s="76"/>
      <c r="LEN1" s="76"/>
      <c r="LEO1" s="76"/>
      <c r="LEP1" s="76"/>
      <c r="LEQ1" s="76"/>
      <c r="LER1" s="76"/>
      <c r="LES1" s="76"/>
      <c r="LET1" s="76"/>
      <c r="LEU1" s="76"/>
      <c r="LEV1" s="76"/>
      <c r="LEW1" s="76"/>
      <c r="LEX1" s="76"/>
      <c r="LEY1" s="76"/>
      <c r="LEZ1" s="76"/>
      <c r="LFA1" s="76"/>
      <c r="LFB1" s="76"/>
      <c r="LFC1" s="76"/>
      <c r="LFD1" s="76"/>
      <c r="LFE1" s="76"/>
      <c r="LFF1" s="76"/>
      <c r="LFG1" s="76"/>
      <c r="LFH1" s="76"/>
      <c r="LFI1" s="76"/>
      <c r="LFJ1" s="76"/>
      <c r="LFK1" s="76"/>
      <c r="LFL1" s="76"/>
      <c r="LFM1" s="76"/>
      <c r="LFN1" s="76"/>
      <c r="LFO1" s="76"/>
      <c r="LFP1" s="76"/>
      <c r="LFQ1" s="76"/>
      <c r="LFR1" s="76"/>
      <c r="LFS1" s="76"/>
      <c r="LFT1" s="76"/>
      <c r="LFU1" s="76"/>
      <c r="LFV1" s="76"/>
      <c r="LFW1" s="76"/>
      <c r="LFX1" s="76"/>
      <c r="LFY1" s="76"/>
      <c r="LFZ1" s="76"/>
      <c r="LGA1" s="76"/>
      <c r="LGB1" s="76"/>
      <c r="LGC1" s="76"/>
      <c r="LGD1" s="76"/>
      <c r="LGE1" s="76"/>
      <c r="LGF1" s="76"/>
      <c r="LGG1" s="76"/>
      <c r="LGH1" s="76"/>
      <c r="LGI1" s="76"/>
      <c r="LGJ1" s="76"/>
      <c r="LGK1" s="76"/>
      <c r="LGL1" s="76"/>
      <c r="LGM1" s="76"/>
      <c r="LGN1" s="76"/>
      <c r="LGO1" s="76"/>
      <c r="LGP1" s="76"/>
      <c r="LGQ1" s="76"/>
      <c r="LGR1" s="76"/>
      <c r="LGS1" s="76"/>
      <c r="LGT1" s="76"/>
      <c r="LGU1" s="76"/>
      <c r="LGV1" s="76"/>
      <c r="LGW1" s="76"/>
      <c r="LGX1" s="76"/>
      <c r="LGY1" s="76"/>
      <c r="LGZ1" s="76"/>
      <c r="LHA1" s="76"/>
      <c r="LHB1" s="76"/>
      <c r="LHC1" s="76"/>
      <c r="LHD1" s="76"/>
      <c r="LHE1" s="76"/>
      <c r="LHF1" s="76"/>
      <c r="LHG1" s="76"/>
      <c r="LHH1" s="76"/>
      <c r="LHI1" s="76"/>
      <c r="LHJ1" s="76"/>
      <c r="LHK1" s="76"/>
      <c r="LHL1" s="76"/>
      <c r="LHM1" s="76"/>
      <c r="LHN1" s="76"/>
      <c r="LHO1" s="76"/>
      <c r="LHP1" s="76"/>
      <c r="LHQ1" s="76"/>
      <c r="LHR1" s="76"/>
      <c r="LHS1" s="76"/>
      <c r="LHT1" s="76"/>
      <c r="LHU1" s="76"/>
      <c r="LHV1" s="76"/>
      <c r="LHW1" s="76"/>
      <c r="LHX1" s="76"/>
      <c r="LHY1" s="76"/>
      <c r="LHZ1" s="76"/>
      <c r="LIA1" s="76"/>
      <c r="LIB1" s="76"/>
      <c r="LIC1" s="76"/>
      <c r="LID1" s="76"/>
      <c r="LIE1" s="76"/>
      <c r="LIF1" s="76"/>
      <c r="LIG1" s="76"/>
      <c r="LIH1" s="76"/>
      <c r="LII1" s="76"/>
      <c r="LIJ1" s="76"/>
      <c r="LIK1" s="76"/>
      <c r="LIL1" s="76"/>
      <c r="LIM1" s="76"/>
      <c r="LIN1" s="76"/>
      <c r="LIO1" s="76"/>
      <c r="LIP1" s="76"/>
      <c r="LIQ1" s="76"/>
      <c r="LIR1" s="76"/>
      <c r="LIS1" s="76"/>
      <c r="LIT1" s="76"/>
      <c r="LIU1" s="76"/>
      <c r="LIV1" s="76"/>
      <c r="LIW1" s="76"/>
      <c r="LIX1" s="76"/>
      <c r="LIY1" s="76"/>
      <c r="LIZ1" s="76"/>
      <c r="LJA1" s="76"/>
      <c r="LJB1" s="76"/>
      <c r="LJC1" s="76"/>
      <c r="LJD1" s="76"/>
      <c r="LJE1" s="76"/>
      <c r="LJF1" s="76"/>
      <c r="LJG1" s="76"/>
      <c r="LJH1" s="76"/>
      <c r="LJI1" s="76"/>
      <c r="LJJ1" s="76"/>
      <c r="LJK1" s="76"/>
      <c r="LJL1" s="76"/>
      <c r="LJM1" s="76"/>
      <c r="LJN1" s="76"/>
      <c r="LJO1" s="76"/>
      <c r="LJP1" s="76"/>
      <c r="LJQ1" s="76"/>
      <c r="LJR1" s="76"/>
      <c r="LJS1" s="76"/>
      <c r="LJT1" s="76"/>
      <c r="LJU1" s="76"/>
      <c r="LJV1" s="76"/>
      <c r="LJW1" s="76"/>
      <c r="LJX1" s="76"/>
      <c r="LJY1" s="76"/>
      <c r="LJZ1" s="76"/>
      <c r="LKA1" s="76"/>
      <c r="LKB1" s="76"/>
      <c r="LKC1" s="76"/>
      <c r="LKD1" s="76"/>
      <c r="LKE1" s="76"/>
      <c r="LKF1" s="76"/>
      <c r="LKG1" s="76"/>
      <c r="LKH1" s="76"/>
      <c r="LKI1" s="76"/>
      <c r="LKJ1" s="76"/>
      <c r="LKK1" s="76"/>
      <c r="LKL1" s="76"/>
      <c r="LKM1" s="76"/>
      <c r="LKN1" s="76"/>
      <c r="LKO1" s="76"/>
      <c r="LKP1" s="76"/>
      <c r="LKQ1" s="76"/>
      <c r="LKR1" s="76"/>
      <c r="LKS1" s="76"/>
      <c r="LKT1" s="76"/>
      <c r="LKU1" s="76"/>
      <c r="LKV1" s="76"/>
      <c r="LKW1" s="76"/>
      <c r="LKX1" s="76"/>
      <c r="LKY1" s="76"/>
      <c r="LKZ1" s="76"/>
      <c r="LLA1" s="76"/>
      <c r="LLB1" s="76"/>
      <c r="LLC1" s="76"/>
      <c r="LLD1" s="76"/>
      <c r="LLE1" s="76"/>
      <c r="LLF1" s="76"/>
      <c r="LLG1" s="76"/>
      <c r="LLH1" s="76"/>
      <c r="LLI1" s="76"/>
      <c r="LLJ1" s="76"/>
      <c r="LLK1" s="76"/>
      <c r="LLL1" s="76"/>
      <c r="LLM1" s="76"/>
      <c r="LLN1" s="76"/>
      <c r="LLO1" s="76"/>
      <c r="LLP1" s="76"/>
      <c r="LLQ1" s="76"/>
      <c r="LLR1" s="76"/>
      <c r="LLS1" s="76"/>
      <c r="LLT1" s="76"/>
      <c r="LLU1" s="76"/>
      <c r="LLV1" s="76"/>
      <c r="LLW1" s="76"/>
      <c r="LLX1" s="76"/>
      <c r="LLY1" s="76"/>
      <c r="LLZ1" s="76"/>
      <c r="LMA1" s="76"/>
      <c r="LMB1" s="76"/>
      <c r="LMC1" s="76"/>
      <c r="LMD1" s="76"/>
      <c r="LME1" s="76"/>
      <c r="LMF1" s="76"/>
      <c r="LMG1" s="76"/>
      <c r="LMH1" s="76"/>
      <c r="LMI1" s="76"/>
      <c r="LMJ1" s="76"/>
      <c r="LMK1" s="76"/>
      <c r="LML1" s="76"/>
      <c r="LMM1" s="76"/>
      <c r="LMN1" s="76"/>
      <c r="LMO1" s="76"/>
      <c r="LMP1" s="76"/>
      <c r="LMQ1" s="76"/>
      <c r="LMR1" s="76"/>
      <c r="LMS1" s="76"/>
      <c r="LMT1" s="76"/>
      <c r="LMU1" s="76"/>
      <c r="LMV1" s="76"/>
      <c r="LMW1" s="76"/>
      <c r="LMX1" s="76"/>
      <c r="LMY1" s="76"/>
      <c r="LMZ1" s="76"/>
      <c r="LNA1" s="76"/>
      <c r="LNB1" s="76"/>
      <c r="LNC1" s="76"/>
      <c r="LND1" s="76"/>
      <c r="LNE1" s="76"/>
      <c r="LNF1" s="76"/>
      <c r="LNG1" s="76"/>
      <c r="LNH1" s="76"/>
      <c r="LNI1" s="76"/>
      <c r="LNJ1" s="76"/>
      <c r="LNK1" s="76"/>
      <c r="LNL1" s="76"/>
      <c r="LNM1" s="76"/>
      <c r="LNN1" s="76"/>
      <c r="LNO1" s="76"/>
      <c r="LNP1" s="76"/>
      <c r="LNQ1" s="76"/>
      <c r="LNR1" s="76"/>
      <c r="LNS1" s="76"/>
      <c r="LNT1" s="76"/>
      <c r="LNU1" s="76"/>
      <c r="LNV1" s="76"/>
      <c r="LNW1" s="76"/>
      <c r="LNX1" s="76"/>
      <c r="LNY1" s="76"/>
      <c r="LNZ1" s="76"/>
      <c r="LOA1" s="76"/>
      <c r="LOB1" s="76"/>
      <c r="LOC1" s="76"/>
      <c r="LOD1" s="76"/>
      <c r="LOE1" s="76"/>
      <c r="LOF1" s="76"/>
      <c r="LOG1" s="76"/>
      <c r="LOH1" s="76"/>
      <c r="LOI1" s="76"/>
      <c r="LOJ1" s="76"/>
      <c r="LOK1" s="76"/>
      <c r="LOL1" s="76"/>
      <c r="LOM1" s="76"/>
      <c r="LON1" s="76"/>
      <c r="LOO1" s="76"/>
      <c r="LOP1" s="76"/>
      <c r="LOQ1" s="76"/>
      <c r="LOR1" s="76"/>
      <c r="LOS1" s="76"/>
      <c r="LOT1" s="76"/>
      <c r="LOU1" s="76"/>
      <c r="LOV1" s="76"/>
      <c r="LOW1" s="76"/>
      <c r="LOX1" s="76"/>
      <c r="LOY1" s="76"/>
      <c r="LOZ1" s="76"/>
      <c r="LPA1" s="76"/>
      <c r="LPB1" s="76"/>
      <c r="LPC1" s="76"/>
      <c r="LPD1" s="76"/>
      <c r="LPE1" s="76"/>
      <c r="LPF1" s="76"/>
      <c r="LPG1" s="76"/>
      <c r="LPH1" s="76"/>
      <c r="LPI1" s="76"/>
      <c r="LPJ1" s="76"/>
      <c r="LPK1" s="76"/>
      <c r="LPL1" s="76"/>
      <c r="LPM1" s="76"/>
      <c r="LPN1" s="76"/>
      <c r="LPO1" s="76"/>
      <c r="LPP1" s="76"/>
      <c r="LPQ1" s="76"/>
      <c r="LPR1" s="76"/>
      <c r="LPS1" s="76"/>
      <c r="LPT1" s="76"/>
      <c r="LPU1" s="76"/>
      <c r="LPV1" s="76"/>
      <c r="LPW1" s="76"/>
      <c r="LPX1" s="76"/>
      <c r="LPY1" s="76"/>
      <c r="LPZ1" s="76"/>
      <c r="LQA1" s="76"/>
      <c r="LQB1" s="76"/>
      <c r="LQC1" s="76"/>
      <c r="LQD1" s="76"/>
      <c r="LQE1" s="76"/>
      <c r="LQF1" s="76"/>
      <c r="LQG1" s="76"/>
      <c r="LQH1" s="76"/>
      <c r="LQI1" s="76"/>
      <c r="LQJ1" s="76"/>
      <c r="LQK1" s="76"/>
      <c r="LQL1" s="76"/>
      <c r="LQM1" s="76"/>
      <c r="LQN1" s="76"/>
      <c r="LQO1" s="76"/>
      <c r="LQP1" s="76"/>
      <c r="LQQ1" s="76"/>
      <c r="LQR1" s="76"/>
      <c r="LQS1" s="76"/>
      <c r="LQT1" s="76"/>
      <c r="LQU1" s="76"/>
      <c r="LQV1" s="76"/>
      <c r="LQW1" s="76"/>
      <c r="LQX1" s="76"/>
      <c r="LQY1" s="76"/>
      <c r="LQZ1" s="76"/>
      <c r="LRA1" s="76"/>
      <c r="LRB1" s="76"/>
      <c r="LRC1" s="76"/>
      <c r="LRD1" s="76"/>
      <c r="LRE1" s="76"/>
      <c r="LRF1" s="76"/>
      <c r="LRG1" s="76"/>
      <c r="LRH1" s="76"/>
      <c r="LRI1" s="76"/>
      <c r="LRJ1" s="76"/>
      <c r="LRK1" s="76"/>
      <c r="LRL1" s="76"/>
      <c r="LRM1" s="76"/>
      <c r="LRN1" s="76"/>
      <c r="LRO1" s="76"/>
      <c r="LRP1" s="76"/>
      <c r="LRQ1" s="76"/>
      <c r="LRR1" s="76"/>
      <c r="LRS1" s="76"/>
      <c r="LRT1" s="76"/>
      <c r="LRU1" s="76"/>
      <c r="LRV1" s="76"/>
      <c r="LRW1" s="76"/>
      <c r="LRX1" s="76"/>
      <c r="LRY1" s="76"/>
      <c r="LRZ1" s="76"/>
      <c r="LSA1" s="76"/>
      <c r="LSB1" s="76"/>
      <c r="LSC1" s="76"/>
      <c r="LSD1" s="76"/>
      <c r="LSE1" s="76"/>
      <c r="LSF1" s="76"/>
      <c r="LSG1" s="76"/>
      <c r="LSH1" s="76"/>
      <c r="LSI1" s="76"/>
      <c r="LSJ1" s="76"/>
      <c r="LSK1" s="76"/>
      <c r="LSL1" s="76"/>
      <c r="LSM1" s="76"/>
      <c r="LSN1" s="76"/>
      <c r="LSO1" s="76"/>
      <c r="LSP1" s="76"/>
      <c r="LSQ1" s="76"/>
      <c r="LSR1" s="76"/>
      <c r="LSS1" s="76"/>
      <c r="LST1" s="76"/>
      <c r="LSU1" s="76"/>
      <c r="LSV1" s="76"/>
      <c r="LSW1" s="76"/>
      <c r="LSX1" s="76"/>
      <c r="LSY1" s="76"/>
      <c r="LSZ1" s="76"/>
      <c r="LTA1" s="76"/>
      <c r="LTB1" s="76"/>
      <c r="LTC1" s="76"/>
      <c r="LTD1" s="76"/>
      <c r="LTE1" s="76"/>
      <c r="LTF1" s="76"/>
      <c r="LTG1" s="76"/>
      <c r="LTH1" s="76"/>
      <c r="LTI1" s="76"/>
      <c r="LTJ1" s="76"/>
      <c r="LTK1" s="76"/>
      <c r="LTL1" s="76"/>
      <c r="LTM1" s="76"/>
      <c r="LTN1" s="76"/>
      <c r="LTO1" s="76"/>
      <c r="LTP1" s="76"/>
      <c r="LTQ1" s="76"/>
      <c r="LTR1" s="76"/>
      <c r="LTS1" s="76"/>
      <c r="LTT1" s="76"/>
      <c r="LTU1" s="76"/>
      <c r="LTV1" s="76"/>
      <c r="LTW1" s="76"/>
      <c r="LTX1" s="76"/>
      <c r="LTY1" s="76"/>
      <c r="LTZ1" s="76"/>
      <c r="LUA1" s="76"/>
      <c r="LUB1" s="76"/>
      <c r="LUC1" s="76"/>
      <c r="LUD1" s="76"/>
      <c r="LUE1" s="76"/>
      <c r="LUF1" s="76"/>
      <c r="LUG1" s="76"/>
      <c r="LUH1" s="76"/>
      <c r="LUI1" s="76"/>
      <c r="LUJ1" s="76"/>
      <c r="LUK1" s="76"/>
      <c r="LUL1" s="76"/>
      <c r="LUM1" s="76"/>
      <c r="LUN1" s="76"/>
      <c r="LUO1" s="76"/>
      <c r="LUP1" s="76"/>
      <c r="LUQ1" s="76"/>
      <c r="LUR1" s="76"/>
      <c r="LUS1" s="76"/>
      <c r="LUT1" s="76"/>
      <c r="LUU1" s="76"/>
      <c r="LUV1" s="76"/>
      <c r="LUW1" s="76"/>
      <c r="LUX1" s="76"/>
      <c r="LUY1" s="76"/>
      <c r="LUZ1" s="76"/>
      <c r="LVA1" s="76"/>
      <c r="LVB1" s="76"/>
      <c r="LVC1" s="76"/>
      <c r="LVD1" s="76"/>
      <c r="LVE1" s="76"/>
      <c r="LVF1" s="76"/>
      <c r="LVG1" s="76"/>
      <c r="LVH1" s="76"/>
      <c r="LVI1" s="76"/>
      <c r="LVJ1" s="76"/>
      <c r="LVK1" s="76"/>
      <c r="LVL1" s="76"/>
      <c r="LVM1" s="76"/>
      <c r="LVN1" s="76"/>
      <c r="LVO1" s="76"/>
      <c r="LVP1" s="76"/>
      <c r="LVQ1" s="76"/>
      <c r="LVR1" s="76"/>
      <c r="LVS1" s="76"/>
      <c r="LVT1" s="76"/>
      <c r="LVU1" s="76"/>
      <c r="LVV1" s="76"/>
      <c r="LVW1" s="76"/>
      <c r="LVX1" s="76"/>
      <c r="LVY1" s="76"/>
      <c r="LVZ1" s="76"/>
      <c r="LWA1" s="76"/>
      <c r="LWB1" s="76"/>
      <c r="LWC1" s="76"/>
      <c r="LWD1" s="76"/>
      <c r="LWE1" s="76"/>
      <c r="LWF1" s="76"/>
      <c r="LWG1" s="76"/>
      <c r="LWH1" s="76"/>
      <c r="LWI1" s="76"/>
      <c r="LWJ1" s="76"/>
      <c r="LWK1" s="76"/>
      <c r="LWL1" s="76"/>
      <c r="LWM1" s="76"/>
      <c r="LWN1" s="76"/>
      <c r="LWO1" s="76"/>
      <c r="LWP1" s="76"/>
      <c r="LWQ1" s="76"/>
      <c r="LWR1" s="76"/>
      <c r="LWS1" s="76"/>
      <c r="LWT1" s="76"/>
      <c r="LWU1" s="76"/>
      <c r="LWV1" s="76"/>
      <c r="LWW1" s="76"/>
      <c r="LWX1" s="76"/>
      <c r="LWY1" s="76"/>
      <c r="LWZ1" s="76"/>
      <c r="LXA1" s="76"/>
      <c r="LXB1" s="76"/>
      <c r="LXC1" s="76"/>
      <c r="LXD1" s="76"/>
      <c r="LXE1" s="76"/>
      <c r="LXF1" s="76"/>
      <c r="LXG1" s="76"/>
      <c r="LXH1" s="76"/>
      <c r="LXI1" s="76"/>
      <c r="LXJ1" s="76"/>
      <c r="LXK1" s="76"/>
      <c r="LXL1" s="76"/>
      <c r="LXM1" s="76"/>
      <c r="LXN1" s="76"/>
      <c r="LXO1" s="76"/>
      <c r="LXP1" s="76"/>
      <c r="LXQ1" s="76"/>
      <c r="LXR1" s="76"/>
      <c r="LXS1" s="76"/>
      <c r="LXT1" s="76"/>
      <c r="LXU1" s="76"/>
      <c r="LXV1" s="76"/>
      <c r="LXW1" s="76"/>
      <c r="LXX1" s="76"/>
      <c r="LXY1" s="76"/>
      <c r="LXZ1" s="76"/>
      <c r="LYA1" s="76"/>
      <c r="LYB1" s="76"/>
      <c r="LYC1" s="76"/>
      <c r="LYD1" s="76"/>
      <c r="LYE1" s="76"/>
      <c r="LYF1" s="76"/>
      <c r="LYG1" s="76"/>
      <c r="LYH1" s="76"/>
      <c r="LYI1" s="76"/>
      <c r="LYJ1" s="76"/>
      <c r="LYK1" s="76"/>
      <c r="LYL1" s="76"/>
      <c r="LYM1" s="76"/>
      <c r="LYN1" s="76"/>
      <c r="LYO1" s="76"/>
      <c r="LYP1" s="76"/>
      <c r="LYQ1" s="76"/>
      <c r="LYR1" s="76"/>
      <c r="LYS1" s="76"/>
      <c r="LYT1" s="76"/>
      <c r="LYU1" s="76"/>
      <c r="LYV1" s="76"/>
      <c r="LYW1" s="76"/>
      <c r="LYX1" s="76"/>
      <c r="LYY1" s="76"/>
      <c r="LYZ1" s="76"/>
      <c r="LZA1" s="76"/>
      <c r="LZB1" s="76"/>
      <c r="LZC1" s="76"/>
      <c r="LZD1" s="76"/>
      <c r="LZE1" s="76"/>
      <c r="LZF1" s="76"/>
      <c r="LZG1" s="76"/>
      <c r="LZH1" s="76"/>
      <c r="LZI1" s="76"/>
      <c r="LZJ1" s="76"/>
      <c r="LZK1" s="76"/>
      <c r="LZL1" s="76"/>
      <c r="LZM1" s="76"/>
      <c r="LZN1" s="76"/>
      <c r="LZO1" s="76"/>
      <c r="LZP1" s="76"/>
      <c r="LZQ1" s="76"/>
      <c r="LZR1" s="76"/>
      <c r="LZS1" s="76"/>
      <c r="LZT1" s="76"/>
      <c r="LZU1" s="76"/>
      <c r="LZV1" s="76"/>
      <c r="LZW1" s="76"/>
      <c r="LZX1" s="76"/>
      <c r="LZY1" s="76"/>
      <c r="LZZ1" s="76"/>
      <c r="MAA1" s="76"/>
      <c r="MAB1" s="76"/>
      <c r="MAC1" s="76"/>
      <c r="MAD1" s="76"/>
      <c r="MAE1" s="76"/>
      <c r="MAF1" s="76"/>
      <c r="MAG1" s="76"/>
      <c r="MAH1" s="76"/>
      <c r="MAI1" s="76"/>
      <c r="MAJ1" s="76"/>
      <c r="MAK1" s="76"/>
      <c r="MAL1" s="76"/>
      <c r="MAM1" s="76"/>
      <c r="MAN1" s="76"/>
      <c r="MAO1" s="76"/>
      <c r="MAP1" s="76"/>
      <c r="MAQ1" s="76"/>
      <c r="MAR1" s="76"/>
      <c r="MAS1" s="76"/>
      <c r="MAT1" s="76"/>
      <c r="MAU1" s="76"/>
      <c r="MAV1" s="76"/>
      <c r="MAW1" s="76"/>
      <c r="MAX1" s="76"/>
      <c r="MAY1" s="76"/>
      <c r="MAZ1" s="76"/>
      <c r="MBA1" s="76"/>
      <c r="MBB1" s="76"/>
      <c r="MBC1" s="76"/>
      <c r="MBD1" s="76"/>
      <c r="MBE1" s="76"/>
      <c r="MBF1" s="76"/>
      <c r="MBG1" s="76"/>
      <c r="MBH1" s="76"/>
      <c r="MBI1" s="76"/>
      <c r="MBJ1" s="76"/>
      <c r="MBK1" s="76"/>
      <c r="MBL1" s="76"/>
      <c r="MBM1" s="76"/>
      <c r="MBN1" s="76"/>
      <c r="MBO1" s="76"/>
      <c r="MBP1" s="76"/>
      <c r="MBQ1" s="76"/>
      <c r="MBR1" s="76"/>
      <c r="MBS1" s="76"/>
      <c r="MBT1" s="76"/>
      <c r="MBU1" s="76"/>
      <c r="MBV1" s="76"/>
      <c r="MBW1" s="76"/>
      <c r="MBX1" s="76"/>
      <c r="MBY1" s="76"/>
      <c r="MBZ1" s="76"/>
      <c r="MCA1" s="76"/>
      <c r="MCB1" s="76"/>
      <c r="MCC1" s="76"/>
      <c r="MCD1" s="76"/>
      <c r="MCE1" s="76"/>
      <c r="MCF1" s="76"/>
      <c r="MCG1" s="76"/>
      <c r="MCH1" s="76"/>
      <c r="MCI1" s="76"/>
      <c r="MCJ1" s="76"/>
      <c r="MCK1" s="76"/>
      <c r="MCL1" s="76"/>
      <c r="MCM1" s="76"/>
      <c r="MCN1" s="76"/>
      <c r="MCO1" s="76"/>
      <c r="MCP1" s="76"/>
      <c r="MCQ1" s="76"/>
      <c r="MCR1" s="76"/>
      <c r="MCS1" s="76"/>
      <c r="MCT1" s="76"/>
      <c r="MCU1" s="76"/>
      <c r="MCV1" s="76"/>
      <c r="MCW1" s="76"/>
      <c r="MCX1" s="76"/>
      <c r="MCY1" s="76"/>
      <c r="MCZ1" s="76"/>
      <c r="MDA1" s="76"/>
      <c r="MDB1" s="76"/>
      <c r="MDC1" s="76"/>
      <c r="MDD1" s="76"/>
      <c r="MDE1" s="76"/>
      <c r="MDF1" s="76"/>
      <c r="MDG1" s="76"/>
      <c r="MDH1" s="76"/>
      <c r="MDI1" s="76"/>
      <c r="MDJ1" s="76"/>
      <c r="MDK1" s="76"/>
      <c r="MDL1" s="76"/>
      <c r="MDM1" s="76"/>
      <c r="MDN1" s="76"/>
      <c r="MDO1" s="76"/>
      <c r="MDP1" s="76"/>
      <c r="MDQ1" s="76"/>
      <c r="MDR1" s="76"/>
      <c r="MDS1" s="76"/>
      <c r="MDT1" s="76"/>
      <c r="MDU1" s="76"/>
      <c r="MDV1" s="76"/>
      <c r="MDW1" s="76"/>
      <c r="MDX1" s="76"/>
      <c r="MDY1" s="76"/>
      <c r="MDZ1" s="76"/>
      <c r="MEA1" s="76"/>
      <c r="MEB1" s="76"/>
      <c r="MEC1" s="76"/>
      <c r="MED1" s="76"/>
      <c r="MEE1" s="76"/>
      <c r="MEF1" s="76"/>
      <c r="MEG1" s="76"/>
      <c r="MEH1" s="76"/>
      <c r="MEI1" s="76"/>
      <c r="MEJ1" s="76"/>
      <c r="MEK1" s="76"/>
      <c r="MEL1" s="76"/>
      <c r="MEM1" s="76"/>
      <c r="MEN1" s="76"/>
      <c r="MEO1" s="76"/>
      <c r="MEP1" s="76"/>
      <c r="MEQ1" s="76"/>
      <c r="MER1" s="76"/>
      <c r="MES1" s="76"/>
      <c r="MET1" s="76"/>
      <c r="MEU1" s="76"/>
      <c r="MEV1" s="76"/>
      <c r="MEW1" s="76"/>
      <c r="MEX1" s="76"/>
      <c r="MEY1" s="76"/>
      <c r="MEZ1" s="76"/>
      <c r="MFA1" s="76"/>
      <c r="MFB1" s="76"/>
      <c r="MFC1" s="76"/>
      <c r="MFD1" s="76"/>
      <c r="MFE1" s="76"/>
      <c r="MFF1" s="76"/>
      <c r="MFG1" s="76"/>
      <c r="MFH1" s="76"/>
      <c r="MFI1" s="76"/>
      <c r="MFJ1" s="76"/>
      <c r="MFK1" s="76"/>
      <c r="MFL1" s="76"/>
      <c r="MFM1" s="76"/>
      <c r="MFN1" s="76"/>
      <c r="MFO1" s="76"/>
      <c r="MFP1" s="76"/>
      <c r="MFQ1" s="76"/>
      <c r="MFR1" s="76"/>
      <c r="MFS1" s="76"/>
      <c r="MFT1" s="76"/>
      <c r="MFU1" s="76"/>
      <c r="MFV1" s="76"/>
      <c r="MFW1" s="76"/>
      <c r="MFX1" s="76"/>
      <c r="MFY1" s="76"/>
      <c r="MFZ1" s="76"/>
      <c r="MGA1" s="76"/>
      <c r="MGB1" s="76"/>
      <c r="MGC1" s="76"/>
      <c r="MGD1" s="76"/>
      <c r="MGE1" s="76"/>
      <c r="MGF1" s="76"/>
      <c r="MGG1" s="76"/>
      <c r="MGH1" s="76"/>
      <c r="MGI1" s="76"/>
      <c r="MGJ1" s="76"/>
      <c r="MGK1" s="76"/>
      <c r="MGL1" s="76"/>
      <c r="MGM1" s="76"/>
      <c r="MGN1" s="76"/>
      <c r="MGO1" s="76"/>
      <c r="MGP1" s="76"/>
      <c r="MGQ1" s="76"/>
      <c r="MGR1" s="76"/>
      <c r="MGS1" s="76"/>
      <c r="MGT1" s="76"/>
      <c r="MGU1" s="76"/>
      <c r="MGV1" s="76"/>
      <c r="MGW1" s="76"/>
      <c r="MGX1" s="76"/>
      <c r="MGY1" s="76"/>
      <c r="MGZ1" s="76"/>
      <c r="MHA1" s="76"/>
      <c r="MHB1" s="76"/>
      <c r="MHC1" s="76"/>
      <c r="MHD1" s="76"/>
      <c r="MHE1" s="76"/>
      <c r="MHF1" s="76"/>
      <c r="MHG1" s="76"/>
      <c r="MHH1" s="76"/>
      <c r="MHI1" s="76"/>
      <c r="MHJ1" s="76"/>
      <c r="MHK1" s="76"/>
      <c r="MHL1" s="76"/>
      <c r="MHM1" s="76"/>
      <c r="MHN1" s="76"/>
      <c r="MHO1" s="76"/>
      <c r="MHP1" s="76"/>
      <c r="MHQ1" s="76"/>
      <c r="MHR1" s="76"/>
      <c r="MHS1" s="76"/>
      <c r="MHT1" s="76"/>
      <c r="MHU1" s="76"/>
      <c r="MHV1" s="76"/>
      <c r="MHW1" s="76"/>
      <c r="MHX1" s="76"/>
      <c r="MHY1" s="76"/>
      <c r="MHZ1" s="76"/>
      <c r="MIA1" s="76"/>
      <c r="MIB1" s="76"/>
      <c r="MIC1" s="76"/>
      <c r="MID1" s="76"/>
      <c r="MIE1" s="76"/>
      <c r="MIF1" s="76"/>
      <c r="MIG1" s="76"/>
      <c r="MIH1" s="76"/>
      <c r="MII1" s="76"/>
      <c r="MIJ1" s="76"/>
      <c r="MIK1" s="76"/>
      <c r="MIL1" s="76"/>
      <c r="MIM1" s="76"/>
      <c r="MIN1" s="76"/>
      <c r="MIO1" s="76"/>
      <c r="MIP1" s="76"/>
      <c r="MIQ1" s="76"/>
      <c r="MIR1" s="76"/>
      <c r="MIS1" s="76"/>
      <c r="MIT1" s="76"/>
      <c r="MIU1" s="76"/>
      <c r="MIV1" s="76"/>
      <c r="MIW1" s="76"/>
      <c r="MIX1" s="76"/>
      <c r="MIY1" s="76"/>
      <c r="MIZ1" s="76"/>
      <c r="MJA1" s="76"/>
      <c r="MJB1" s="76"/>
      <c r="MJC1" s="76"/>
      <c r="MJD1" s="76"/>
      <c r="MJE1" s="76"/>
      <c r="MJF1" s="76"/>
      <c r="MJG1" s="76"/>
      <c r="MJH1" s="76"/>
      <c r="MJI1" s="76"/>
      <c r="MJJ1" s="76"/>
      <c r="MJK1" s="76"/>
      <c r="MJL1" s="76"/>
      <c r="MJM1" s="76"/>
      <c r="MJN1" s="76"/>
      <c r="MJO1" s="76"/>
      <c r="MJP1" s="76"/>
      <c r="MJQ1" s="76"/>
      <c r="MJR1" s="76"/>
      <c r="MJS1" s="76"/>
      <c r="MJT1" s="76"/>
      <c r="MJU1" s="76"/>
      <c r="MJV1" s="76"/>
      <c r="MJW1" s="76"/>
      <c r="MJX1" s="76"/>
      <c r="MJY1" s="76"/>
      <c r="MJZ1" s="76"/>
      <c r="MKA1" s="76"/>
      <c r="MKB1" s="76"/>
      <c r="MKC1" s="76"/>
      <c r="MKD1" s="76"/>
      <c r="MKE1" s="76"/>
      <c r="MKF1" s="76"/>
      <c r="MKG1" s="76"/>
      <c r="MKH1" s="76"/>
      <c r="MKI1" s="76"/>
      <c r="MKJ1" s="76"/>
      <c r="MKK1" s="76"/>
      <c r="MKL1" s="76"/>
      <c r="MKM1" s="76"/>
      <c r="MKN1" s="76"/>
      <c r="MKO1" s="76"/>
      <c r="MKP1" s="76"/>
      <c r="MKQ1" s="76"/>
      <c r="MKR1" s="76"/>
      <c r="MKS1" s="76"/>
      <c r="MKT1" s="76"/>
      <c r="MKU1" s="76"/>
      <c r="MKV1" s="76"/>
      <c r="MKW1" s="76"/>
      <c r="MKX1" s="76"/>
      <c r="MKY1" s="76"/>
      <c r="MKZ1" s="76"/>
      <c r="MLA1" s="76"/>
      <c r="MLB1" s="76"/>
      <c r="MLC1" s="76"/>
      <c r="MLD1" s="76"/>
      <c r="MLE1" s="76"/>
      <c r="MLF1" s="76"/>
      <c r="MLG1" s="76"/>
      <c r="MLH1" s="76"/>
      <c r="MLI1" s="76"/>
      <c r="MLJ1" s="76"/>
      <c r="MLK1" s="76"/>
      <c r="MLL1" s="76"/>
      <c r="MLM1" s="76"/>
      <c r="MLN1" s="76"/>
      <c r="MLO1" s="76"/>
      <c r="MLP1" s="76"/>
      <c r="MLQ1" s="76"/>
      <c r="MLR1" s="76"/>
      <c r="MLS1" s="76"/>
      <c r="MLT1" s="76"/>
      <c r="MLU1" s="76"/>
      <c r="MLV1" s="76"/>
      <c r="MLW1" s="76"/>
      <c r="MLX1" s="76"/>
      <c r="MLY1" s="76"/>
      <c r="MLZ1" s="76"/>
      <c r="MMA1" s="76"/>
      <c r="MMB1" s="76"/>
      <c r="MMC1" s="76"/>
      <c r="MMD1" s="76"/>
      <c r="MME1" s="76"/>
      <c r="MMF1" s="76"/>
      <c r="MMG1" s="76"/>
      <c r="MMH1" s="76"/>
      <c r="MMI1" s="76"/>
      <c r="MMJ1" s="76"/>
      <c r="MMK1" s="76"/>
      <c r="MML1" s="76"/>
      <c r="MMM1" s="76"/>
      <c r="MMN1" s="76"/>
      <c r="MMO1" s="76"/>
      <c r="MMP1" s="76"/>
      <c r="MMQ1" s="76"/>
      <c r="MMR1" s="76"/>
      <c r="MMS1" s="76"/>
      <c r="MMT1" s="76"/>
      <c r="MMU1" s="76"/>
      <c r="MMV1" s="76"/>
      <c r="MMW1" s="76"/>
      <c r="MMX1" s="76"/>
      <c r="MMY1" s="76"/>
      <c r="MMZ1" s="76"/>
      <c r="MNA1" s="76"/>
      <c r="MNB1" s="76"/>
      <c r="MNC1" s="76"/>
      <c r="MND1" s="76"/>
      <c r="MNE1" s="76"/>
      <c r="MNF1" s="76"/>
      <c r="MNG1" s="76"/>
      <c r="MNH1" s="76"/>
      <c r="MNI1" s="76"/>
      <c r="MNJ1" s="76"/>
      <c r="MNK1" s="76"/>
      <c r="MNL1" s="76"/>
      <c r="MNM1" s="76"/>
      <c r="MNN1" s="76"/>
      <c r="MNO1" s="76"/>
      <c r="MNP1" s="76"/>
      <c r="MNQ1" s="76"/>
      <c r="MNR1" s="76"/>
      <c r="MNS1" s="76"/>
      <c r="MNT1" s="76"/>
      <c r="MNU1" s="76"/>
      <c r="MNV1" s="76"/>
      <c r="MNW1" s="76"/>
      <c r="MNX1" s="76"/>
      <c r="MNY1" s="76"/>
      <c r="MNZ1" s="76"/>
      <c r="MOA1" s="76"/>
      <c r="MOB1" s="76"/>
      <c r="MOC1" s="76"/>
      <c r="MOD1" s="76"/>
      <c r="MOE1" s="76"/>
      <c r="MOF1" s="76"/>
      <c r="MOG1" s="76"/>
      <c r="MOH1" s="76"/>
      <c r="MOI1" s="76"/>
      <c r="MOJ1" s="76"/>
      <c r="MOK1" s="76"/>
      <c r="MOL1" s="76"/>
      <c r="MOM1" s="76"/>
      <c r="MON1" s="76"/>
      <c r="MOO1" s="76"/>
      <c r="MOP1" s="76"/>
      <c r="MOQ1" s="76"/>
      <c r="MOR1" s="76"/>
      <c r="MOS1" s="76"/>
      <c r="MOT1" s="76"/>
      <c r="MOU1" s="76"/>
      <c r="MOV1" s="76"/>
      <c r="MOW1" s="76"/>
      <c r="MOX1" s="76"/>
      <c r="MOY1" s="76"/>
      <c r="MOZ1" s="76"/>
      <c r="MPA1" s="76"/>
      <c r="MPB1" s="76"/>
      <c r="MPC1" s="76"/>
      <c r="MPD1" s="76"/>
      <c r="MPE1" s="76"/>
      <c r="MPF1" s="76"/>
      <c r="MPG1" s="76"/>
      <c r="MPH1" s="76"/>
      <c r="MPI1" s="76"/>
      <c r="MPJ1" s="76"/>
      <c r="MPK1" s="76"/>
      <c r="MPL1" s="76"/>
      <c r="MPM1" s="76"/>
      <c r="MPN1" s="76"/>
      <c r="MPO1" s="76"/>
      <c r="MPP1" s="76"/>
      <c r="MPQ1" s="76"/>
      <c r="MPR1" s="76"/>
      <c r="MPS1" s="76"/>
      <c r="MPT1" s="76"/>
      <c r="MPU1" s="76"/>
      <c r="MPV1" s="76"/>
      <c r="MPW1" s="76"/>
      <c r="MPX1" s="76"/>
      <c r="MPY1" s="76"/>
      <c r="MPZ1" s="76"/>
      <c r="MQA1" s="76"/>
      <c r="MQB1" s="76"/>
      <c r="MQC1" s="76"/>
      <c r="MQD1" s="76"/>
      <c r="MQE1" s="76"/>
      <c r="MQF1" s="76"/>
      <c r="MQG1" s="76"/>
      <c r="MQH1" s="76"/>
      <c r="MQI1" s="76"/>
      <c r="MQJ1" s="76"/>
      <c r="MQK1" s="76"/>
      <c r="MQL1" s="76"/>
      <c r="MQM1" s="76"/>
      <c r="MQN1" s="76"/>
      <c r="MQO1" s="76"/>
      <c r="MQP1" s="76"/>
      <c r="MQQ1" s="76"/>
      <c r="MQR1" s="76"/>
      <c r="MQS1" s="76"/>
      <c r="MQT1" s="76"/>
      <c r="MQU1" s="76"/>
      <c r="MQV1" s="76"/>
      <c r="MQW1" s="76"/>
      <c r="MQX1" s="76"/>
      <c r="MQY1" s="76"/>
      <c r="MQZ1" s="76"/>
      <c r="MRA1" s="76"/>
      <c r="MRB1" s="76"/>
      <c r="MRC1" s="76"/>
      <c r="MRD1" s="76"/>
      <c r="MRE1" s="76"/>
      <c r="MRF1" s="76"/>
      <c r="MRG1" s="76"/>
      <c r="MRH1" s="76"/>
      <c r="MRI1" s="76"/>
      <c r="MRJ1" s="76"/>
      <c r="MRK1" s="76"/>
      <c r="MRL1" s="76"/>
      <c r="MRM1" s="76"/>
      <c r="MRN1" s="76"/>
      <c r="MRO1" s="76"/>
      <c r="MRP1" s="76"/>
      <c r="MRQ1" s="76"/>
      <c r="MRR1" s="76"/>
      <c r="MRS1" s="76"/>
      <c r="MRT1" s="76"/>
      <c r="MRU1" s="76"/>
      <c r="MRV1" s="76"/>
      <c r="MRW1" s="76"/>
      <c r="MRX1" s="76"/>
      <c r="MRY1" s="76"/>
      <c r="MRZ1" s="76"/>
      <c r="MSA1" s="76"/>
      <c r="MSB1" s="76"/>
      <c r="MSC1" s="76"/>
      <c r="MSD1" s="76"/>
      <c r="MSE1" s="76"/>
      <c r="MSF1" s="76"/>
      <c r="MSG1" s="76"/>
      <c r="MSH1" s="76"/>
      <c r="MSI1" s="76"/>
      <c r="MSJ1" s="76"/>
      <c r="MSK1" s="76"/>
      <c r="MSL1" s="76"/>
      <c r="MSM1" s="76"/>
      <c r="MSN1" s="76"/>
      <c r="MSO1" s="76"/>
      <c r="MSP1" s="76"/>
      <c r="MSQ1" s="76"/>
      <c r="MSR1" s="76"/>
      <c r="MSS1" s="76"/>
      <c r="MST1" s="76"/>
      <c r="MSU1" s="76"/>
      <c r="MSV1" s="76"/>
      <c r="MSW1" s="76"/>
      <c r="MSX1" s="76"/>
      <c r="MSY1" s="76"/>
      <c r="MSZ1" s="76"/>
      <c r="MTA1" s="76"/>
      <c r="MTB1" s="76"/>
      <c r="MTC1" s="76"/>
      <c r="MTD1" s="76"/>
      <c r="MTE1" s="76"/>
      <c r="MTF1" s="76"/>
      <c r="MTG1" s="76"/>
      <c r="MTH1" s="76"/>
      <c r="MTI1" s="76"/>
      <c r="MTJ1" s="76"/>
      <c r="MTK1" s="76"/>
      <c r="MTL1" s="76"/>
      <c r="MTM1" s="76"/>
      <c r="MTN1" s="76"/>
      <c r="MTO1" s="76"/>
      <c r="MTP1" s="76"/>
      <c r="MTQ1" s="76"/>
      <c r="MTR1" s="76"/>
      <c r="MTS1" s="76"/>
      <c r="MTT1" s="76"/>
      <c r="MTU1" s="76"/>
      <c r="MTV1" s="76"/>
      <c r="MTW1" s="76"/>
      <c r="MTX1" s="76"/>
      <c r="MTY1" s="76"/>
      <c r="MTZ1" s="76"/>
      <c r="MUA1" s="76"/>
      <c r="MUB1" s="76"/>
      <c r="MUC1" s="76"/>
      <c r="MUD1" s="76"/>
      <c r="MUE1" s="76"/>
      <c r="MUF1" s="76"/>
      <c r="MUG1" s="76"/>
      <c r="MUH1" s="76"/>
      <c r="MUI1" s="76"/>
      <c r="MUJ1" s="76"/>
      <c r="MUK1" s="76"/>
      <c r="MUL1" s="76"/>
      <c r="MUM1" s="76"/>
      <c r="MUN1" s="76"/>
      <c r="MUO1" s="76"/>
      <c r="MUP1" s="76"/>
      <c r="MUQ1" s="76"/>
      <c r="MUR1" s="76"/>
      <c r="MUS1" s="76"/>
      <c r="MUT1" s="76"/>
      <c r="MUU1" s="76"/>
      <c r="MUV1" s="76"/>
      <c r="MUW1" s="76"/>
      <c r="MUX1" s="76"/>
      <c r="MUY1" s="76"/>
      <c r="MUZ1" s="76"/>
      <c r="MVA1" s="76"/>
      <c r="MVB1" s="76"/>
      <c r="MVC1" s="76"/>
      <c r="MVD1" s="76"/>
      <c r="MVE1" s="76"/>
      <c r="MVF1" s="76"/>
      <c r="MVG1" s="76"/>
      <c r="MVH1" s="76"/>
      <c r="MVI1" s="76"/>
      <c r="MVJ1" s="76"/>
      <c r="MVK1" s="76"/>
      <c r="MVL1" s="76"/>
      <c r="MVM1" s="76"/>
      <c r="MVN1" s="76"/>
      <c r="MVO1" s="76"/>
      <c r="MVP1" s="76"/>
      <c r="MVQ1" s="76"/>
      <c r="MVR1" s="76"/>
      <c r="MVS1" s="76"/>
      <c r="MVT1" s="76"/>
      <c r="MVU1" s="76"/>
      <c r="MVV1" s="76"/>
      <c r="MVW1" s="76"/>
      <c r="MVX1" s="76"/>
      <c r="MVY1" s="76"/>
      <c r="MVZ1" s="76"/>
      <c r="MWA1" s="76"/>
      <c r="MWB1" s="76"/>
      <c r="MWC1" s="76"/>
      <c r="MWD1" s="76"/>
      <c r="MWE1" s="76"/>
      <c r="MWF1" s="76"/>
      <c r="MWG1" s="76"/>
      <c r="MWH1" s="76"/>
      <c r="MWI1" s="76"/>
      <c r="MWJ1" s="76"/>
      <c r="MWK1" s="76"/>
      <c r="MWL1" s="76"/>
      <c r="MWM1" s="76"/>
      <c r="MWN1" s="76"/>
      <c r="MWO1" s="76"/>
      <c r="MWP1" s="76"/>
      <c r="MWQ1" s="76"/>
      <c r="MWR1" s="76"/>
      <c r="MWS1" s="76"/>
      <c r="MWT1" s="76"/>
      <c r="MWU1" s="76"/>
      <c r="MWV1" s="76"/>
      <c r="MWW1" s="76"/>
      <c r="MWX1" s="76"/>
      <c r="MWY1" s="76"/>
      <c r="MWZ1" s="76"/>
      <c r="MXA1" s="76"/>
      <c r="MXB1" s="76"/>
      <c r="MXC1" s="76"/>
      <c r="MXD1" s="76"/>
      <c r="MXE1" s="76"/>
      <c r="MXF1" s="76"/>
      <c r="MXG1" s="76"/>
      <c r="MXH1" s="76"/>
      <c r="MXI1" s="76"/>
      <c r="MXJ1" s="76"/>
      <c r="MXK1" s="76"/>
      <c r="MXL1" s="76"/>
      <c r="MXM1" s="76"/>
      <c r="MXN1" s="76"/>
      <c r="MXO1" s="76"/>
      <c r="MXP1" s="76"/>
      <c r="MXQ1" s="76"/>
      <c r="MXR1" s="76"/>
      <c r="MXS1" s="76"/>
      <c r="MXT1" s="76"/>
      <c r="MXU1" s="76"/>
      <c r="MXV1" s="76"/>
      <c r="MXW1" s="76"/>
      <c r="MXX1" s="76"/>
      <c r="MXY1" s="76"/>
      <c r="MXZ1" s="76"/>
      <c r="MYA1" s="76"/>
      <c r="MYB1" s="76"/>
      <c r="MYC1" s="76"/>
      <c r="MYD1" s="76"/>
      <c r="MYE1" s="76"/>
      <c r="MYF1" s="76"/>
      <c r="MYG1" s="76"/>
      <c r="MYH1" s="76"/>
      <c r="MYI1" s="76"/>
      <c r="MYJ1" s="76"/>
      <c r="MYK1" s="76"/>
      <c r="MYL1" s="76"/>
      <c r="MYM1" s="76"/>
      <c r="MYN1" s="76"/>
      <c r="MYO1" s="76"/>
      <c r="MYP1" s="76"/>
      <c r="MYQ1" s="76"/>
      <c r="MYR1" s="76"/>
      <c r="MYS1" s="76"/>
      <c r="MYT1" s="76"/>
      <c r="MYU1" s="76"/>
      <c r="MYV1" s="76"/>
      <c r="MYW1" s="76"/>
      <c r="MYX1" s="76"/>
      <c r="MYY1" s="76"/>
      <c r="MYZ1" s="76"/>
      <c r="MZA1" s="76"/>
      <c r="MZB1" s="76"/>
      <c r="MZC1" s="76"/>
      <c r="MZD1" s="76"/>
      <c r="MZE1" s="76"/>
      <c r="MZF1" s="76"/>
      <c r="MZG1" s="76"/>
      <c r="MZH1" s="76"/>
      <c r="MZI1" s="76"/>
      <c r="MZJ1" s="76"/>
      <c r="MZK1" s="76"/>
      <c r="MZL1" s="76"/>
      <c r="MZM1" s="76"/>
      <c r="MZN1" s="76"/>
      <c r="MZO1" s="76"/>
      <c r="MZP1" s="76"/>
      <c r="MZQ1" s="76"/>
      <c r="MZR1" s="76"/>
      <c r="MZS1" s="76"/>
      <c r="MZT1" s="76"/>
      <c r="MZU1" s="76"/>
      <c r="MZV1" s="76"/>
      <c r="MZW1" s="76"/>
      <c r="MZX1" s="76"/>
      <c r="MZY1" s="76"/>
      <c r="MZZ1" s="76"/>
      <c r="NAA1" s="76"/>
      <c r="NAB1" s="76"/>
      <c r="NAC1" s="76"/>
      <c r="NAD1" s="76"/>
      <c r="NAE1" s="76"/>
      <c r="NAF1" s="76"/>
      <c r="NAG1" s="76"/>
      <c r="NAH1" s="76"/>
      <c r="NAI1" s="76"/>
      <c r="NAJ1" s="76"/>
      <c r="NAK1" s="76"/>
      <c r="NAL1" s="76"/>
      <c r="NAM1" s="76"/>
      <c r="NAN1" s="76"/>
      <c r="NAO1" s="76"/>
      <c r="NAP1" s="76"/>
      <c r="NAQ1" s="76"/>
      <c r="NAR1" s="76"/>
      <c r="NAS1" s="76"/>
      <c r="NAT1" s="76"/>
      <c r="NAU1" s="76"/>
      <c r="NAV1" s="76"/>
      <c r="NAW1" s="76"/>
      <c r="NAX1" s="76"/>
      <c r="NAY1" s="76"/>
      <c r="NAZ1" s="76"/>
      <c r="NBA1" s="76"/>
      <c r="NBB1" s="76"/>
      <c r="NBC1" s="76"/>
      <c r="NBD1" s="76"/>
      <c r="NBE1" s="76"/>
      <c r="NBF1" s="76"/>
      <c r="NBG1" s="76"/>
      <c r="NBH1" s="76"/>
      <c r="NBI1" s="76"/>
      <c r="NBJ1" s="76"/>
      <c r="NBK1" s="76"/>
      <c r="NBL1" s="76"/>
      <c r="NBM1" s="76"/>
      <c r="NBN1" s="76"/>
      <c r="NBO1" s="76"/>
      <c r="NBP1" s="76"/>
      <c r="NBQ1" s="76"/>
      <c r="NBR1" s="76"/>
      <c r="NBS1" s="76"/>
      <c r="NBT1" s="76"/>
      <c r="NBU1" s="76"/>
      <c r="NBV1" s="76"/>
      <c r="NBW1" s="76"/>
      <c r="NBX1" s="76"/>
      <c r="NBY1" s="76"/>
      <c r="NBZ1" s="76"/>
      <c r="NCA1" s="76"/>
      <c r="NCB1" s="76"/>
      <c r="NCC1" s="76"/>
      <c r="NCD1" s="76"/>
      <c r="NCE1" s="76"/>
      <c r="NCF1" s="76"/>
      <c r="NCG1" s="76"/>
      <c r="NCH1" s="76"/>
      <c r="NCI1" s="76"/>
      <c r="NCJ1" s="76"/>
      <c r="NCK1" s="76"/>
      <c r="NCL1" s="76"/>
      <c r="NCM1" s="76"/>
      <c r="NCN1" s="76"/>
      <c r="NCO1" s="76"/>
      <c r="NCP1" s="76"/>
      <c r="NCQ1" s="76"/>
      <c r="NCR1" s="76"/>
      <c r="NCS1" s="76"/>
      <c r="NCT1" s="76"/>
      <c r="NCU1" s="76"/>
      <c r="NCV1" s="76"/>
      <c r="NCW1" s="76"/>
      <c r="NCX1" s="76"/>
      <c r="NCY1" s="76"/>
      <c r="NCZ1" s="76"/>
      <c r="NDA1" s="76"/>
      <c r="NDB1" s="76"/>
      <c r="NDC1" s="76"/>
      <c r="NDD1" s="76"/>
      <c r="NDE1" s="76"/>
      <c r="NDF1" s="76"/>
      <c r="NDG1" s="76"/>
      <c r="NDH1" s="76"/>
      <c r="NDI1" s="76"/>
      <c r="NDJ1" s="76"/>
      <c r="NDK1" s="76"/>
      <c r="NDL1" s="76"/>
      <c r="NDM1" s="76"/>
      <c r="NDN1" s="76"/>
      <c r="NDO1" s="76"/>
      <c r="NDP1" s="76"/>
      <c r="NDQ1" s="76"/>
      <c r="NDR1" s="76"/>
      <c r="NDS1" s="76"/>
      <c r="NDT1" s="76"/>
      <c r="NDU1" s="76"/>
      <c r="NDV1" s="76"/>
      <c r="NDW1" s="76"/>
      <c r="NDX1" s="76"/>
      <c r="NDY1" s="76"/>
      <c r="NDZ1" s="76"/>
      <c r="NEA1" s="76"/>
      <c r="NEB1" s="76"/>
      <c r="NEC1" s="76"/>
      <c r="NED1" s="76"/>
      <c r="NEE1" s="76"/>
      <c r="NEF1" s="76"/>
      <c r="NEG1" s="76"/>
      <c r="NEH1" s="76"/>
      <c r="NEI1" s="76"/>
      <c r="NEJ1" s="76"/>
      <c r="NEK1" s="76"/>
      <c r="NEL1" s="76"/>
      <c r="NEM1" s="76"/>
      <c r="NEN1" s="76"/>
      <c r="NEO1" s="76"/>
      <c r="NEP1" s="76"/>
      <c r="NEQ1" s="76"/>
      <c r="NER1" s="76"/>
      <c r="NES1" s="76"/>
      <c r="NET1" s="76"/>
      <c r="NEU1" s="76"/>
      <c r="NEV1" s="76"/>
      <c r="NEW1" s="76"/>
      <c r="NEX1" s="76"/>
      <c r="NEY1" s="76"/>
      <c r="NEZ1" s="76"/>
      <c r="NFA1" s="76"/>
      <c r="NFB1" s="76"/>
      <c r="NFC1" s="76"/>
      <c r="NFD1" s="76"/>
      <c r="NFE1" s="76"/>
      <c r="NFF1" s="76"/>
      <c r="NFG1" s="76"/>
      <c r="NFH1" s="76"/>
      <c r="NFI1" s="76"/>
      <c r="NFJ1" s="76"/>
      <c r="NFK1" s="76"/>
      <c r="NFL1" s="76"/>
      <c r="NFM1" s="76"/>
      <c r="NFN1" s="76"/>
      <c r="NFO1" s="76"/>
      <c r="NFP1" s="76"/>
      <c r="NFQ1" s="76"/>
      <c r="NFR1" s="76"/>
      <c r="NFS1" s="76"/>
      <c r="NFT1" s="76"/>
      <c r="NFU1" s="76"/>
      <c r="NFV1" s="76"/>
      <c r="NFW1" s="76"/>
      <c r="NFX1" s="76"/>
      <c r="NFY1" s="76"/>
      <c r="NFZ1" s="76"/>
      <c r="NGA1" s="76"/>
      <c r="NGB1" s="76"/>
      <c r="NGC1" s="76"/>
      <c r="NGD1" s="76"/>
      <c r="NGE1" s="76"/>
      <c r="NGF1" s="76"/>
      <c r="NGG1" s="76"/>
      <c r="NGH1" s="76"/>
      <c r="NGI1" s="76"/>
      <c r="NGJ1" s="76"/>
      <c r="NGK1" s="76"/>
      <c r="NGL1" s="76"/>
      <c r="NGM1" s="76"/>
      <c r="NGN1" s="76"/>
      <c r="NGO1" s="76"/>
      <c r="NGP1" s="76"/>
      <c r="NGQ1" s="76"/>
      <c r="NGR1" s="76"/>
      <c r="NGS1" s="76"/>
      <c r="NGT1" s="76"/>
      <c r="NGU1" s="76"/>
      <c r="NGV1" s="76"/>
      <c r="NGW1" s="76"/>
      <c r="NGX1" s="76"/>
      <c r="NGY1" s="76"/>
      <c r="NGZ1" s="76"/>
      <c r="NHA1" s="76"/>
      <c r="NHB1" s="76"/>
      <c r="NHC1" s="76"/>
      <c r="NHD1" s="76"/>
      <c r="NHE1" s="76"/>
      <c r="NHF1" s="76"/>
      <c r="NHG1" s="76"/>
      <c r="NHH1" s="76"/>
      <c r="NHI1" s="76"/>
      <c r="NHJ1" s="76"/>
      <c r="NHK1" s="76"/>
      <c r="NHL1" s="76"/>
      <c r="NHM1" s="76"/>
      <c r="NHN1" s="76"/>
      <c r="NHO1" s="76"/>
      <c r="NHP1" s="76"/>
      <c r="NHQ1" s="76"/>
      <c r="NHR1" s="76"/>
      <c r="NHS1" s="76"/>
      <c r="NHT1" s="76"/>
      <c r="NHU1" s="76"/>
      <c r="NHV1" s="76"/>
      <c r="NHW1" s="76"/>
      <c r="NHX1" s="76"/>
      <c r="NHY1" s="76"/>
      <c r="NHZ1" s="76"/>
      <c r="NIA1" s="76"/>
      <c r="NIB1" s="76"/>
      <c r="NIC1" s="76"/>
      <c r="NID1" s="76"/>
      <c r="NIE1" s="76"/>
      <c r="NIF1" s="76"/>
      <c r="NIG1" s="76"/>
      <c r="NIH1" s="76"/>
      <c r="NII1" s="76"/>
      <c r="NIJ1" s="76"/>
      <c r="NIK1" s="76"/>
      <c r="NIL1" s="76"/>
      <c r="NIM1" s="76"/>
      <c r="NIN1" s="76"/>
      <c r="NIO1" s="76"/>
      <c r="NIP1" s="76"/>
      <c r="NIQ1" s="76"/>
      <c r="NIR1" s="76"/>
      <c r="NIS1" s="76"/>
      <c r="NIT1" s="76"/>
      <c r="NIU1" s="76"/>
      <c r="NIV1" s="76"/>
      <c r="NIW1" s="76"/>
      <c r="NIX1" s="76"/>
      <c r="NIY1" s="76"/>
      <c r="NIZ1" s="76"/>
      <c r="NJA1" s="76"/>
      <c r="NJB1" s="76"/>
      <c r="NJC1" s="76"/>
      <c r="NJD1" s="76"/>
      <c r="NJE1" s="76"/>
      <c r="NJF1" s="76"/>
      <c r="NJG1" s="76"/>
      <c r="NJH1" s="76"/>
      <c r="NJI1" s="76"/>
      <c r="NJJ1" s="76"/>
      <c r="NJK1" s="76"/>
      <c r="NJL1" s="76"/>
      <c r="NJM1" s="76"/>
      <c r="NJN1" s="76"/>
      <c r="NJO1" s="76"/>
      <c r="NJP1" s="76"/>
      <c r="NJQ1" s="76"/>
      <c r="NJR1" s="76"/>
      <c r="NJS1" s="76"/>
      <c r="NJT1" s="76"/>
      <c r="NJU1" s="76"/>
      <c r="NJV1" s="76"/>
      <c r="NJW1" s="76"/>
      <c r="NJX1" s="76"/>
      <c r="NJY1" s="76"/>
      <c r="NJZ1" s="76"/>
      <c r="NKA1" s="76"/>
      <c r="NKB1" s="76"/>
      <c r="NKC1" s="76"/>
      <c r="NKD1" s="76"/>
      <c r="NKE1" s="76"/>
      <c r="NKF1" s="76"/>
      <c r="NKG1" s="76"/>
      <c r="NKH1" s="76"/>
      <c r="NKI1" s="76"/>
      <c r="NKJ1" s="76"/>
      <c r="NKK1" s="76"/>
      <c r="NKL1" s="76"/>
      <c r="NKM1" s="76"/>
      <c r="NKN1" s="76"/>
      <c r="NKO1" s="76"/>
      <c r="NKP1" s="76"/>
      <c r="NKQ1" s="76"/>
      <c r="NKR1" s="76"/>
      <c r="NKS1" s="76"/>
      <c r="NKT1" s="76"/>
      <c r="NKU1" s="76"/>
      <c r="NKV1" s="76"/>
      <c r="NKW1" s="76"/>
      <c r="NKX1" s="76"/>
      <c r="NKY1" s="76"/>
      <c r="NKZ1" s="76"/>
      <c r="NLA1" s="76"/>
      <c r="NLB1" s="76"/>
      <c r="NLC1" s="76"/>
      <c r="NLD1" s="76"/>
      <c r="NLE1" s="76"/>
      <c r="NLF1" s="76"/>
      <c r="NLG1" s="76"/>
      <c r="NLH1" s="76"/>
      <c r="NLI1" s="76"/>
      <c r="NLJ1" s="76"/>
      <c r="NLK1" s="76"/>
      <c r="NLL1" s="76"/>
      <c r="NLM1" s="76"/>
      <c r="NLN1" s="76"/>
      <c r="NLO1" s="76"/>
      <c r="NLP1" s="76"/>
      <c r="NLQ1" s="76"/>
      <c r="NLR1" s="76"/>
      <c r="NLS1" s="76"/>
      <c r="NLT1" s="76"/>
      <c r="NLU1" s="76"/>
      <c r="NLV1" s="76"/>
      <c r="NLW1" s="76"/>
      <c r="NLX1" s="76"/>
      <c r="NLY1" s="76"/>
      <c r="NLZ1" s="76"/>
      <c r="NMA1" s="76"/>
      <c r="NMB1" s="76"/>
      <c r="NMC1" s="76"/>
      <c r="NMD1" s="76"/>
      <c r="NME1" s="76"/>
      <c r="NMF1" s="76"/>
      <c r="NMG1" s="76"/>
      <c r="NMH1" s="76"/>
      <c r="NMI1" s="76"/>
      <c r="NMJ1" s="76"/>
      <c r="NMK1" s="76"/>
      <c r="NML1" s="76"/>
      <c r="NMM1" s="76"/>
      <c r="NMN1" s="76"/>
      <c r="NMO1" s="76"/>
      <c r="NMP1" s="76"/>
      <c r="NMQ1" s="76"/>
      <c r="NMR1" s="76"/>
      <c r="NMS1" s="76"/>
      <c r="NMT1" s="76"/>
      <c r="NMU1" s="76"/>
      <c r="NMV1" s="76"/>
      <c r="NMW1" s="76"/>
      <c r="NMX1" s="76"/>
      <c r="NMY1" s="76"/>
      <c r="NMZ1" s="76"/>
      <c r="NNA1" s="76"/>
      <c r="NNB1" s="76"/>
      <c r="NNC1" s="76"/>
      <c r="NND1" s="76"/>
      <c r="NNE1" s="76"/>
      <c r="NNF1" s="76"/>
      <c r="NNG1" s="76"/>
      <c r="NNH1" s="76"/>
      <c r="NNI1" s="76"/>
      <c r="NNJ1" s="76"/>
      <c r="NNK1" s="76"/>
      <c r="NNL1" s="76"/>
      <c r="NNM1" s="76"/>
      <c r="NNN1" s="76"/>
      <c r="NNO1" s="76"/>
      <c r="NNP1" s="76"/>
      <c r="NNQ1" s="76"/>
      <c r="NNR1" s="76"/>
      <c r="NNS1" s="76"/>
      <c r="NNT1" s="76"/>
      <c r="NNU1" s="76"/>
      <c r="NNV1" s="76"/>
      <c r="NNW1" s="76"/>
      <c r="NNX1" s="76"/>
      <c r="NNY1" s="76"/>
      <c r="NNZ1" s="76"/>
      <c r="NOA1" s="76"/>
      <c r="NOB1" s="76"/>
      <c r="NOC1" s="76"/>
      <c r="NOD1" s="76"/>
      <c r="NOE1" s="76"/>
      <c r="NOF1" s="76"/>
      <c r="NOG1" s="76"/>
      <c r="NOH1" s="76"/>
      <c r="NOI1" s="76"/>
      <c r="NOJ1" s="76"/>
      <c r="NOK1" s="76"/>
      <c r="NOL1" s="76"/>
      <c r="NOM1" s="76"/>
      <c r="NON1" s="76"/>
      <c r="NOO1" s="76"/>
      <c r="NOP1" s="76"/>
      <c r="NOQ1" s="76"/>
      <c r="NOR1" s="76"/>
      <c r="NOS1" s="76"/>
      <c r="NOT1" s="76"/>
      <c r="NOU1" s="76"/>
      <c r="NOV1" s="76"/>
      <c r="NOW1" s="76"/>
      <c r="NOX1" s="76"/>
      <c r="NOY1" s="76"/>
      <c r="NOZ1" s="76"/>
      <c r="NPA1" s="76"/>
      <c r="NPB1" s="76"/>
      <c r="NPC1" s="76"/>
      <c r="NPD1" s="76"/>
      <c r="NPE1" s="76"/>
      <c r="NPF1" s="76"/>
      <c r="NPG1" s="76"/>
      <c r="NPH1" s="76"/>
      <c r="NPI1" s="76"/>
      <c r="NPJ1" s="76"/>
      <c r="NPK1" s="76"/>
      <c r="NPL1" s="76"/>
      <c r="NPM1" s="76"/>
      <c r="NPN1" s="76"/>
      <c r="NPO1" s="76"/>
      <c r="NPP1" s="76"/>
      <c r="NPQ1" s="76"/>
      <c r="NPR1" s="76"/>
      <c r="NPS1" s="76"/>
      <c r="NPT1" s="76"/>
      <c r="NPU1" s="76"/>
      <c r="NPV1" s="76"/>
      <c r="NPW1" s="76"/>
      <c r="NPX1" s="76"/>
      <c r="NPY1" s="76"/>
      <c r="NPZ1" s="76"/>
      <c r="NQA1" s="76"/>
      <c r="NQB1" s="76"/>
      <c r="NQC1" s="76"/>
      <c r="NQD1" s="76"/>
      <c r="NQE1" s="76"/>
      <c r="NQF1" s="76"/>
      <c r="NQG1" s="76"/>
      <c r="NQH1" s="76"/>
      <c r="NQI1" s="76"/>
      <c r="NQJ1" s="76"/>
      <c r="NQK1" s="76"/>
      <c r="NQL1" s="76"/>
      <c r="NQM1" s="76"/>
      <c r="NQN1" s="76"/>
      <c r="NQO1" s="76"/>
      <c r="NQP1" s="76"/>
      <c r="NQQ1" s="76"/>
      <c r="NQR1" s="76"/>
      <c r="NQS1" s="76"/>
      <c r="NQT1" s="76"/>
      <c r="NQU1" s="76"/>
      <c r="NQV1" s="76"/>
      <c r="NQW1" s="76"/>
      <c r="NQX1" s="76"/>
      <c r="NQY1" s="76"/>
      <c r="NQZ1" s="76"/>
      <c r="NRA1" s="76"/>
      <c r="NRB1" s="76"/>
      <c r="NRC1" s="76"/>
      <c r="NRD1" s="76"/>
      <c r="NRE1" s="76"/>
      <c r="NRF1" s="76"/>
      <c r="NRG1" s="76"/>
      <c r="NRH1" s="76"/>
      <c r="NRI1" s="76"/>
      <c r="NRJ1" s="76"/>
      <c r="NRK1" s="76"/>
      <c r="NRL1" s="76"/>
      <c r="NRM1" s="76"/>
      <c r="NRN1" s="76"/>
      <c r="NRO1" s="76"/>
      <c r="NRP1" s="76"/>
      <c r="NRQ1" s="76"/>
      <c r="NRR1" s="76"/>
      <c r="NRS1" s="76"/>
      <c r="NRT1" s="76"/>
      <c r="NRU1" s="76"/>
      <c r="NRV1" s="76"/>
      <c r="NRW1" s="76"/>
      <c r="NRX1" s="76"/>
      <c r="NRY1" s="76"/>
      <c r="NRZ1" s="76"/>
      <c r="NSA1" s="76"/>
      <c r="NSB1" s="76"/>
      <c r="NSC1" s="76"/>
      <c r="NSD1" s="76"/>
      <c r="NSE1" s="76"/>
      <c r="NSF1" s="76"/>
      <c r="NSG1" s="76"/>
      <c r="NSH1" s="76"/>
      <c r="NSI1" s="76"/>
      <c r="NSJ1" s="76"/>
      <c r="NSK1" s="76"/>
      <c r="NSL1" s="76"/>
      <c r="NSM1" s="76"/>
      <c r="NSN1" s="76"/>
      <c r="NSO1" s="76"/>
      <c r="NSP1" s="76"/>
      <c r="NSQ1" s="76"/>
      <c r="NSR1" s="76"/>
      <c r="NSS1" s="76"/>
      <c r="NST1" s="76"/>
      <c r="NSU1" s="76"/>
      <c r="NSV1" s="76"/>
      <c r="NSW1" s="76"/>
      <c r="NSX1" s="76"/>
      <c r="NSY1" s="76"/>
      <c r="NSZ1" s="76"/>
      <c r="NTA1" s="76"/>
      <c r="NTB1" s="76"/>
      <c r="NTC1" s="76"/>
      <c r="NTD1" s="76"/>
      <c r="NTE1" s="76"/>
      <c r="NTF1" s="76"/>
      <c r="NTG1" s="76"/>
      <c r="NTH1" s="76"/>
      <c r="NTI1" s="76"/>
      <c r="NTJ1" s="76"/>
      <c r="NTK1" s="76"/>
      <c r="NTL1" s="76"/>
      <c r="NTM1" s="76"/>
      <c r="NTN1" s="76"/>
      <c r="NTO1" s="76"/>
      <c r="NTP1" s="76"/>
      <c r="NTQ1" s="76"/>
      <c r="NTR1" s="76"/>
      <c r="NTS1" s="76"/>
      <c r="NTT1" s="76"/>
      <c r="NTU1" s="76"/>
      <c r="NTV1" s="76"/>
      <c r="NTW1" s="76"/>
      <c r="NTX1" s="76"/>
      <c r="NTY1" s="76"/>
      <c r="NTZ1" s="76"/>
      <c r="NUA1" s="76"/>
      <c r="NUB1" s="76"/>
      <c r="NUC1" s="76"/>
      <c r="NUD1" s="76"/>
      <c r="NUE1" s="76"/>
      <c r="NUF1" s="76"/>
      <c r="NUG1" s="76"/>
      <c r="NUH1" s="76"/>
      <c r="NUI1" s="76"/>
      <c r="NUJ1" s="76"/>
      <c r="NUK1" s="76"/>
      <c r="NUL1" s="76"/>
      <c r="NUM1" s="76"/>
      <c r="NUN1" s="76"/>
      <c r="NUO1" s="76"/>
      <c r="NUP1" s="76"/>
      <c r="NUQ1" s="76"/>
      <c r="NUR1" s="76"/>
      <c r="NUS1" s="76"/>
      <c r="NUT1" s="76"/>
      <c r="NUU1" s="76"/>
      <c r="NUV1" s="76"/>
      <c r="NUW1" s="76"/>
      <c r="NUX1" s="76"/>
      <c r="NUY1" s="76"/>
      <c r="NUZ1" s="76"/>
      <c r="NVA1" s="76"/>
      <c r="NVB1" s="76"/>
      <c r="NVC1" s="76"/>
      <c r="NVD1" s="76"/>
      <c r="NVE1" s="76"/>
      <c r="NVF1" s="76"/>
      <c r="NVG1" s="76"/>
      <c r="NVH1" s="76"/>
      <c r="NVI1" s="76"/>
      <c r="NVJ1" s="76"/>
      <c r="NVK1" s="76"/>
      <c r="NVL1" s="76"/>
      <c r="NVM1" s="76"/>
      <c r="NVN1" s="76"/>
      <c r="NVO1" s="76"/>
      <c r="NVP1" s="76"/>
      <c r="NVQ1" s="76"/>
      <c r="NVR1" s="76"/>
      <c r="NVS1" s="76"/>
      <c r="NVT1" s="76"/>
      <c r="NVU1" s="76"/>
      <c r="NVV1" s="76"/>
      <c r="NVW1" s="76"/>
      <c r="NVX1" s="76"/>
      <c r="NVY1" s="76"/>
      <c r="NVZ1" s="76"/>
      <c r="NWA1" s="76"/>
      <c r="NWB1" s="76"/>
      <c r="NWC1" s="76"/>
      <c r="NWD1" s="76"/>
      <c r="NWE1" s="76"/>
      <c r="NWF1" s="76"/>
      <c r="NWG1" s="76"/>
      <c r="NWH1" s="76"/>
      <c r="NWI1" s="76"/>
      <c r="NWJ1" s="76"/>
      <c r="NWK1" s="76"/>
      <c r="NWL1" s="76"/>
      <c r="NWM1" s="76"/>
      <c r="NWN1" s="76"/>
      <c r="NWO1" s="76"/>
      <c r="NWP1" s="76"/>
      <c r="NWQ1" s="76"/>
      <c r="NWR1" s="76"/>
      <c r="NWS1" s="76"/>
      <c r="NWT1" s="76"/>
      <c r="NWU1" s="76"/>
      <c r="NWV1" s="76"/>
      <c r="NWW1" s="76"/>
      <c r="NWX1" s="76"/>
      <c r="NWY1" s="76"/>
      <c r="NWZ1" s="76"/>
      <c r="NXA1" s="76"/>
      <c r="NXB1" s="76"/>
      <c r="NXC1" s="76"/>
      <c r="NXD1" s="76"/>
      <c r="NXE1" s="76"/>
      <c r="NXF1" s="76"/>
      <c r="NXG1" s="76"/>
      <c r="NXH1" s="76"/>
      <c r="NXI1" s="76"/>
      <c r="NXJ1" s="76"/>
      <c r="NXK1" s="76"/>
      <c r="NXL1" s="76"/>
      <c r="NXM1" s="76"/>
      <c r="NXN1" s="76"/>
      <c r="NXO1" s="76"/>
      <c r="NXP1" s="76"/>
      <c r="NXQ1" s="76"/>
      <c r="NXR1" s="76"/>
      <c r="NXS1" s="76"/>
      <c r="NXT1" s="76"/>
      <c r="NXU1" s="76"/>
      <c r="NXV1" s="76"/>
      <c r="NXW1" s="76"/>
      <c r="NXX1" s="76"/>
      <c r="NXY1" s="76"/>
      <c r="NXZ1" s="76"/>
      <c r="NYA1" s="76"/>
      <c r="NYB1" s="76"/>
      <c r="NYC1" s="76"/>
      <c r="NYD1" s="76"/>
      <c r="NYE1" s="76"/>
      <c r="NYF1" s="76"/>
      <c r="NYG1" s="76"/>
      <c r="NYH1" s="76"/>
      <c r="NYI1" s="76"/>
      <c r="NYJ1" s="76"/>
      <c r="NYK1" s="76"/>
      <c r="NYL1" s="76"/>
      <c r="NYM1" s="76"/>
      <c r="NYN1" s="76"/>
      <c r="NYO1" s="76"/>
      <c r="NYP1" s="76"/>
      <c r="NYQ1" s="76"/>
      <c r="NYR1" s="76"/>
      <c r="NYS1" s="76"/>
      <c r="NYT1" s="76"/>
      <c r="NYU1" s="76"/>
      <c r="NYV1" s="76"/>
      <c r="NYW1" s="76"/>
      <c r="NYX1" s="76"/>
      <c r="NYY1" s="76"/>
      <c r="NYZ1" s="76"/>
      <c r="NZA1" s="76"/>
      <c r="NZB1" s="76"/>
      <c r="NZC1" s="76"/>
      <c r="NZD1" s="76"/>
      <c r="NZE1" s="76"/>
      <c r="NZF1" s="76"/>
      <c r="NZG1" s="76"/>
      <c r="NZH1" s="76"/>
      <c r="NZI1" s="76"/>
      <c r="NZJ1" s="76"/>
      <c r="NZK1" s="76"/>
      <c r="NZL1" s="76"/>
      <c r="NZM1" s="76"/>
      <c r="NZN1" s="76"/>
      <c r="NZO1" s="76"/>
      <c r="NZP1" s="76"/>
      <c r="NZQ1" s="76"/>
      <c r="NZR1" s="76"/>
      <c r="NZS1" s="76"/>
      <c r="NZT1" s="76"/>
      <c r="NZU1" s="76"/>
      <c r="NZV1" s="76"/>
      <c r="NZW1" s="76"/>
      <c r="NZX1" s="76"/>
      <c r="NZY1" s="76"/>
      <c r="NZZ1" s="76"/>
      <c r="OAA1" s="76"/>
      <c r="OAB1" s="76"/>
      <c r="OAC1" s="76"/>
      <c r="OAD1" s="76"/>
      <c r="OAE1" s="76"/>
      <c r="OAF1" s="76"/>
      <c r="OAG1" s="76"/>
      <c r="OAH1" s="76"/>
      <c r="OAI1" s="76"/>
      <c r="OAJ1" s="76"/>
      <c r="OAK1" s="76"/>
      <c r="OAL1" s="76"/>
      <c r="OAM1" s="76"/>
      <c r="OAN1" s="76"/>
      <c r="OAO1" s="76"/>
      <c r="OAP1" s="76"/>
      <c r="OAQ1" s="76"/>
      <c r="OAR1" s="76"/>
      <c r="OAS1" s="76"/>
      <c r="OAT1" s="76"/>
      <c r="OAU1" s="76"/>
      <c r="OAV1" s="76"/>
      <c r="OAW1" s="76"/>
      <c r="OAX1" s="76"/>
      <c r="OAY1" s="76"/>
      <c r="OAZ1" s="76"/>
      <c r="OBA1" s="76"/>
      <c r="OBB1" s="76"/>
      <c r="OBC1" s="76"/>
      <c r="OBD1" s="76"/>
      <c r="OBE1" s="76"/>
      <c r="OBF1" s="76"/>
      <c r="OBG1" s="76"/>
      <c r="OBH1" s="76"/>
      <c r="OBI1" s="76"/>
      <c r="OBJ1" s="76"/>
      <c r="OBK1" s="76"/>
      <c r="OBL1" s="76"/>
      <c r="OBM1" s="76"/>
      <c r="OBN1" s="76"/>
      <c r="OBO1" s="76"/>
      <c r="OBP1" s="76"/>
      <c r="OBQ1" s="76"/>
      <c r="OBR1" s="76"/>
      <c r="OBS1" s="76"/>
      <c r="OBT1" s="76"/>
      <c r="OBU1" s="76"/>
      <c r="OBV1" s="76"/>
      <c r="OBW1" s="76"/>
      <c r="OBX1" s="76"/>
      <c r="OBY1" s="76"/>
      <c r="OBZ1" s="76"/>
      <c r="OCA1" s="76"/>
      <c r="OCB1" s="76"/>
      <c r="OCC1" s="76"/>
      <c r="OCD1" s="76"/>
      <c r="OCE1" s="76"/>
      <c r="OCF1" s="76"/>
      <c r="OCG1" s="76"/>
      <c r="OCH1" s="76"/>
      <c r="OCI1" s="76"/>
      <c r="OCJ1" s="76"/>
      <c r="OCK1" s="76"/>
      <c r="OCL1" s="76"/>
      <c r="OCM1" s="76"/>
      <c r="OCN1" s="76"/>
      <c r="OCO1" s="76"/>
      <c r="OCP1" s="76"/>
      <c r="OCQ1" s="76"/>
      <c r="OCR1" s="76"/>
      <c r="OCS1" s="76"/>
      <c r="OCT1" s="76"/>
      <c r="OCU1" s="76"/>
      <c r="OCV1" s="76"/>
      <c r="OCW1" s="76"/>
      <c r="OCX1" s="76"/>
      <c r="OCY1" s="76"/>
      <c r="OCZ1" s="76"/>
      <c r="ODA1" s="76"/>
      <c r="ODB1" s="76"/>
      <c r="ODC1" s="76"/>
      <c r="ODD1" s="76"/>
      <c r="ODE1" s="76"/>
      <c r="ODF1" s="76"/>
      <c r="ODG1" s="76"/>
      <c r="ODH1" s="76"/>
      <c r="ODI1" s="76"/>
      <c r="ODJ1" s="76"/>
      <c r="ODK1" s="76"/>
      <c r="ODL1" s="76"/>
      <c r="ODM1" s="76"/>
      <c r="ODN1" s="76"/>
      <c r="ODO1" s="76"/>
      <c r="ODP1" s="76"/>
      <c r="ODQ1" s="76"/>
      <c r="ODR1" s="76"/>
      <c r="ODS1" s="76"/>
      <c r="ODT1" s="76"/>
      <c r="ODU1" s="76"/>
      <c r="ODV1" s="76"/>
      <c r="ODW1" s="76"/>
      <c r="ODX1" s="76"/>
      <c r="ODY1" s="76"/>
      <c r="ODZ1" s="76"/>
      <c r="OEA1" s="76"/>
      <c r="OEB1" s="76"/>
      <c r="OEC1" s="76"/>
      <c r="OED1" s="76"/>
      <c r="OEE1" s="76"/>
      <c r="OEF1" s="76"/>
      <c r="OEG1" s="76"/>
      <c r="OEH1" s="76"/>
      <c r="OEI1" s="76"/>
      <c r="OEJ1" s="76"/>
      <c r="OEK1" s="76"/>
      <c r="OEL1" s="76"/>
      <c r="OEM1" s="76"/>
      <c r="OEN1" s="76"/>
      <c r="OEO1" s="76"/>
      <c r="OEP1" s="76"/>
      <c r="OEQ1" s="76"/>
      <c r="OER1" s="76"/>
      <c r="OES1" s="76"/>
      <c r="OET1" s="76"/>
      <c r="OEU1" s="76"/>
      <c r="OEV1" s="76"/>
      <c r="OEW1" s="76"/>
      <c r="OEX1" s="76"/>
      <c r="OEY1" s="76"/>
      <c r="OEZ1" s="76"/>
      <c r="OFA1" s="76"/>
      <c r="OFB1" s="76"/>
      <c r="OFC1" s="76"/>
      <c r="OFD1" s="76"/>
      <c r="OFE1" s="76"/>
      <c r="OFF1" s="76"/>
      <c r="OFG1" s="76"/>
      <c r="OFH1" s="76"/>
      <c r="OFI1" s="76"/>
      <c r="OFJ1" s="76"/>
      <c r="OFK1" s="76"/>
      <c r="OFL1" s="76"/>
      <c r="OFM1" s="76"/>
      <c r="OFN1" s="76"/>
      <c r="OFO1" s="76"/>
      <c r="OFP1" s="76"/>
      <c r="OFQ1" s="76"/>
      <c r="OFR1" s="76"/>
      <c r="OFS1" s="76"/>
      <c r="OFT1" s="76"/>
      <c r="OFU1" s="76"/>
      <c r="OFV1" s="76"/>
      <c r="OFW1" s="76"/>
      <c r="OFX1" s="76"/>
      <c r="OFY1" s="76"/>
      <c r="OFZ1" s="76"/>
      <c r="OGA1" s="76"/>
      <c r="OGB1" s="76"/>
      <c r="OGC1" s="76"/>
      <c r="OGD1" s="76"/>
      <c r="OGE1" s="76"/>
      <c r="OGF1" s="76"/>
      <c r="OGG1" s="76"/>
      <c r="OGH1" s="76"/>
      <c r="OGI1" s="76"/>
      <c r="OGJ1" s="76"/>
      <c r="OGK1" s="76"/>
      <c r="OGL1" s="76"/>
      <c r="OGM1" s="76"/>
      <c r="OGN1" s="76"/>
      <c r="OGO1" s="76"/>
      <c r="OGP1" s="76"/>
      <c r="OGQ1" s="76"/>
      <c r="OGR1" s="76"/>
      <c r="OGS1" s="76"/>
      <c r="OGT1" s="76"/>
      <c r="OGU1" s="76"/>
      <c r="OGV1" s="76"/>
      <c r="OGW1" s="76"/>
      <c r="OGX1" s="76"/>
      <c r="OGY1" s="76"/>
      <c r="OGZ1" s="76"/>
      <c r="OHA1" s="76"/>
      <c r="OHB1" s="76"/>
      <c r="OHC1" s="76"/>
      <c r="OHD1" s="76"/>
      <c r="OHE1" s="76"/>
      <c r="OHF1" s="76"/>
      <c r="OHG1" s="76"/>
      <c r="OHH1" s="76"/>
      <c r="OHI1" s="76"/>
      <c r="OHJ1" s="76"/>
      <c r="OHK1" s="76"/>
      <c r="OHL1" s="76"/>
      <c r="OHM1" s="76"/>
      <c r="OHN1" s="76"/>
      <c r="OHO1" s="76"/>
      <c r="OHP1" s="76"/>
      <c r="OHQ1" s="76"/>
      <c r="OHR1" s="76"/>
      <c r="OHS1" s="76"/>
      <c r="OHT1" s="76"/>
      <c r="OHU1" s="76"/>
      <c r="OHV1" s="76"/>
      <c r="OHW1" s="76"/>
      <c r="OHX1" s="76"/>
      <c r="OHY1" s="76"/>
      <c r="OHZ1" s="76"/>
      <c r="OIA1" s="76"/>
      <c r="OIB1" s="76"/>
      <c r="OIC1" s="76"/>
      <c r="OID1" s="76"/>
      <c r="OIE1" s="76"/>
      <c r="OIF1" s="76"/>
      <c r="OIG1" s="76"/>
      <c r="OIH1" s="76"/>
      <c r="OII1" s="76"/>
      <c r="OIJ1" s="76"/>
      <c r="OIK1" s="76"/>
      <c r="OIL1" s="76"/>
      <c r="OIM1" s="76"/>
      <c r="OIN1" s="76"/>
      <c r="OIO1" s="76"/>
      <c r="OIP1" s="76"/>
      <c r="OIQ1" s="76"/>
      <c r="OIR1" s="76"/>
      <c r="OIS1" s="76"/>
      <c r="OIT1" s="76"/>
      <c r="OIU1" s="76"/>
      <c r="OIV1" s="76"/>
      <c r="OIW1" s="76"/>
      <c r="OIX1" s="76"/>
      <c r="OIY1" s="76"/>
      <c r="OIZ1" s="76"/>
      <c r="OJA1" s="76"/>
      <c r="OJB1" s="76"/>
      <c r="OJC1" s="76"/>
      <c r="OJD1" s="76"/>
      <c r="OJE1" s="76"/>
      <c r="OJF1" s="76"/>
      <c r="OJG1" s="76"/>
      <c r="OJH1" s="76"/>
      <c r="OJI1" s="76"/>
      <c r="OJJ1" s="76"/>
      <c r="OJK1" s="76"/>
      <c r="OJL1" s="76"/>
      <c r="OJM1" s="76"/>
      <c r="OJN1" s="76"/>
      <c r="OJO1" s="76"/>
      <c r="OJP1" s="76"/>
      <c r="OJQ1" s="76"/>
      <c r="OJR1" s="76"/>
      <c r="OJS1" s="76"/>
      <c r="OJT1" s="76"/>
      <c r="OJU1" s="76"/>
      <c r="OJV1" s="76"/>
      <c r="OJW1" s="76"/>
      <c r="OJX1" s="76"/>
      <c r="OJY1" s="76"/>
      <c r="OJZ1" s="76"/>
      <c r="OKA1" s="76"/>
      <c r="OKB1" s="76"/>
      <c r="OKC1" s="76"/>
      <c r="OKD1" s="76"/>
      <c r="OKE1" s="76"/>
      <c r="OKF1" s="76"/>
      <c r="OKG1" s="76"/>
      <c r="OKH1" s="76"/>
      <c r="OKI1" s="76"/>
      <c r="OKJ1" s="76"/>
      <c r="OKK1" s="76"/>
      <c r="OKL1" s="76"/>
      <c r="OKM1" s="76"/>
      <c r="OKN1" s="76"/>
      <c r="OKO1" s="76"/>
      <c r="OKP1" s="76"/>
      <c r="OKQ1" s="76"/>
      <c r="OKR1" s="76"/>
      <c r="OKS1" s="76"/>
      <c r="OKT1" s="76"/>
      <c r="OKU1" s="76"/>
      <c r="OKV1" s="76"/>
      <c r="OKW1" s="76"/>
      <c r="OKX1" s="76"/>
      <c r="OKY1" s="76"/>
      <c r="OKZ1" s="76"/>
      <c r="OLA1" s="76"/>
      <c r="OLB1" s="76"/>
      <c r="OLC1" s="76"/>
      <c r="OLD1" s="76"/>
      <c r="OLE1" s="76"/>
      <c r="OLF1" s="76"/>
      <c r="OLG1" s="76"/>
      <c r="OLH1" s="76"/>
      <c r="OLI1" s="76"/>
      <c r="OLJ1" s="76"/>
      <c r="OLK1" s="76"/>
      <c r="OLL1" s="76"/>
      <c r="OLM1" s="76"/>
      <c r="OLN1" s="76"/>
      <c r="OLO1" s="76"/>
      <c r="OLP1" s="76"/>
      <c r="OLQ1" s="76"/>
      <c r="OLR1" s="76"/>
      <c r="OLS1" s="76"/>
      <c r="OLT1" s="76"/>
      <c r="OLU1" s="76"/>
      <c r="OLV1" s="76"/>
      <c r="OLW1" s="76"/>
      <c r="OLX1" s="76"/>
      <c r="OLY1" s="76"/>
      <c r="OLZ1" s="76"/>
      <c r="OMA1" s="76"/>
      <c r="OMB1" s="76"/>
      <c r="OMC1" s="76"/>
      <c r="OMD1" s="76"/>
      <c r="OME1" s="76"/>
      <c r="OMF1" s="76"/>
      <c r="OMG1" s="76"/>
      <c r="OMH1" s="76"/>
      <c r="OMI1" s="76"/>
      <c r="OMJ1" s="76"/>
      <c r="OMK1" s="76"/>
      <c r="OML1" s="76"/>
      <c r="OMM1" s="76"/>
      <c r="OMN1" s="76"/>
      <c r="OMO1" s="76"/>
      <c r="OMP1" s="76"/>
      <c r="OMQ1" s="76"/>
      <c r="OMR1" s="76"/>
      <c r="OMS1" s="76"/>
      <c r="OMT1" s="76"/>
      <c r="OMU1" s="76"/>
      <c r="OMV1" s="76"/>
      <c r="OMW1" s="76"/>
      <c r="OMX1" s="76"/>
      <c r="OMY1" s="76"/>
      <c r="OMZ1" s="76"/>
      <c r="ONA1" s="76"/>
      <c r="ONB1" s="76"/>
      <c r="ONC1" s="76"/>
      <c r="OND1" s="76"/>
      <c r="ONE1" s="76"/>
      <c r="ONF1" s="76"/>
      <c r="ONG1" s="76"/>
      <c r="ONH1" s="76"/>
      <c r="ONI1" s="76"/>
      <c r="ONJ1" s="76"/>
      <c r="ONK1" s="76"/>
      <c r="ONL1" s="76"/>
      <c r="ONM1" s="76"/>
      <c r="ONN1" s="76"/>
      <c r="ONO1" s="76"/>
      <c r="ONP1" s="76"/>
      <c r="ONQ1" s="76"/>
      <c r="ONR1" s="76"/>
      <c r="ONS1" s="76"/>
      <c r="ONT1" s="76"/>
      <c r="ONU1" s="76"/>
      <c r="ONV1" s="76"/>
      <c r="ONW1" s="76"/>
      <c r="ONX1" s="76"/>
      <c r="ONY1" s="76"/>
      <c r="ONZ1" s="76"/>
      <c r="OOA1" s="76"/>
      <c r="OOB1" s="76"/>
      <c r="OOC1" s="76"/>
      <c r="OOD1" s="76"/>
      <c r="OOE1" s="76"/>
      <c r="OOF1" s="76"/>
      <c r="OOG1" s="76"/>
      <c r="OOH1" s="76"/>
      <c r="OOI1" s="76"/>
      <c r="OOJ1" s="76"/>
      <c r="OOK1" s="76"/>
      <c r="OOL1" s="76"/>
      <c r="OOM1" s="76"/>
      <c r="OON1" s="76"/>
      <c r="OOO1" s="76"/>
      <c r="OOP1" s="76"/>
      <c r="OOQ1" s="76"/>
      <c r="OOR1" s="76"/>
      <c r="OOS1" s="76"/>
      <c r="OOT1" s="76"/>
      <c r="OOU1" s="76"/>
      <c r="OOV1" s="76"/>
      <c r="OOW1" s="76"/>
      <c r="OOX1" s="76"/>
      <c r="OOY1" s="76"/>
      <c r="OOZ1" s="76"/>
      <c r="OPA1" s="76"/>
      <c r="OPB1" s="76"/>
      <c r="OPC1" s="76"/>
      <c r="OPD1" s="76"/>
      <c r="OPE1" s="76"/>
      <c r="OPF1" s="76"/>
      <c r="OPG1" s="76"/>
      <c r="OPH1" s="76"/>
      <c r="OPI1" s="76"/>
      <c r="OPJ1" s="76"/>
      <c r="OPK1" s="76"/>
      <c r="OPL1" s="76"/>
      <c r="OPM1" s="76"/>
      <c r="OPN1" s="76"/>
      <c r="OPO1" s="76"/>
      <c r="OPP1" s="76"/>
      <c r="OPQ1" s="76"/>
      <c r="OPR1" s="76"/>
      <c r="OPS1" s="76"/>
      <c r="OPT1" s="76"/>
      <c r="OPU1" s="76"/>
      <c r="OPV1" s="76"/>
      <c r="OPW1" s="76"/>
      <c r="OPX1" s="76"/>
      <c r="OPY1" s="76"/>
      <c r="OPZ1" s="76"/>
      <c r="OQA1" s="76"/>
      <c r="OQB1" s="76"/>
      <c r="OQC1" s="76"/>
      <c r="OQD1" s="76"/>
      <c r="OQE1" s="76"/>
      <c r="OQF1" s="76"/>
      <c r="OQG1" s="76"/>
      <c r="OQH1" s="76"/>
      <c r="OQI1" s="76"/>
      <c r="OQJ1" s="76"/>
      <c r="OQK1" s="76"/>
      <c r="OQL1" s="76"/>
      <c r="OQM1" s="76"/>
      <c r="OQN1" s="76"/>
      <c r="OQO1" s="76"/>
      <c r="OQP1" s="76"/>
      <c r="OQQ1" s="76"/>
      <c r="OQR1" s="76"/>
      <c r="OQS1" s="76"/>
      <c r="OQT1" s="76"/>
      <c r="OQU1" s="76"/>
      <c r="OQV1" s="76"/>
      <c r="OQW1" s="76"/>
      <c r="OQX1" s="76"/>
      <c r="OQY1" s="76"/>
      <c r="OQZ1" s="76"/>
      <c r="ORA1" s="76"/>
      <c r="ORB1" s="76"/>
      <c r="ORC1" s="76"/>
      <c r="ORD1" s="76"/>
      <c r="ORE1" s="76"/>
      <c r="ORF1" s="76"/>
      <c r="ORG1" s="76"/>
      <c r="ORH1" s="76"/>
      <c r="ORI1" s="76"/>
      <c r="ORJ1" s="76"/>
      <c r="ORK1" s="76"/>
      <c r="ORL1" s="76"/>
      <c r="ORM1" s="76"/>
      <c r="ORN1" s="76"/>
      <c r="ORO1" s="76"/>
      <c r="ORP1" s="76"/>
      <c r="ORQ1" s="76"/>
      <c r="ORR1" s="76"/>
      <c r="ORS1" s="76"/>
      <c r="ORT1" s="76"/>
      <c r="ORU1" s="76"/>
      <c r="ORV1" s="76"/>
      <c r="ORW1" s="76"/>
      <c r="ORX1" s="76"/>
      <c r="ORY1" s="76"/>
      <c r="ORZ1" s="76"/>
      <c r="OSA1" s="76"/>
      <c r="OSB1" s="76"/>
      <c r="OSC1" s="76"/>
      <c r="OSD1" s="76"/>
      <c r="OSE1" s="76"/>
      <c r="OSF1" s="76"/>
      <c r="OSG1" s="76"/>
      <c r="OSH1" s="76"/>
      <c r="OSI1" s="76"/>
      <c r="OSJ1" s="76"/>
      <c r="OSK1" s="76"/>
      <c r="OSL1" s="76"/>
      <c r="OSM1" s="76"/>
      <c r="OSN1" s="76"/>
      <c r="OSO1" s="76"/>
      <c r="OSP1" s="76"/>
      <c r="OSQ1" s="76"/>
      <c r="OSR1" s="76"/>
      <c r="OSS1" s="76"/>
      <c r="OST1" s="76"/>
      <c r="OSU1" s="76"/>
      <c r="OSV1" s="76"/>
      <c r="OSW1" s="76"/>
      <c r="OSX1" s="76"/>
      <c r="OSY1" s="76"/>
      <c r="OSZ1" s="76"/>
      <c r="OTA1" s="76"/>
      <c r="OTB1" s="76"/>
      <c r="OTC1" s="76"/>
      <c r="OTD1" s="76"/>
      <c r="OTE1" s="76"/>
      <c r="OTF1" s="76"/>
      <c r="OTG1" s="76"/>
      <c r="OTH1" s="76"/>
      <c r="OTI1" s="76"/>
      <c r="OTJ1" s="76"/>
      <c r="OTK1" s="76"/>
      <c r="OTL1" s="76"/>
      <c r="OTM1" s="76"/>
      <c r="OTN1" s="76"/>
      <c r="OTO1" s="76"/>
      <c r="OTP1" s="76"/>
      <c r="OTQ1" s="76"/>
      <c r="OTR1" s="76"/>
      <c r="OTS1" s="76"/>
      <c r="OTT1" s="76"/>
      <c r="OTU1" s="76"/>
      <c r="OTV1" s="76"/>
      <c r="OTW1" s="76"/>
      <c r="OTX1" s="76"/>
      <c r="OTY1" s="76"/>
      <c r="OTZ1" s="76"/>
      <c r="OUA1" s="76"/>
      <c r="OUB1" s="76"/>
      <c r="OUC1" s="76"/>
      <c r="OUD1" s="76"/>
      <c r="OUE1" s="76"/>
      <c r="OUF1" s="76"/>
      <c r="OUG1" s="76"/>
      <c r="OUH1" s="76"/>
      <c r="OUI1" s="76"/>
      <c r="OUJ1" s="76"/>
      <c r="OUK1" s="76"/>
      <c r="OUL1" s="76"/>
      <c r="OUM1" s="76"/>
      <c r="OUN1" s="76"/>
      <c r="OUO1" s="76"/>
      <c r="OUP1" s="76"/>
      <c r="OUQ1" s="76"/>
      <c r="OUR1" s="76"/>
      <c r="OUS1" s="76"/>
      <c r="OUT1" s="76"/>
      <c r="OUU1" s="76"/>
      <c r="OUV1" s="76"/>
      <c r="OUW1" s="76"/>
      <c r="OUX1" s="76"/>
      <c r="OUY1" s="76"/>
      <c r="OUZ1" s="76"/>
      <c r="OVA1" s="76"/>
      <c r="OVB1" s="76"/>
      <c r="OVC1" s="76"/>
      <c r="OVD1" s="76"/>
      <c r="OVE1" s="76"/>
      <c r="OVF1" s="76"/>
      <c r="OVG1" s="76"/>
      <c r="OVH1" s="76"/>
      <c r="OVI1" s="76"/>
      <c r="OVJ1" s="76"/>
      <c r="OVK1" s="76"/>
      <c r="OVL1" s="76"/>
      <c r="OVM1" s="76"/>
      <c r="OVN1" s="76"/>
      <c r="OVO1" s="76"/>
      <c r="OVP1" s="76"/>
      <c r="OVQ1" s="76"/>
      <c r="OVR1" s="76"/>
      <c r="OVS1" s="76"/>
      <c r="OVT1" s="76"/>
      <c r="OVU1" s="76"/>
      <c r="OVV1" s="76"/>
      <c r="OVW1" s="76"/>
      <c r="OVX1" s="76"/>
      <c r="OVY1" s="76"/>
      <c r="OVZ1" s="76"/>
      <c r="OWA1" s="76"/>
      <c r="OWB1" s="76"/>
      <c r="OWC1" s="76"/>
      <c r="OWD1" s="76"/>
      <c r="OWE1" s="76"/>
      <c r="OWF1" s="76"/>
      <c r="OWG1" s="76"/>
      <c r="OWH1" s="76"/>
      <c r="OWI1" s="76"/>
      <c r="OWJ1" s="76"/>
      <c r="OWK1" s="76"/>
      <c r="OWL1" s="76"/>
      <c r="OWM1" s="76"/>
      <c r="OWN1" s="76"/>
      <c r="OWO1" s="76"/>
      <c r="OWP1" s="76"/>
      <c r="OWQ1" s="76"/>
      <c r="OWR1" s="76"/>
      <c r="OWS1" s="76"/>
      <c r="OWT1" s="76"/>
      <c r="OWU1" s="76"/>
      <c r="OWV1" s="76"/>
      <c r="OWW1" s="76"/>
      <c r="OWX1" s="76"/>
      <c r="OWY1" s="76"/>
      <c r="OWZ1" s="76"/>
      <c r="OXA1" s="76"/>
      <c r="OXB1" s="76"/>
      <c r="OXC1" s="76"/>
      <c r="OXD1" s="76"/>
      <c r="OXE1" s="76"/>
      <c r="OXF1" s="76"/>
      <c r="OXG1" s="76"/>
      <c r="OXH1" s="76"/>
      <c r="OXI1" s="76"/>
      <c r="OXJ1" s="76"/>
      <c r="OXK1" s="76"/>
      <c r="OXL1" s="76"/>
      <c r="OXM1" s="76"/>
      <c r="OXN1" s="76"/>
      <c r="OXO1" s="76"/>
      <c r="OXP1" s="76"/>
      <c r="OXQ1" s="76"/>
      <c r="OXR1" s="76"/>
      <c r="OXS1" s="76"/>
      <c r="OXT1" s="76"/>
      <c r="OXU1" s="76"/>
      <c r="OXV1" s="76"/>
      <c r="OXW1" s="76"/>
      <c r="OXX1" s="76"/>
      <c r="OXY1" s="76"/>
      <c r="OXZ1" s="76"/>
      <c r="OYA1" s="76"/>
      <c r="OYB1" s="76"/>
      <c r="OYC1" s="76"/>
      <c r="OYD1" s="76"/>
      <c r="OYE1" s="76"/>
      <c r="OYF1" s="76"/>
      <c r="OYG1" s="76"/>
      <c r="OYH1" s="76"/>
      <c r="OYI1" s="76"/>
      <c r="OYJ1" s="76"/>
      <c r="OYK1" s="76"/>
      <c r="OYL1" s="76"/>
      <c r="OYM1" s="76"/>
      <c r="OYN1" s="76"/>
      <c r="OYO1" s="76"/>
      <c r="OYP1" s="76"/>
      <c r="OYQ1" s="76"/>
      <c r="OYR1" s="76"/>
      <c r="OYS1" s="76"/>
      <c r="OYT1" s="76"/>
      <c r="OYU1" s="76"/>
      <c r="OYV1" s="76"/>
      <c r="OYW1" s="76"/>
      <c r="OYX1" s="76"/>
      <c r="OYY1" s="76"/>
      <c r="OYZ1" s="76"/>
      <c r="OZA1" s="76"/>
      <c r="OZB1" s="76"/>
      <c r="OZC1" s="76"/>
      <c r="OZD1" s="76"/>
      <c r="OZE1" s="76"/>
      <c r="OZF1" s="76"/>
      <c r="OZG1" s="76"/>
      <c r="OZH1" s="76"/>
      <c r="OZI1" s="76"/>
      <c r="OZJ1" s="76"/>
      <c r="OZK1" s="76"/>
      <c r="OZL1" s="76"/>
      <c r="OZM1" s="76"/>
      <c r="OZN1" s="76"/>
      <c r="OZO1" s="76"/>
      <c r="OZP1" s="76"/>
      <c r="OZQ1" s="76"/>
      <c r="OZR1" s="76"/>
      <c r="OZS1" s="76"/>
      <c r="OZT1" s="76"/>
      <c r="OZU1" s="76"/>
      <c r="OZV1" s="76"/>
      <c r="OZW1" s="76"/>
      <c r="OZX1" s="76"/>
      <c r="OZY1" s="76"/>
      <c r="OZZ1" s="76"/>
      <c r="PAA1" s="76"/>
      <c r="PAB1" s="76"/>
      <c r="PAC1" s="76"/>
      <c r="PAD1" s="76"/>
      <c r="PAE1" s="76"/>
      <c r="PAF1" s="76"/>
      <c r="PAG1" s="76"/>
      <c r="PAH1" s="76"/>
      <c r="PAI1" s="76"/>
      <c r="PAJ1" s="76"/>
      <c r="PAK1" s="76"/>
      <c r="PAL1" s="76"/>
      <c r="PAM1" s="76"/>
      <c r="PAN1" s="76"/>
      <c r="PAO1" s="76"/>
      <c r="PAP1" s="76"/>
      <c r="PAQ1" s="76"/>
      <c r="PAR1" s="76"/>
      <c r="PAS1" s="76"/>
      <c r="PAT1" s="76"/>
      <c r="PAU1" s="76"/>
      <c r="PAV1" s="76"/>
      <c r="PAW1" s="76"/>
      <c r="PAX1" s="76"/>
      <c r="PAY1" s="76"/>
      <c r="PAZ1" s="76"/>
      <c r="PBA1" s="76"/>
      <c r="PBB1" s="76"/>
      <c r="PBC1" s="76"/>
      <c r="PBD1" s="76"/>
      <c r="PBE1" s="76"/>
      <c r="PBF1" s="76"/>
      <c r="PBG1" s="76"/>
      <c r="PBH1" s="76"/>
      <c r="PBI1" s="76"/>
      <c r="PBJ1" s="76"/>
      <c r="PBK1" s="76"/>
      <c r="PBL1" s="76"/>
      <c r="PBM1" s="76"/>
      <c r="PBN1" s="76"/>
      <c r="PBO1" s="76"/>
      <c r="PBP1" s="76"/>
      <c r="PBQ1" s="76"/>
      <c r="PBR1" s="76"/>
      <c r="PBS1" s="76"/>
      <c r="PBT1" s="76"/>
      <c r="PBU1" s="76"/>
      <c r="PBV1" s="76"/>
      <c r="PBW1" s="76"/>
      <c r="PBX1" s="76"/>
      <c r="PBY1" s="76"/>
      <c r="PBZ1" s="76"/>
      <c r="PCA1" s="76"/>
      <c r="PCB1" s="76"/>
      <c r="PCC1" s="76"/>
      <c r="PCD1" s="76"/>
      <c r="PCE1" s="76"/>
      <c r="PCF1" s="76"/>
      <c r="PCG1" s="76"/>
      <c r="PCH1" s="76"/>
      <c r="PCI1" s="76"/>
      <c r="PCJ1" s="76"/>
      <c r="PCK1" s="76"/>
      <c r="PCL1" s="76"/>
      <c r="PCM1" s="76"/>
      <c r="PCN1" s="76"/>
      <c r="PCO1" s="76"/>
      <c r="PCP1" s="76"/>
      <c r="PCQ1" s="76"/>
      <c r="PCR1" s="76"/>
      <c r="PCS1" s="76"/>
      <c r="PCT1" s="76"/>
      <c r="PCU1" s="76"/>
      <c r="PCV1" s="76"/>
      <c r="PCW1" s="76"/>
      <c r="PCX1" s="76"/>
      <c r="PCY1" s="76"/>
      <c r="PCZ1" s="76"/>
      <c r="PDA1" s="76"/>
      <c r="PDB1" s="76"/>
      <c r="PDC1" s="76"/>
      <c r="PDD1" s="76"/>
      <c r="PDE1" s="76"/>
      <c r="PDF1" s="76"/>
      <c r="PDG1" s="76"/>
      <c r="PDH1" s="76"/>
      <c r="PDI1" s="76"/>
      <c r="PDJ1" s="76"/>
      <c r="PDK1" s="76"/>
      <c r="PDL1" s="76"/>
      <c r="PDM1" s="76"/>
      <c r="PDN1" s="76"/>
      <c r="PDO1" s="76"/>
      <c r="PDP1" s="76"/>
      <c r="PDQ1" s="76"/>
      <c r="PDR1" s="76"/>
      <c r="PDS1" s="76"/>
      <c r="PDT1" s="76"/>
      <c r="PDU1" s="76"/>
      <c r="PDV1" s="76"/>
      <c r="PDW1" s="76"/>
      <c r="PDX1" s="76"/>
      <c r="PDY1" s="76"/>
      <c r="PDZ1" s="76"/>
      <c r="PEA1" s="76"/>
      <c r="PEB1" s="76"/>
      <c r="PEC1" s="76"/>
      <c r="PED1" s="76"/>
      <c r="PEE1" s="76"/>
      <c r="PEF1" s="76"/>
      <c r="PEG1" s="76"/>
      <c r="PEH1" s="76"/>
      <c r="PEI1" s="76"/>
      <c r="PEJ1" s="76"/>
      <c r="PEK1" s="76"/>
      <c r="PEL1" s="76"/>
      <c r="PEM1" s="76"/>
      <c r="PEN1" s="76"/>
      <c r="PEO1" s="76"/>
      <c r="PEP1" s="76"/>
      <c r="PEQ1" s="76"/>
      <c r="PER1" s="76"/>
      <c r="PES1" s="76"/>
      <c r="PET1" s="76"/>
      <c r="PEU1" s="76"/>
      <c r="PEV1" s="76"/>
      <c r="PEW1" s="76"/>
      <c r="PEX1" s="76"/>
      <c r="PEY1" s="76"/>
      <c r="PEZ1" s="76"/>
      <c r="PFA1" s="76"/>
      <c r="PFB1" s="76"/>
      <c r="PFC1" s="76"/>
      <c r="PFD1" s="76"/>
      <c r="PFE1" s="76"/>
      <c r="PFF1" s="76"/>
      <c r="PFG1" s="76"/>
      <c r="PFH1" s="76"/>
      <c r="PFI1" s="76"/>
      <c r="PFJ1" s="76"/>
      <c r="PFK1" s="76"/>
      <c r="PFL1" s="76"/>
      <c r="PFM1" s="76"/>
      <c r="PFN1" s="76"/>
      <c r="PFO1" s="76"/>
      <c r="PFP1" s="76"/>
      <c r="PFQ1" s="76"/>
      <c r="PFR1" s="76"/>
      <c r="PFS1" s="76"/>
      <c r="PFT1" s="76"/>
      <c r="PFU1" s="76"/>
      <c r="PFV1" s="76"/>
      <c r="PFW1" s="76"/>
      <c r="PFX1" s="76"/>
      <c r="PFY1" s="76"/>
      <c r="PFZ1" s="76"/>
      <c r="PGA1" s="76"/>
      <c r="PGB1" s="76"/>
      <c r="PGC1" s="76"/>
      <c r="PGD1" s="76"/>
      <c r="PGE1" s="76"/>
      <c r="PGF1" s="76"/>
      <c r="PGG1" s="76"/>
      <c r="PGH1" s="76"/>
      <c r="PGI1" s="76"/>
      <c r="PGJ1" s="76"/>
      <c r="PGK1" s="76"/>
      <c r="PGL1" s="76"/>
      <c r="PGM1" s="76"/>
      <c r="PGN1" s="76"/>
      <c r="PGO1" s="76"/>
      <c r="PGP1" s="76"/>
      <c r="PGQ1" s="76"/>
      <c r="PGR1" s="76"/>
      <c r="PGS1" s="76"/>
      <c r="PGT1" s="76"/>
      <c r="PGU1" s="76"/>
      <c r="PGV1" s="76"/>
      <c r="PGW1" s="76"/>
      <c r="PGX1" s="76"/>
      <c r="PGY1" s="76"/>
      <c r="PGZ1" s="76"/>
      <c r="PHA1" s="76"/>
      <c r="PHB1" s="76"/>
      <c r="PHC1" s="76"/>
      <c r="PHD1" s="76"/>
      <c r="PHE1" s="76"/>
      <c r="PHF1" s="76"/>
      <c r="PHG1" s="76"/>
      <c r="PHH1" s="76"/>
      <c r="PHI1" s="76"/>
      <c r="PHJ1" s="76"/>
      <c r="PHK1" s="76"/>
      <c r="PHL1" s="76"/>
      <c r="PHM1" s="76"/>
      <c r="PHN1" s="76"/>
      <c r="PHO1" s="76"/>
      <c r="PHP1" s="76"/>
      <c r="PHQ1" s="76"/>
      <c r="PHR1" s="76"/>
      <c r="PHS1" s="76"/>
      <c r="PHT1" s="76"/>
      <c r="PHU1" s="76"/>
      <c r="PHV1" s="76"/>
      <c r="PHW1" s="76"/>
      <c r="PHX1" s="76"/>
      <c r="PHY1" s="76"/>
      <c r="PHZ1" s="76"/>
      <c r="PIA1" s="76"/>
      <c r="PIB1" s="76"/>
      <c r="PIC1" s="76"/>
      <c r="PID1" s="76"/>
      <c r="PIE1" s="76"/>
      <c r="PIF1" s="76"/>
      <c r="PIG1" s="76"/>
      <c r="PIH1" s="76"/>
      <c r="PII1" s="76"/>
      <c r="PIJ1" s="76"/>
      <c r="PIK1" s="76"/>
      <c r="PIL1" s="76"/>
      <c r="PIM1" s="76"/>
      <c r="PIN1" s="76"/>
      <c r="PIO1" s="76"/>
      <c r="PIP1" s="76"/>
      <c r="PIQ1" s="76"/>
      <c r="PIR1" s="76"/>
      <c r="PIS1" s="76"/>
      <c r="PIT1" s="76"/>
      <c r="PIU1" s="76"/>
      <c r="PIV1" s="76"/>
      <c r="PIW1" s="76"/>
      <c r="PIX1" s="76"/>
      <c r="PIY1" s="76"/>
      <c r="PIZ1" s="76"/>
      <c r="PJA1" s="76"/>
      <c r="PJB1" s="76"/>
      <c r="PJC1" s="76"/>
      <c r="PJD1" s="76"/>
      <c r="PJE1" s="76"/>
      <c r="PJF1" s="76"/>
      <c r="PJG1" s="76"/>
      <c r="PJH1" s="76"/>
      <c r="PJI1" s="76"/>
      <c r="PJJ1" s="76"/>
      <c r="PJK1" s="76"/>
      <c r="PJL1" s="76"/>
      <c r="PJM1" s="76"/>
      <c r="PJN1" s="76"/>
      <c r="PJO1" s="76"/>
      <c r="PJP1" s="76"/>
      <c r="PJQ1" s="76"/>
      <c r="PJR1" s="76"/>
      <c r="PJS1" s="76"/>
      <c r="PJT1" s="76"/>
      <c r="PJU1" s="76"/>
      <c r="PJV1" s="76"/>
      <c r="PJW1" s="76"/>
      <c r="PJX1" s="76"/>
      <c r="PJY1" s="76"/>
      <c r="PJZ1" s="76"/>
      <c r="PKA1" s="76"/>
      <c r="PKB1" s="76"/>
      <c r="PKC1" s="76"/>
      <c r="PKD1" s="76"/>
      <c r="PKE1" s="76"/>
      <c r="PKF1" s="76"/>
      <c r="PKG1" s="76"/>
      <c r="PKH1" s="76"/>
      <c r="PKI1" s="76"/>
      <c r="PKJ1" s="76"/>
      <c r="PKK1" s="76"/>
      <c r="PKL1" s="76"/>
      <c r="PKM1" s="76"/>
      <c r="PKN1" s="76"/>
      <c r="PKO1" s="76"/>
      <c r="PKP1" s="76"/>
      <c r="PKQ1" s="76"/>
      <c r="PKR1" s="76"/>
      <c r="PKS1" s="76"/>
      <c r="PKT1" s="76"/>
      <c r="PKU1" s="76"/>
      <c r="PKV1" s="76"/>
      <c r="PKW1" s="76"/>
      <c r="PKX1" s="76"/>
      <c r="PKY1" s="76"/>
      <c r="PKZ1" s="76"/>
      <c r="PLA1" s="76"/>
      <c r="PLB1" s="76"/>
      <c r="PLC1" s="76"/>
      <c r="PLD1" s="76"/>
      <c r="PLE1" s="76"/>
      <c r="PLF1" s="76"/>
      <c r="PLG1" s="76"/>
      <c r="PLH1" s="76"/>
      <c r="PLI1" s="76"/>
      <c r="PLJ1" s="76"/>
      <c r="PLK1" s="76"/>
      <c r="PLL1" s="76"/>
      <c r="PLM1" s="76"/>
      <c r="PLN1" s="76"/>
      <c r="PLO1" s="76"/>
      <c r="PLP1" s="76"/>
      <c r="PLQ1" s="76"/>
      <c r="PLR1" s="76"/>
      <c r="PLS1" s="76"/>
      <c r="PLT1" s="76"/>
      <c r="PLU1" s="76"/>
      <c r="PLV1" s="76"/>
      <c r="PLW1" s="76"/>
      <c r="PLX1" s="76"/>
      <c r="PLY1" s="76"/>
      <c r="PLZ1" s="76"/>
      <c r="PMA1" s="76"/>
      <c r="PMB1" s="76"/>
      <c r="PMC1" s="76"/>
      <c r="PMD1" s="76"/>
      <c r="PME1" s="76"/>
      <c r="PMF1" s="76"/>
      <c r="PMG1" s="76"/>
      <c r="PMH1" s="76"/>
      <c r="PMI1" s="76"/>
      <c r="PMJ1" s="76"/>
      <c r="PMK1" s="76"/>
      <c r="PML1" s="76"/>
      <c r="PMM1" s="76"/>
      <c r="PMN1" s="76"/>
      <c r="PMO1" s="76"/>
      <c r="PMP1" s="76"/>
      <c r="PMQ1" s="76"/>
      <c r="PMR1" s="76"/>
      <c r="PMS1" s="76"/>
      <c r="PMT1" s="76"/>
      <c r="PMU1" s="76"/>
      <c r="PMV1" s="76"/>
      <c r="PMW1" s="76"/>
      <c r="PMX1" s="76"/>
      <c r="PMY1" s="76"/>
      <c r="PMZ1" s="76"/>
      <c r="PNA1" s="76"/>
      <c r="PNB1" s="76"/>
      <c r="PNC1" s="76"/>
      <c r="PND1" s="76"/>
      <c r="PNE1" s="76"/>
      <c r="PNF1" s="76"/>
      <c r="PNG1" s="76"/>
      <c r="PNH1" s="76"/>
      <c r="PNI1" s="76"/>
      <c r="PNJ1" s="76"/>
      <c r="PNK1" s="76"/>
      <c r="PNL1" s="76"/>
      <c r="PNM1" s="76"/>
      <c r="PNN1" s="76"/>
      <c r="PNO1" s="76"/>
      <c r="PNP1" s="76"/>
      <c r="PNQ1" s="76"/>
      <c r="PNR1" s="76"/>
      <c r="PNS1" s="76"/>
      <c r="PNT1" s="76"/>
      <c r="PNU1" s="76"/>
      <c r="PNV1" s="76"/>
      <c r="PNW1" s="76"/>
      <c r="PNX1" s="76"/>
      <c r="PNY1" s="76"/>
      <c r="PNZ1" s="76"/>
      <c r="POA1" s="76"/>
      <c r="POB1" s="76"/>
      <c r="POC1" s="76"/>
      <c r="POD1" s="76"/>
      <c r="POE1" s="76"/>
      <c r="POF1" s="76"/>
      <c r="POG1" s="76"/>
      <c r="POH1" s="76"/>
      <c r="POI1" s="76"/>
      <c r="POJ1" s="76"/>
      <c r="POK1" s="76"/>
      <c r="POL1" s="76"/>
      <c r="POM1" s="76"/>
      <c r="PON1" s="76"/>
      <c r="POO1" s="76"/>
      <c r="POP1" s="76"/>
      <c r="POQ1" s="76"/>
      <c r="POR1" s="76"/>
      <c r="POS1" s="76"/>
      <c r="POT1" s="76"/>
      <c r="POU1" s="76"/>
      <c r="POV1" s="76"/>
      <c r="POW1" s="76"/>
      <c r="POX1" s="76"/>
      <c r="POY1" s="76"/>
      <c r="POZ1" s="76"/>
      <c r="PPA1" s="76"/>
      <c r="PPB1" s="76"/>
      <c r="PPC1" s="76"/>
      <c r="PPD1" s="76"/>
      <c r="PPE1" s="76"/>
      <c r="PPF1" s="76"/>
      <c r="PPG1" s="76"/>
      <c r="PPH1" s="76"/>
      <c r="PPI1" s="76"/>
      <c r="PPJ1" s="76"/>
      <c r="PPK1" s="76"/>
      <c r="PPL1" s="76"/>
      <c r="PPM1" s="76"/>
      <c r="PPN1" s="76"/>
      <c r="PPO1" s="76"/>
      <c r="PPP1" s="76"/>
      <c r="PPQ1" s="76"/>
      <c r="PPR1" s="76"/>
      <c r="PPS1" s="76"/>
      <c r="PPT1" s="76"/>
      <c r="PPU1" s="76"/>
      <c r="PPV1" s="76"/>
      <c r="PPW1" s="76"/>
      <c r="PPX1" s="76"/>
      <c r="PPY1" s="76"/>
      <c r="PPZ1" s="76"/>
      <c r="PQA1" s="76"/>
      <c r="PQB1" s="76"/>
      <c r="PQC1" s="76"/>
      <c r="PQD1" s="76"/>
      <c r="PQE1" s="76"/>
      <c r="PQF1" s="76"/>
      <c r="PQG1" s="76"/>
      <c r="PQH1" s="76"/>
      <c r="PQI1" s="76"/>
      <c r="PQJ1" s="76"/>
      <c r="PQK1" s="76"/>
      <c r="PQL1" s="76"/>
      <c r="PQM1" s="76"/>
      <c r="PQN1" s="76"/>
      <c r="PQO1" s="76"/>
      <c r="PQP1" s="76"/>
      <c r="PQQ1" s="76"/>
      <c r="PQR1" s="76"/>
      <c r="PQS1" s="76"/>
      <c r="PQT1" s="76"/>
      <c r="PQU1" s="76"/>
      <c r="PQV1" s="76"/>
      <c r="PQW1" s="76"/>
      <c r="PQX1" s="76"/>
      <c r="PQY1" s="76"/>
      <c r="PQZ1" s="76"/>
      <c r="PRA1" s="76"/>
      <c r="PRB1" s="76"/>
      <c r="PRC1" s="76"/>
      <c r="PRD1" s="76"/>
      <c r="PRE1" s="76"/>
      <c r="PRF1" s="76"/>
      <c r="PRG1" s="76"/>
      <c r="PRH1" s="76"/>
      <c r="PRI1" s="76"/>
      <c r="PRJ1" s="76"/>
      <c r="PRK1" s="76"/>
      <c r="PRL1" s="76"/>
      <c r="PRM1" s="76"/>
      <c r="PRN1" s="76"/>
      <c r="PRO1" s="76"/>
      <c r="PRP1" s="76"/>
      <c r="PRQ1" s="76"/>
      <c r="PRR1" s="76"/>
      <c r="PRS1" s="76"/>
      <c r="PRT1" s="76"/>
      <c r="PRU1" s="76"/>
      <c r="PRV1" s="76"/>
      <c r="PRW1" s="76"/>
      <c r="PRX1" s="76"/>
      <c r="PRY1" s="76"/>
      <c r="PRZ1" s="76"/>
      <c r="PSA1" s="76"/>
      <c r="PSB1" s="76"/>
      <c r="PSC1" s="76"/>
      <c r="PSD1" s="76"/>
      <c r="PSE1" s="76"/>
      <c r="PSF1" s="76"/>
      <c r="PSG1" s="76"/>
      <c r="PSH1" s="76"/>
      <c r="PSI1" s="76"/>
      <c r="PSJ1" s="76"/>
      <c r="PSK1" s="76"/>
      <c r="PSL1" s="76"/>
      <c r="PSM1" s="76"/>
      <c r="PSN1" s="76"/>
      <c r="PSO1" s="76"/>
      <c r="PSP1" s="76"/>
      <c r="PSQ1" s="76"/>
      <c r="PSR1" s="76"/>
      <c r="PSS1" s="76"/>
      <c r="PST1" s="76"/>
      <c r="PSU1" s="76"/>
      <c r="PSV1" s="76"/>
      <c r="PSW1" s="76"/>
      <c r="PSX1" s="76"/>
      <c r="PSY1" s="76"/>
      <c r="PSZ1" s="76"/>
      <c r="PTA1" s="76"/>
      <c r="PTB1" s="76"/>
      <c r="PTC1" s="76"/>
      <c r="PTD1" s="76"/>
      <c r="PTE1" s="76"/>
      <c r="PTF1" s="76"/>
      <c r="PTG1" s="76"/>
      <c r="PTH1" s="76"/>
      <c r="PTI1" s="76"/>
      <c r="PTJ1" s="76"/>
      <c r="PTK1" s="76"/>
      <c r="PTL1" s="76"/>
      <c r="PTM1" s="76"/>
      <c r="PTN1" s="76"/>
      <c r="PTO1" s="76"/>
      <c r="PTP1" s="76"/>
      <c r="PTQ1" s="76"/>
      <c r="PTR1" s="76"/>
      <c r="PTS1" s="76"/>
      <c r="PTT1" s="76"/>
      <c r="PTU1" s="76"/>
      <c r="PTV1" s="76"/>
      <c r="PTW1" s="76"/>
      <c r="PTX1" s="76"/>
      <c r="PTY1" s="76"/>
      <c r="PTZ1" s="76"/>
      <c r="PUA1" s="76"/>
      <c r="PUB1" s="76"/>
      <c r="PUC1" s="76"/>
      <c r="PUD1" s="76"/>
      <c r="PUE1" s="76"/>
      <c r="PUF1" s="76"/>
      <c r="PUG1" s="76"/>
      <c r="PUH1" s="76"/>
      <c r="PUI1" s="76"/>
      <c r="PUJ1" s="76"/>
      <c r="PUK1" s="76"/>
      <c r="PUL1" s="76"/>
      <c r="PUM1" s="76"/>
      <c r="PUN1" s="76"/>
      <c r="PUO1" s="76"/>
      <c r="PUP1" s="76"/>
      <c r="PUQ1" s="76"/>
      <c r="PUR1" s="76"/>
      <c r="PUS1" s="76"/>
      <c r="PUT1" s="76"/>
      <c r="PUU1" s="76"/>
      <c r="PUV1" s="76"/>
      <c r="PUW1" s="76"/>
      <c r="PUX1" s="76"/>
      <c r="PUY1" s="76"/>
      <c r="PUZ1" s="76"/>
      <c r="PVA1" s="76"/>
      <c r="PVB1" s="76"/>
      <c r="PVC1" s="76"/>
      <c r="PVD1" s="76"/>
      <c r="PVE1" s="76"/>
      <c r="PVF1" s="76"/>
      <c r="PVG1" s="76"/>
      <c r="PVH1" s="76"/>
      <c r="PVI1" s="76"/>
      <c r="PVJ1" s="76"/>
      <c r="PVK1" s="76"/>
      <c r="PVL1" s="76"/>
      <c r="PVM1" s="76"/>
      <c r="PVN1" s="76"/>
      <c r="PVO1" s="76"/>
      <c r="PVP1" s="76"/>
      <c r="PVQ1" s="76"/>
      <c r="PVR1" s="76"/>
      <c r="PVS1" s="76"/>
      <c r="PVT1" s="76"/>
      <c r="PVU1" s="76"/>
      <c r="PVV1" s="76"/>
      <c r="PVW1" s="76"/>
      <c r="PVX1" s="76"/>
      <c r="PVY1" s="76"/>
      <c r="PVZ1" s="76"/>
      <c r="PWA1" s="76"/>
      <c r="PWB1" s="76"/>
      <c r="PWC1" s="76"/>
      <c r="PWD1" s="76"/>
      <c r="PWE1" s="76"/>
      <c r="PWF1" s="76"/>
      <c r="PWG1" s="76"/>
      <c r="PWH1" s="76"/>
      <c r="PWI1" s="76"/>
      <c r="PWJ1" s="76"/>
      <c r="PWK1" s="76"/>
      <c r="PWL1" s="76"/>
      <c r="PWM1" s="76"/>
      <c r="PWN1" s="76"/>
      <c r="PWO1" s="76"/>
      <c r="PWP1" s="76"/>
      <c r="PWQ1" s="76"/>
      <c r="PWR1" s="76"/>
      <c r="PWS1" s="76"/>
      <c r="PWT1" s="76"/>
      <c r="PWU1" s="76"/>
      <c r="PWV1" s="76"/>
      <c r="PWW1" s="76"/>
      <c r="PWX1" s="76"/>
      <c r="PWY1" s="76"/>
      <c r="PWZ1" s="76"/>
      <c r="PXA1" s="76"/>
      <c r="PXB1" s="76"/>
      <c r="PXC1" s="76"/>
      <c r="PXD1" s="76"/>
      <c r="PXE1" s="76"/>
      <c r="PXF1" s="76"/>
      <c r="PXG1" s="76"/>
      <c r="PXH1" s="76"/>
      <c r="PXI1" s="76"/>
      <c r="PXJ1" s="76"/>
      <c r="PXK1" s="76"/>
      <c r="PXL1" s="76"/>
      <c r="PXM1" s="76"/>
      <c r="PXN1" s="76"/>
      <c r="PXO1" s="76"/>
      <c r="PXP1" s="76"/>
      <c r="PXQ1" s="76"/>
      <c r="PXR1" s="76"/>
      <c r="PXS1" s="76"/>
      <c r="PXT1" s="76"/>
      <c r="PXU1" s="76"/>
      <c r="PXV1" s="76"/>
      <c r="PXW1" s="76"/>
      <c r="PXX1" s="76"/>
      <c r="PXY1" s="76"/>
      <c r="PXZ1" s="76"/>
      <c r="PYA1" s="76"/>
      <c r="PYB1" s="76"/>
      <c r="PYC1" s="76"/>
      <c r="PYD1" s="76"/>
      <c r="PYE1" s="76"/>
      <c r="PYF1" s="76"/>
      <c r="PYG1" s="76"/>
      <c r="PYH1" s="76"/>
      <c r="PYI1" s="76"/>
      <c r="PYJ1" s="76"/>
      <c r="PYK1" s="76"/>
      <c r="PYL1" s="76"/>
      <c r="PYM1" s="76"/>
      <c r="PYN1" s="76"/>
      <c r="PYO1" s="76"/>
      <c r="PYP1" s="76"/>
      <c r="PYQ1" s="76"/>
      <c r="PYR1" s="76"/>
      <c r="PYS1" s="76"/>
      <c r="PYT1" s="76"/>
      <c r="PYU1" s="76"/>
      <c r="PYV1" s="76"/>
      <c r="PYW1" s="76"/>
      <c r="PYX1" s="76"/>
      <c r="PYY1" s="76"/>
      <c r="PYZ1" s="76"/>
      <c r="PZA1" s="76"/>
      <c r="PZB1" s="76"/>
      <c r="PZC1" s="76"/>
      <c r="PZD1" s="76"/>
      <c r="PZE1" s="76"/>
      <c r="PZF1" s="76"/>
      <c r="PZG1" s="76"/>
      <c r="PZH1" s="76"/>
      <c r="PZI1" s="76"/>
      <c r="PZJ1" s="76"/>
      <c r="PZK1" s="76"/>
      <c r="PZL1" s="76"/>
      <c r="PZM1" s="76"/>
      <c r="PZN1" s="76"/>
      <c r="PZO1" s="76"/>
      <c r="PZP1" s="76"/>
      <c r="PZQ1" s="76"/>
      <c r="PZR1" s="76"/>
      <c r="PZS1" s="76"/>
      <c r="PZT1" s="76"/>
      <c r="PZU1" s="76"/>
      <c r="PZV1" s="76"/>
      <c r="PZW1" s="76"/>
      <c r="PZX1" s="76"/>
      <c r="PZY1" s="76"/>
      <c r="PZZ1" s="76"/>
      <c r="QAA1" s="76"/>
      <c r="QAB1" s="76"/>
      <c r="QAC1" s="76"/>
      <c r="QAD1" s="76"/>
      <c r="QAE1" s="76"/>
      <c r="QAF1" s="76"/>
      <c r="QAG1" s="76"/>
      <c r="QAH1" s="76"/>
      <c r="QAI1" s="76"/>
      <c r="QAJ1" s="76"/>
      <c r="QAK1" s="76"/>
      <c r="QAL1" s="76"/>
      <c r="QAM1" s="76"/>
      <c r="QAN1" s="76"/>
      <c r="QAO1" s="76"/>
      <c r="QAP1" s="76"/>
      <c r="QAQ1" s="76"/>
      <c r="QAR1" s="76"/>
      <c r="QAS1" s="76"/>
      <c r="QAT1" s="76"/>
      <c r="QAU1" s="76"/>
      <c r="QAV1" s="76"/>
      <c r="QAW1" s="76"/>
      <c r="QAX1" s="76"/>
      <c r="QAY1" s="76"/>
      <c r="QAZ1" s="76"/>
      <c r="QBA1" s="76"/>
      <c r="QBB1" s="76"/>
      <c r="QBC1" s="76"/>
      <c r="QBD1" s="76"/>
      <c r="QBE1" s="76"/>
      <c r="QBF1" s="76"/>
      <c r="QBG1" s="76"/>
      <c r="QBH1" s="76"/>
      <c r="QBI1" s="76"/>
      <c r="QBJ1" s="76"/>
      <c r="QBK1" s="76"/>
      <c r="QBL1" s="76"/>
      <c r="QBM1" s="76"/>
      <c r="QBN1" s="76"/>
      <c r="QBO1" s="76"/>
      <c r="QBP1" s="76"/>
      <c r="QBQ1" s="76"/>
      <c r="QBR1" s="76"/>
      <c r="QBS1" s="76"/>
      <c r="QBT1" s="76"/>
      <c r="QBU1" s="76"/>
      <c r="QBV1" s="76"/>
      <c r="QBW1" s="76"/>
      <c r="QBX1" s="76"/>
      <c r="QBY1" s="76"/>
      <c r="QBZ1" s="76"/>
      <c r="QCA1" s="76"/>
      <c r="QCB1" s="76"/>
      <c r="QCC1" s="76"/>
      <c r="QCD1" s="76"/>
      <c r="QCE1" s="76"/>
      <c r="QCF1" s="76"/>
      <c r="QCG1" s="76"/>
      <c r="QCH1" s="76"/>
      <c r="QCI1" s="76"/>
      <c r="QCJ1" s="76"/>
      <c r="QCK1" s="76"/>
      <c r="QCL1" s="76"/>
      <c r="QCM1" s="76"/>
      <c r="QCN1" s="76"/>
      <c r="QCO1" s="76"/>
      <c r="QCP1" s="76"/>
      <c r="QCQ1" s="76"/>
      <c r="QCR1" s="76"/>
      <c r="QCS1" s="76"/>
      <c r="QCT1" s="76"/>
      <c r="QCU1" s="76"/>
      <c r="QCV1" s="76"/>
      <c r="QCW1" s="76"/>
      <c r="QCX1" s="76"/>
      <c r="QCY1" s="76"/>
      <c r="QCZ1" s="76"/>
      <c r="QDA1" s="76"/>
      <c r="QDB1" s="76"/>
      <c r="QDC1" s="76"/>
      <c r="QDD1" s="76"/>
      <c r="QDE1" s="76"/>
      <c r="QDF1" s="76"/>
      <c r="QDG1" s="76"/>
      <c r="QDH1" s="76"/>
      <c r="QDI1" s="76"/>
      <c r="QDJ1" s="76"/>
      <c r="QDK1" s="76"/>
      <c r="QDL1" s="76"/>
      <c r="QDM1" s="76"/>
      <c r="QDN1" s="76"/>
      <c r="QDO1" s="76"/>
      <c r="QDP1" s="76"/>
      <c r="QDQ1" s="76"/>
      <c r="QDR1" s="76"/>
      <c r="QDS1" s="76"/>
      <c r="QDT1" s="76"/>
      <c r="QDU1" s="76"/>
      <c r="QDV1" s="76"/>
      <c r="QDW1" s="76"/>
      <c r="QDX1" s="76"/>
      <c r="QDY1" s="76"/>
      <c r="QDZ1" s="76"/>
      <c r="QEA1" s="76"/>
      <c r="QEB1" s="76"/>
      <c r="QEC1" s="76"/>
      <c r="QED1" s="76"/>
      <c r="QEE1" s="76"/>
      <c r="QEF1" s="76"/>
      <c r="QEG1" s="76"/>
      <c r="QEH1" s="76"/>
      <c r="QEI1" s="76"/>
      <c r="QEJ1" s="76"/>
      <c r="QEK1" s="76"/>
      <c r="QEL1" s="76"/>
      <c r="QEM1" s="76"/>
      <c r="QEN1" s="76"/>
      <c r="QEO1" s="76"/>
      <c r="QEP1" s="76"/>
      <c r="QEQ1" s="76"/>
      <c r="QER1" s="76"/>
      <c r="QES1" s="76"/>
      <c r="QET1" s="76"/>
      <c r="QEU1" s="76"/>
      <c r="QEV1" s="76"/>
      <c r="QEW1" s="76"/>
      <c r="QEX1" s="76"/>
      <c r="QEY1" s="76"/>
      <c r="QEZ1" s="76"/>
      <c r="QFA1" s="76"/>
      <c r="QFB1" s="76"/>
      <c r="QFC1" s="76"/>
      <c r="QFD1" s="76"/>
      <c r="QFE1" s="76"/>
      <c r="QFF1" s="76"/>
      <c r="QFG1" s="76"/>
      <c r="QFH1" s="76"/>
      <c r="QFI1" s="76"/>
      <c r="QFJ1" s="76"/>
      <c r="QFK1" s="76"/>
      <c r="QFL1" s="76"/>
      <c r="QFM1" s="76"/>
      <c r="QFN1" s="76"/>
      <c r="QFO1" s="76"/>
      <c r="QFP1" s="76"/>
      <c r="QFQ1" s="76"/>
      <c r="QFR1" s="76"/>
      <c r="QFS1" s="76"/>
      <c r="QFT1" s="76"/>
      <c r="QFU1" s="76"/>
      <c r="QFV1" s="76"/>
      <c r="QFW1" s="76"/>
      <c r="QFX1" s="76"/>
      <c r="QFY1" s="76"/>
      <c r="QFZ1" s="76"/>
      <c r="QGA1" s="76"/>
      <c r="QGB1" s="76"/>
      <c r="QGC1" s="76"/>
      <c r="QGD1" s="76"/>
      <c r="QGE1" s="76"/>
      <c r="QGF1" s="76"/>
      <c r="QGG1" s="76"/>
      <c r="QGH1" s="76"/>
      <c r="QGI1" s="76"/>
      <c r="QGJ1" s="76"/>
      <c r="QGK1" s="76"/>
      <c r="QGL1" s="76"/>
      <c r="QGM1" s="76"/>
      <c r="QGN1" s="76"/>
      <c r="QGO1" s="76"/>
      <c r="QGP1" s="76"/>
      <c r="QGQ1" s="76"/>
      <c r="QGR1" s="76"/>
      <c r="QGS1" s="76"/>
      <c r="QGT1" s="76"/>
      <c r="QGU1" s="76"/>
      <c r="QGV1" s="76"/>
      <c r="QGW1" s="76"/>
      <c r="QGX1" s="76"/>
      <c r="QGY1" s="76"/>
      <c r="QGZ1" s="76"/>
      <c r="QHA1" s="76"/>
      <c r="QHB1" s="76"/>
      <c r="QHC1" s="76"/>
      <c r="QHD1" s="76"/>
      <c r="QHE1" s="76"/>
      <c r="QHF1" s="76"/>
      <c r="QHG1" s="76"/>
      <c r="QHH1" s="76"/>
      <c r="QHI1" s="76"/>
      <c r="QHJ1" s="76"/>
      <c r="QHK1" s="76"/>
      <c r="QHL1" s="76"/>
      <c r="QHM1" s="76"/>
      <c r="QHN1" s="76"/>
      <c r="QHO1" s="76"/>
      <c r="QHP1" s="76"/>
      <c r="QHQ1" s="76"/>
      <c r="QHR1" s="76"/>
      <c r="QHS1" s="76"/>
      <c r="QHT1" s="76"/>
      <c r="QHU1" s="76"/>
      <c r="QHV1" s="76"/>
      <c r="QHW1" s="76"/>
      <c r="QHX1" s="76"/>
      <c r="QHY1" s="76"/>
      <c r="QHZ1" s="76"/>
      <c r="QIA1" s="76"/>
      <c r="QIB1" s="76"/>
      <c r="QIC1" s="76"/>
      <c r="QID1" s="76"/>
      <c r="QIE1" s="76"/>
      <c r="QIF1" s="76"/>
      <c r="QIG1" s="76"/>
      <c r="QIH1" s="76"/>
      <c r="QII1" s="76"/>
      <c r="QIJ1" s="76"/>
      <c r="QIK1" s="76"/>
      <c r="QIL1" s="76"/>
      <c r="QIM1" s="76"/>
      <c r="QIN1" s="76"/>
      <c r="QIO1" s="76"/>
      <c r="QIP1" s="76"/>
      <c r="QIQ1" s="76"/>
      <c r="QIR1" s="76"/>
      <c r="QIS1" s="76"/>
      <c r="QIT1" s="76"/>
      <c r="QIU1" s="76"/>
      <c r="QIV1" s="76"/>
      <c r="QIW1" s="76"/>
      <c r="QIX1" s="76"/>
      <c r="QIY1" s="76"/>
      <c r="QIZ1" s="76"/>
      <c r="QJA1" s="76"/>
      <c r="QJB1" s="76"/>
      <c r="QJC1" s="76"/>
      <c r="QJD1" s="76"/>
      <c r="QJE1" s="76"/>
      <c r="QJF1" s="76"/>
      <c r="QJG1" s="76"/>
      <c r="QJH1" s="76"/>
      <c r="QJI1" s="76"/>
      <c r="QJJ1" s="76"/>
      <c r="QJK1" s="76"/>
      <c r="QJL1" s="76"/>
      <c r="QJM1" s="76"/>
      <c r="QJN1" s="76"/>
      <c r="QJO1" s="76"/>
      <c r="QJP1" s="76"/>
      <c r="QJQ1" s="76"/>
      <c r="QJR1" s="76"/>
      <c r="QJS1" s="76"/>
      <c r="QJT1" s="76"/>
      <c r="QJU1" s="76"/>
      <c r="QJV1" s="76"/>
      <c r="QJW1" s="76"/>
      <c r="QJX1" s="76"/>
      <c r="QJY1" s="76"/>
      <c r="QJZ1" s="76"/>
      <c r="QKA1" s="76"/>
      <c r="QKB1" s="76"/>
      <c r="QKC1" s="76"/>
      <c r="QKD1" s="76"/>
      <c r="QKE1" s="76"/>
      <c r="QKF1" s="76"/>
      <c r="QKG1" s="76"/>
      <c r="QKH1" s="76"/>
      <c r="QKI1" s="76"/>
      <c r="QKJ1" s="76"/>
      <c r="QKK1" s="76"/>
      <c r="QKL1" s="76"/>
      <c r="QKM1" s="76"/>
      <c r="QKN1" s="76"/>
      <c r="QKO1" s="76"/>
      <c r="QKP1" s="76"/>
      <c r="QKQ1" s="76"/>
      <c r="QKR1" s="76"/>
      <c r="QKS1" s="76"/>
      <c r="QKT1" s="76"/>
      <c r="QKU1" s="76"/>
      <c r="QKV1" s="76"/>
      <c r="QKW1" s="76"/>
      <c r="QKX1" s="76"/>
      <c r="QKY1" s="76"/>
      <c r="QKZ1" s="76"/>
      <c r="QLA1" s="76"/>
      <c r="QLB1" s="76"/>
      <c r="QLC1" s="76"/>
      <c r="QLD1" s="76"/>
      <c r="QLE1" s="76"/>
      <c r="QLF1" s="76"/>
      <c r="QLG1" s="76"/>
      <c r="QLH1" s="76"/>
      <c r="QLI1" s="76"/>
      <c r="QLJ1" s="76"/>
      <c r="QLK1" s="76"/>
      <c r="QLL1" s="76"/>
      <c r="QLM1" s="76"/>
      <c r="QLN1" s="76"/>
      <c r="QLO1" s="76"/>
      <c r="QLP1" s="76"/>
      <c r="QLQ1" s="76"/>
      <c r="QLR1" s="76"/>
      <c r="QLS1" s="76"/>
      <c r="QLT1" s="76"/>
      <c r="QLU1" s="76"/>
      <c r="QLV1" s="76"/>
      <c r="QLW1" s="76"/>
      <c r="QLX1" s="76"/>
      <c r="QLY1" s="76"/>
      <c r="QLZ1" s="76"/>
      <c r="QMA1" s="76"/>
      <c r="QMB1" s="76"/>
      <c r="QMC1" s="76"/>
      <c r="QMD1" s="76"/>
      <c r="QME1" s="76"/>
      <c r="QMF1" s="76"/>
      <c r="QMG1" s="76"/>
      <c r="QMH1" s="76"/>
      <c r="QMI1" s="76"/>
      <c r="QMJ1" s="76"/>
      <c r="QMK1" s="76"/>
      <c r="QML1" s="76"/>
      <c r="QMM1" s="76"/>
      <c r="QMN1" s="76"/>
      <c r="QMO1" s="76"/>
      <c r="QMP1" s="76"/>
      <c r="QMQ1" s="76"/>
      <c r="QMR1" s="76"/>
      <c r="QMS1" s="76"/>
      <c r="QMT1" s="76"/>
      <c r="QMU1" s="76"/>
      <c r="QMV1" s="76"/>
      <c r="QMW1" s="76"/>
      <c r="QMX1" s="76"/>
      <c r="QMY1" s="76"/>
      <c r="QMZ1" s="76"/>
      <c r="QNA1" s="76"/>
      <c r="QNB1" s="76"/>
      <c r="QNC1" s="76"/>
      <c r="QND1" s="76"/>
      <c r="QNE1" s="76"/>
      <c r="QNF1" s="76"/>
      <c r="QNG1" s="76"/>
      <c r="QNH1" s="76"/>
      <c r="QNI1" s="76"/>
      <c r="QNJ1" s="76"/>
      <c r="QNK1" s="76"/>
      <c r="QNL1" s="76"/>
      <c r="QNM1" s="76"/>
      <c r="QNN1" s="76"/>
      <c r="QNO1" s="76"/>
      <c r="QNP1" s="76"/>
      <c r="QNQ1" s="76"/>
      <c r="QNR1" s="76"/>
      <c r="QNS1" s="76"/>
      <c r="QNT1" s="76"/>
      <c r="QNU1" s="76"/>
      <c r="QNV1" s="76"/>
      <c r="QNW1" s="76"/>
      <c r="QNX1" s="76"/>
      <c r="QNY1" s="76"/>
      <c r="QNZ1" s="76"/>
      <c r="QOA1" s="76"/>
      <c r="QOB1" s="76"/>
      <c r="QOC1" s="76"/>
      <c r="QOD1" s="76"/>
      <c r="QOE1" s="76"/>
      <c r="QOF1" s="76"/>
      <c r="QOG1" s="76"/>
      <c r="QOH1" s="76"/>
      <c r="QOI1" s="76"/>
      <c r="QOJ1" s="76"/>
      <c r="QOK1" s="76"/>
      <c r="QOL1" s="76"/>
      <c r="QOM1" s="76"/>
      <c r="QON1" s="76"/>
      <c r="QOO1" s="76"/>
      <c r="QOP1" s="76"/>
      <c r="QOQ1" s="76"/>
      <c r="QOR1" s="76"/>
      <c r="QOS1" s="76"/>
      <c r="QOT1" s="76"/>
      <c r="QOU1" s="76"/>
      <c r="QOV1" s="76"/>
      <c r="QOW1" s="76"/>
      <c r="QOX1" s="76"/>
      <c r="QOY1" s="76"/>
      <c r="QOZ1" s="76"/>
      <c r="QPA1" s="76"/>
      <c r="QPB1" s="76"/>
      <c r="QPC1" s="76"/>
      <c r="QPD1" s="76"/>
      <c r="QPE1" s="76"/>
      <c r="QPF1" s="76"/>
      <c r="QPG1" s="76"/>
      <c r="QPH1" s="76"/>
      <c r="QPI1" s="76"/>
      <c r="QPJ1" s="76"/>
      <c r="QPK1" s="76"/>
      <c r="QPL1" s="76"/>
      <c r="QPM1" s="76"/>
      <c r="QPN1" s="76"/>
      <c r="QPO1" s="76"/>
      <c r="QPP1" s="76"/>
      <c r="QPQ1" s="76"/>
      <c r="QPR1" s="76"/>
      <c r="QPS1" s="76"/>
      <c r="QPT1" s="76"/>
      <c r="QPU1" s="76"/>
      <c r="QPV1" s="76"/>
      <c r="QPW1" s="76"/>
      <c r="QPX1" s="76"/>
      <c r="QPY1" s="76"/>
      <c r="QPZ1" s="76"/>
      <c r="QQA1" s="76"/>
      <c r="QQB1" s="76"/>
      <c r="QQC1" s="76"/>
      <c r="QQD1" s="76"/>
      <c r="QQE1" s="76"/>
      <c r="QQF1" s="76"/>
      <c r="QQG1" s="76"/>
      <c r="QQH1" s="76"/>
      <c r="QQI1" s="76"/>
      <c r="QQJ1" s="76"/>
      <c r="QQK1" s="76"/>
      <c r="QQL1" s="76"/>
      <c r="QQM1" s="76"/>
      <c r="QQN1" s="76"/>
      <c r="QQO1" s="76"/>
      <c r="QQP1" s="76"/>
      <c r="QQQ1" s="76"/>
      <c r="QQR1" s="76"/>
      <c r="QQS1" s="76"/>
      <c r="QQT1" s="76"/>
      <c r="QQU1" s="76"/>
      <c r="QQV1" s="76"/>
      <c r="QQW1" s="76"/>
      <c r="QQX1" s="76"/>
      <c r="QQY1" s="76"/>
      <c r="QQZ1" s="76"/>
      <c r="QRA1" s="76"/>
      <c r="QRB1" s="76"/>
      <c r="QRC1" s="76"/>
      <c r="QRD1" s="76"/>
      <c r="QRE1" s="76"/>
      <c r="QRF1" s="76"/>
      <c r="QRG1" s="76"/>
      <c r="QRH1" s="76"/>
      <c r="QRI1" s="76"/>
      <c r="QRJ1" s="76"/>
      <c r="QRK1" s="76"/>
      <c r="QRL1" s="76"/>
      <c r="QRM1" s="76"/>
      <c r="QRN1" s="76"/>
      <c r="QRO1" s="76"/>
      <c r="QRP1" s="76"/>
      <c r="QRQ1" s="76"/>
      <c r="QRR1" s="76"/>
      <c r="QRS1" s="76"/>
      <c r="QRT1" s="76"/>
      <c r="QRU1" s="76"/>
      <c r="QRV1" s="76"/>
      <c r="QRW1" s="76"/>
      <c r="QRX1" s="76"/>
      <c r="QRY1" s="76"/>
      <c r="QRZ1" s="76"/>
      <c r="QSA1" s="76"/>
      <c r="QSB1" s="76"/>
      <c r="QSC1" s="76"/>
      <c r="QSD1" s="76"/>
      <c r="QSE1" s="76"/>
      <c r="QSF1" s="76"/>
      <c r="QSG1" s="76"/>
      <c r="QSH1" s="76"/>
      <c r="QSI1" s="76"/>
      <c r="QSJ1" s="76"/>
      <c r="QSK1" s="76"/>
      <c r="QSL1" s="76"/>
      <c r="QSM1" s="76"/>
      <c r="QSN1" s="76"/>
      <c r="QSO1" s="76"/>
      <c r="QSP1" s="76"/>
      <c r="QSQ1" s="76"/>
      <c r="QSR1" s="76"/>
      <c r="QSS1" s="76"/>
      <c r="QST1" s="76"/>
      <c r="QSU1" s="76"/>
      <c r="QSV1" s="76"/>
      <c r="QSW1" s="76"/>
      <c r="QSX1" s="76"/>
      <c r="QSY1" s="76"/>
      <c r="QSZ1" s="76"/>
      <c r="QTA1" s="76"/>
      <c r="QTB1" s="76"/>
      <c r="QTC1" s="76"/>
      <c r="QTD1" s="76"/>
      <c r="QTE1" s="76"/>
      <c r="QTF1" s="76"/>
      <c r="QTG1" s="76"/>
      <c r="QTH1" s="76"/>
      <c r="QTI1" s="76"/>
      <c r="QTJ1" s="76"/>
      <c r="QTK1" s="76"/>
      <c r="QTL1" s="76"/>
      <c r="QTM1" s="76"/>
      <c r="QTN1" s="76"/>
      <c r="QTO1" s="76"/>
      <c r="QTP1" s="76"/>
      <c r="QTQ1" s="76"/>
      <c r="QTR1" s="76"/>
      <c r="QTS1" s="76"/>
      <c r="QTT1" s="76"/>
      <c r="QTU1" s="76"/>
      <c r="QTV1" s="76"/>
      <c r="QTW1" s="76"/>
      <c r="QTX1" s="76"/>
      <c r="QTY1" s="76"/>
      <c r="QTZ1" s="76"/>
      <c r="QUA1" s="76"/>
      <c r="QUB1" s="76"/>
      <c r="QUC1" s="76"/>
      <c r="QUD1" s="76"/>
      <c r="QUE1" s="76"/>
      <c r="QUF1" s="76"/>
      <c r="QUG1" s="76"/>
      <c r="QUH1" s="76"/>
      <c r="QUI1" s="76"/>
      <c r="QUJ1" s="76"/>
      <c r="QUK1" s="76"/>
      <c r="QUL1" s="76"/>
      <c r="QUM1" s="76"/>
      <c r="QUN1" s="76"/>
      <c r="QUO1" s="76"/>
      <c r="QUP1" s="76"/>
      <c r="QUQ1" s="76"/>
      <c r="QUR1" s="76"/>
      <c r="QUS1" s="76"/>
      <c r="QUT1" s="76"/>
      <c r="QUU1" s="76"/>
      <c r="QUV1" s="76"/>
      <c r="QUW1" s="76"/>
      <c r="QUX1" s="76"/>
      <c r="QUY1" s="76"/>
      <c r="QUZ1" s="76"/>
      <c r="QVA1" s="76"/>
      <c r="QVB1" s="76"/>
      <c r="QVC1" s="76"/>
      <c r="QVD1" s="76"/>
      <c r="QVE1" s="76"/>
      <c r="QVF1" s="76"/>
      <c r="QVG1" s="76"/>
      <c r="QVH1" s="76"/>
      <c r="QVI1" s="76"/>
      <c r="QVJ1" s="76"/>
      <c r="QVK1" s="76"/>
      <c r="QVL1" s="76"/>
      <c r="QVM1" s="76"/>
      <c r="QVN1" s="76"/>
      <c r="QVO1" s="76"/>
      <c r="QVP1" s="76"/>
      <c r="QVQ1" s="76"/>
      <c r="QVR1" s="76"/>
      <c r="QVS1" s="76"/>
      <c r="QVT1" s="76"/>
      <c r="QVU1" s="76"/>
      <c r="QVV1" s="76"/>
      <c r="QVW1" s="76"/>
      <c r="QVX1" s="76"/>
      <c r="QVY1" s="76"/>
      <c r="QVZ1" s="76"/>
      <c r="QWA1" s="76"/>
      <c r="QWB1" s="76"/>
      <c r="QWC1" s="76"/>
      <c r="QWD1" s="76"/>
      <c r="QWE1" s="76"/>
      <c r="QWF1" s="76"/>
      <c r="QWG1" s="76"/>
      <c r="QWH1" s="76"/>
      <c r="QWI1" s="76"/>
      <c r="QWJ1" s="76"/>
      <c r="QWK1" s="76"/>
      <c r="QWL1" s="76"/>
      <c r="QWM1" s="76"/>
      <c r="QWN1" s="76"/>
      <c r="QWO1" s="76"/>
      <c r="QWP1" s="76"/>
      <c r="QWQ1" s="76"/>
      <c r="QWR1" s="76"/>
      <c r="QWS1" s="76"/>
      <c r="QWT1" s="76"/>
      <c r="QWU1" s="76"/>
      <c r="QWV1" s="76"/>
      <c r="QWW1" s="76"/>
      <c r="QWX1" s="76"/>
      <c r="QWY1" s="76"/>
      <c r="QWZ1" s="76"/>
      <c r="QXA1" s="76"/>
      <c r="QXB1" s="76"/>
      <c r="QXC1" s="76"/>
      <c r="QXD1" s="76"/>
      <c r="QXE1" s="76"/>
      <c r="QXF1" s="76"/>
      <c r="QXG1" s="76"/>
      <c r="QXH1" s="76"/>
      <c r="QXI1" s="76"/>
      <c r="QXJ1" s="76"/>
      <c r="QXK1" s="76"/>
      <c r="QXL1" s="76"/>
      <c r="QXM1" s="76"/>
      <c r="QXN1" s="76"/>
      <c r="QXO1" s="76"/>
      <c r="QXP1" s="76"/>
      <c r="QXQ1" s="76"/>
      <c r="QXR1" s="76"/>
      <c r="QXS1" s="76"/>
      <c r="QXT1" s="76"/>
      <c r="QXU1" s="76"/>
      <c r="QXV1" s="76"/>
      <c r="QXW1" s="76"/>
      <c r="QXX1" s="76"/>
      <c r="QXY1" s="76"/>
      <c r="QXZ1" s="76"/>
      <c r="QYA1" s="76"/>
      <c r="QYB1" s="76"/>
      <c r="QYC1" s="76"/>
      <c r="QYD1" s="76"/>
      <c r="QYE1" s="76"/>
      <c r="QYF1" s="76"/>
      <c r="QYG1" s="76"/>
      <c r="QYH1" s="76"/>
      <c r="QYI1" s="76"/>
      <c r="QYJ1" s="76"/>
      <c r="QYK1" s="76"/>
      <c r="QYL1" s="76"/>
      <c r="QYM1" s="76"/>
      <c r="QYN1" s="76"/>
      <c r="QYO1" s="76"/>
      <c r="QYP1" s="76"/>
      <c r="QYQ1" s="76"/>
      <c r="QYR1" s="76"/>
      <c r="QYS1" s="76"/>
      <c r="QYT1" s="76"/>
      <c r="QYU1" s="76"/>
      <c r="QYV1" s="76"/>
      <c r="QYW1" s="76"/>
      <c r="QYX1" s="76"/>
      <c r="QYY1" s="76"/>
      <c r="QYZ1" s="76"/>
      <c r="QZA1" s="76"/>
      <c r="QZB1" s="76"/>
      <c r="QZC1" s="76"/>
      <c r="QZD1" s="76"/>
      <c r="QZE1" s="76"/>
      <c r="QZF1" s="76"/>
      <c r="QZG1" s="76"/>
      <c r="QZH1" s="76"/>
      <c r="QZI1" s="76"/>
      <c r="QZJ1" s="76"/>
      <c r="QZK1" s="76"/>
      <c r="QZL1" s="76"/>
      <c r="QZM1" s="76"/>
      <c r="QZN1" s="76"/>
      <c r="QZO1" s="76"/>
      <c r="QZP1" s="76"/>
      <c r="QZQ1" s="76"/>
      <c r="QZR1" s="76"/>
      <c r="QZS1" s="76"/>
      <c r="QZT1" s="76"/>
      <c r="QZU1" s="76"/>
      <c r="QZV1" s="76"/>
      <c r="QZW1" s="76"/>
      <c r="QZX1" s="76"/>
      <c r="QZY1" s="76"/>
      <c r="QZZ1" s="76"/>
      <c r="RAA1" s="76"/>
      <c r="RAB1" s="76"/>
      <c r="RAC1" s="76"/>
      <c r="RAD1" s="76"/>
      <c r="RAE1" s="76"/>
      <c r="RAF1" s="76"/>
      <c r="RAG1" s="76"/>
      <c r="RAH1" s="76"/>
      <c r="RAI1" s="76"/>
      <c r="RAJ1" s="76"/>
      <c r="RAK1" s="76"/>
      <c r="RAL1" s="76"/>
      <c r="RAM1" s="76"/>
      <c r="RAN1" s="76"/>
      <c r="RAO1" s="76"/>
      <c r="RAP1" s="76"/>
      <c r="RAQ1" s="76"/>
      <c r="RAR1" s="76"/>
      <c r="RAS1" s="76"/>
      <c r="RAT1" s="76"/>
      <c r="RAU1" s="76"/>
      <c r="RAV1" s="76"/>
      <c r="RAW1" s="76"/>
      <c r="RAX1" s="76"/>
      <c r="RAY1" s="76"/>
      <c r="RAZ1" s="76"/>
      <c r="RBA1" s="76"/>
      <c r="RBB1" s="76"/>
      <c r="RBC1" s="76"/>
      <c r="RBD1" s="76"/>
      <c r="RBE1" s="76"/>
      <c r="RBF1" s="76"/>
      <c r="RBG1" s="76"/>
      <c r="RBH1" s="76"/>
      <c r="RBI1" s="76"/>
      <c r="RBJ1" s="76"/>
      <c r="RBK1" s="76"/>
      <c r="RBL1" s="76"/>
      <c r="RBM1" s="76"/>
      <c r="RBN1" s="76"/>
      <c r="RBO1" s="76"/>
      <c r="RBP1" s="76"/>
      <c r="RBQ1" s="76"/>
      <c r="RBR1" s="76"/>
      <c r="RBS1" s="76"/>
      <c r="RBT1" s="76"/>
      <c r="RBU1" s="76"/>
      <c r="RBV1" s="76"/>
      <c r="RBW1" s="76"/>
      <c r="RBX1" s="76"/>
      <c r="RBY1" s="76"/>
      <c r="RBZ1" s="76"/>
      <c r="RCA1" s="76"/>
      <c r="RCB1" s="76"/>
      <c r="RCC1" s="76"/>
      <c r="RCD1" s="76"/>
      <c r="RCE1" s="76"/>
      <c r="RCF1" s="76"/>
      <c r="RCG1" s="76"/>
      <c r="RCH1" s="76"/>
      <c r="RCI1" s="76"/>
      <c r="RCJ1" s="76"/>
      <c r="RCK1" s="76"/>
      <c r="RCL1" s="76"/>
      <c r="RCM1" s="76"/>
      <c r="RCN1" s="76"/>
      <c r="RCO1" s="76"/>
      <c r="RCP1" s="76"/>
      <c r="RCQ1" s="76"/>
      <c r="RCR1" s="76"/>
      <c r="RCS1" s="76"/>
      <c r="RCT1" s="76"/>
      <c r="RCU1" s="76"/>
      <c r="RCV1" s="76"/>
      <c r="RCW1" s="76"/>
      <c r="RCX1" s="76"/>
      <c r="RCY1" s="76"/>
      <c r="RCZ1" s="76"/>
      <c r="RDA1" s="76"/>
      <c r="RDB1" s="76"/>
      <c r="RDC1" s="76"/>
      <c r="RDD1" s="76"/>
      <c r="RDE1" s="76"/>
      <c r="RDF1" s="76"/>
      <c r="RDG1" s="76"/>
      <c r="RDH1" s="76"/>
      <c r="RDI1" s="76"/>
      <c r="RDJ1" s="76"/>
      <c r="RDK1" s="76"/>
      <c r="RDL1" s="76"/>
      <c r="RDM1" s="76"/>
      <c r="RDN1" s="76"/>
      <c r="RDO1" s="76"/>
      <c r="RDP1" s="76"/>
      <c r="RDQ1" s="76"/>
      <c r="RDR1" s="76"/>
      <c r="RDS1" s="76"/>
      <c r="RDT1" s="76"/>
      <c r="RDU1" s="76"/>
      <c r="RDV1" s="76"/>
      <c r="RDW1" s="76"/>
      <c r="RDX1" s="76"/>
      <c r="RDY1" s="76"/>
      <c r="RDZ1" s="76"/>
      <c r="REA1" s="76"/>
      <c r="REB1" s="76"/>
      <c r="REC1" s="76"/>
      <c r="RED1" s="76"/>
      <c r="REE1" s="76"/>
      <c r="REF1" s="76"/>
      <c r="REG1" s="76"/>
      <c r="REH1" s="76"/>
      <c r="REI1" s="76"/>
      <c r="REJ1" s="76"/>
      <c r="REK1" s="76"/>
      <c r="REL1" s="76"/>
      <c r="REM1" s="76"/>
      <c r="REN1" s="76"/>
      <c r="REO1" s="76"/>
      <c r="REP1" s="76"/>
      <c r="REQ1" s="76"/>
      <c r="RER1" s="76"/>
      <c r="RES1" s="76"/>
      <c r="RET1" s="76"/>
      <c r="REU1" s="76"/>
      <c r="REV1" s="76"/>
      <c r="REW1" s="76"/>
      <c r="REX1" s="76"/>
      <c r="REY1" s="76"/>
      <c r="REZ1" s="76"/>
      <c r="RFA1" s="76"/>
      <c r="RFB1" s="76"/>
      <c r="RFC1" s="76"/>
      <c r="RFD1" s="76"/>
      <c r="RFE1" s="76"/>
      <c r="RFF1" s="76"/>
      <c r="RFG1" s="76"/>
      <c r="RFH1" s="76"/>
      <c r="RFI1" s="76"/>
      <c r="RFJ1" s="76"/>
      <c r="RFK1" s="76"/>
      <c r="RFL1" s="76"/>
      <c r="RFM1" s="76"/>
      <c r="RFN1" s="76"/>
      <c r="RFO1" s="76"/>
      <c r="RFP1" s="76"/>
      <c r="RFQ1" s="76"/>
      <c r="RFR1" s="76"/>
      <c r="RFS1" s="76"/>
      <c r="RFT1" s="76"/>
      <c r="RFU1" s="76"/>
      <c r="RFV1" s="76"/>
      <c r="RFW1" s="76"/>
      <c r="RFX1" s="76"/>
      <c r="RFY1" s="76"/>
      <c r="RFZ1" s="76"/>
      <c r="RGA1" s="76"/>
      <c r="RGB1" s="76"/>
      <c r="RGC1" s="76"/>
      <c r="RGD1" s="76"/>
      <c r="RGE1" s="76"/>
      <c r="RGF1" s="76"/>
      <c r="RGG1" s="76"/>
      <c r="RGH1" s="76"/>
      <c r="RGI1" s="76"/>
      <c r="RGJ1" s="76"/>
      <c r="RGK1" s="76"/>
      <c r="RGL1" s="76"/>
      <c r="RGM1" s="76"/>
      <c r="RGN1" s="76"/>
      <c r="RGO1" s="76"/>
      <c r="RGP1" s="76"/>
      <c r="RGQ1" s="76"/>
      <c r="RGR1" s="76"/>
      <c r="RGS1" s="76"/>
      <c r="RGT1" s="76"/>
      <c r="RGU1" s="76"/>
      <c r="RGV1" s="76"/>
      <c r="RGW1" s="76"/>
      <c r="RGX1" s="76"/>
      <c r="RGY1" s="76"/>
      <c r="RGZ1" s="76"/>
      <c r="RHA1" s="76"/>
      <c r="RHB1" s="76"/>
      <c r="RHC1" s="76"/>
      <c r="RHD1" s="76"/>
      <c r="RHE1" s="76"/>
      <c r="RHF1" s="76"/>
      <c r="RHG1" s="76"/>
      <c r="RHH1" s="76"/>
      <c r="RHI1" s="76"/>
      <c r="RHJ1" s="76"/>
      <c r="RHK1" s="76"/>
      <c r="RHL1" s="76"/>
      <c r="RHM1" s="76"/>
      <c r="RHN1" s="76"/>
      <c r="RHO1" s="76"/>
      <c r="RHP1" s="76"/>
      <c r="RHQ1" s="76"/>
      <c r="RHR1" s="76"/>
      <c r="RHS1" s="76"/>
      <c r="RHT1" s="76"/>
      <c r="RHU1" s="76"/>
      <c r="RHV1" s="76"/>
      <c r="RHW1" s="76"/>
      <c r="RHX1" s="76"/>
      <c r="RHY1" s="76"/>
      <c r="RHZ1" s="76"/>
      <c r="RIA1" s="76"/>
      <c r="RIB1" s="76"/>
      <c r="RIC1" s="76"/>
      <c r="RID1" s="76"/>
      <c r="RIE1" s="76"/>
      <c r="RIF1" s="76"/>
      <c r="RIG1" s="76"/>
      <c r="RIH1" s="76"/>
      <c r="RII1" s="76"/>
      <c r="RIJ1" s="76"/>
      <c r="RIK1" s="76"/>
      <c r="RIL1" s="76"/>
      <c r="RIM1" s="76"/>
      <c r="RIN1" s="76"/>
      <c r="RIO1" s="76"/>
      <c r="RIP1" s="76"/>
      <c r="RIQ1" s="76"/>
      <c r="RIR1" s="76"/>
      <c r="RIS1" s="76"/>
      <c r="RIT1" s="76"/>
      <c r="RIU1" s="76"/>
      <c r="RIV1" s="76"/>
      <c r="RIW1" s="76"/>
      <c r="RIX1" s="76"/>
      <c r="RIY1" s="76"/>
      <c r="RIZ1" s="76"/>
      <c r="RJA1" s="76"/>
      <c r="RJB1" s="76"/>
      <c r="RJC1" s="76"/>
      <c r="RJD1" s="76"/>
      <c r="RJE1" s="76"/>
      <c r="RJF1" s="76"/>
      <c r="RJG1" s="76"/>
      <c r="RJH1" s="76"/>
      <c r="RJI1" s="76"/>
      <c r="RJJ1" s="76"/>
      <c r="RJK1" s="76"/>
      <c r="RJL1" s="76"/>
      <c r="RJM1" s="76"/>
      <c r="RJN1" s="76"/>
      <c r="RJO1" s="76"/>
      <c r="RJP1" s="76"/>
      <c r="RJQ1" s="76"/>
      <c r="RJR1" s="76"/>
      <c r="RJS1" s="76"/>
      <c r="RJT1" s="76"/>
      <c r="RJU1" s="76"/>
      <c r="RJV1" s="76"/>
      <c r="RJW1" s="76"/>
      <c r="RJX1" s="76"/>
      <c r="RJY1" s="76"/>
      <c r="RJZ1" s="76"/>
      <c r="RKA1" s="76"/>
      <c r="RKB1" s="76"/>
      <c r="RKC1" s="76"/>
      <c r="RKD1" s="76"/>
      <c r="RKE1" s="76"/>
      <c r="RKF1" s="76"/>
      <c r="RKG1" s="76"/>
      <c r="RKH1" s="76"/>
      <c r="RKI1" s="76"/>
      <c r="RKJ1" s="76"/>
      <c r="RKK1" s="76"/>
      <c r="RKL1" s="76"/>
      <c r="RKM1" s="76"/>
      <c r="RKN1" s="76"/>
      <c r="RKO1" s="76"/>
      <c r="RKP1" s="76"/>
      <c r="RKQ1" s="76"/>
      <c r="RKR1" s="76"/>
      <c r="RKS1" s="76"/>
      <c r="RKT1" s="76"/>
      <c r="RKU1" s="76"/>
      <c r="RKV1" s="76"/>
      <c r="RKW1" s="76"/>
      <c r="RKX1" s="76"/>
      <c r="RKY1" s="76"/>
      <c r="RKZ1" s="76"/>
      <c r="RLA1" s="76"/>
      <c r="RLB1" s="76"/>
      <c r="RLC1" s="76"/>
      <c r="RLD1" s="76"/>
      <c r="RLE1" s="76"/>
      <c r="RLF1" s="76"/>
      <c r="RLG1" s="76"/>
      <c r="RLH1" s="76"/>
      <c r="RLI1" s="76"/>
      <c r="RLJ1" s="76"/>
      <c r="RLK1" s="76"/>
      <c r="RLL1" s="76"/>
      <c r="RLM1" s="76"/>
      <c r="RLN1" s="76"/>
      <c r="RLO1" s="76"/>
      <c r="RLP1" s="76"/>
      <c r="RLQ1" s="76"/>
      <c r="RLR1" s="76"/>
      <c r="RLS1" s="76"/>
      <c r="RLT1" s="76"/>
      <c r="RLU1" s="76"/>
      <c r="RLV1" s="76"/>
      <c r="RLW1" s="76"/>
      <c r="RLX1" s="76"/>
      <c r="RLY1" s="76"/>
      <c r="RLZ1" s="76"/>
      <c r="RMA1" s="76"/>
      <c r="RMB1" s="76"/>
      <c r="RMC1" s="76"/>
      <c r="RMD1" s="76"/>
      <c r="RME1" s="76"/>
      <c r="RMF1" s="76"/>
      <c r="RMG1" s="76"/>
      <c r="RMH1" s="76"/>
      <c r="RMI1" s="76"/>
      <c r="RMJ1" s="76"/>
      <c r="RMK1" s="76"/>
      <c r="RML1" s="76"/>
      <c r="RMM1" s="76"/>
      <c r="RMN1" s="76"/>
      <c r="RMO1" s="76"/>
      <c r="RMP1" s="76"/>
      <c r="RMQ1" s="76"/>
      <c r="RMR1" s="76"/>
      <c r="RMS1" s="76"/>
      <c r="RMT1" s="76"/>
      <c r="RMU1" s="76"/>
      <c r="RMV1" s="76"/>
      <c r="RMW1" s="76"/>
      <c r="RMX1" s="76"/>
      <c r="RMY1" s="76"/>
      <c r="RMZ1" s="76"/>
      <c r="RNA1" s="76"/>
      <c r="RNB1" s="76"/>
      <c r="RNC1" s="76"/>
      <c r="RND1" s="76"/>
      <c r="RNE1" s="76"/>
      <c r="RNF1" s="76"/>
      <c r="RNG1" s="76"/>
      <c r="RNH1" s="76"/>
      <c r="RNI1" s="76"/>
      <c r="RNJ1" s="76"/>
      <c r="RNK1" s="76"/>
      <c r="RNL1" s="76"/>
      <c r="RNM1" s="76"/>
      <c r="RNN1" s="76"/>
      <c r="RNO1" s="76"/>
      <c r="RNP1" s="76"/>
      <c r="RNQ1" s="76"/>
      <c r="RNR1" s="76"/>
      <c r="RNS1" s="76"/>
      <c r="RNT1" s="76"/>
      <c r="RNU1" s="76"/>
      <c r="RNV1" s="76"/>
      <c r="RNW1" s="76"/>
      <c r="RNX1" s="76"/>
      <c r="RNY1" s="76"/>
      <c r="RNZ1" s="76"/>
      <c r="ROA1" s="76"/>
      <c r="ROB1" s="76"/>
      <c r="ROC1" s="76"/>
      <c r="ROD1" s="76"/>
      <c r="ROE1" s="76"/>
      <c r="ROF1" s="76"/>
      <c r="ROG1" s="76"/>
      <c r="ROH1" s="76"/>
      <c r="ROI1" s="76"/>
      <c r="ROJ1" s="76"/>
      <c r="ROK1" s="76"/>
      <c r="ROL1" s="76"/>
      <c r="ROM1" s="76"/>
      <c r="RON1" s="76"/>
      <c r="ROO1" s="76"/>
      <c r="ROP1" s="76"/>
      <c r="ROQ1" s="76"/>
      <c r="ROR1" s="76"/>
      <c r="ROS1" s="76"/>
      <c r="ROT1" s="76"/>
      <c r="ROU1" s="76"/>
      <c r="ROV1" s="76"/>
      <c r="ROW1" s="76"/>
      <c r="ROX1" s="76"/>
      <c r="ROY1" s="76"/>
      <c r="ROZ1" s="76"/>
      <c r="RPA1" s="76"/>
      <c r="RPB1" s="76"/>
      <c r="RPC1" s="76"/>
      <c r="RPD1" s="76"/>
      <c r="RPE1" s="76"/>
      <c r="RPF1" s="76"/>
      <c r="RPG1" s="76"/>
      <c r="RPH1" s="76"/>
      <c r="RPI1" s="76"/>
      <c r="RPJ1" s="76"/>
      <c r="RPK1" s="76"/>
      <c r="RPL1" s="76"/>
      <c r="RPM1" s="76"/>
      <c r="RPN1" s="76"/>
      <c r="RPO1" s="76"/>
      <c r="RPP1" s="76"/>
      <c r="RPQ1" s="76"/>
      <c r="RPR1" s="76"/>
      <c r="RPS1" s="76"/>
      <c r="RPT1" s="76"/>
      <c r="RPU1" s="76"/>
      <c r="RPV1" s="76"/>
      <c r="RPW1" s="76"/>
      <c r="RPX1" s="76"/>
      <c r="RPY1" s="76"/>
      <c r="RPZ1" s="76"/>
      <c r="RQA1" s="76"/>
      <c r="RQB1" s="76"/>
      <c r="RQC1" s="76"/>
      <c r="RQD1" s="76"/>
      <c r="RQE1" s="76"/>
      <c r="RQF1" s="76"/>
      <c r="RQG1" s="76"/>
      <c r="RQH1" s="76"/>
      <c r="RQI1" s="76"/>
      <c r="RQJ1" s="76"/>
      <c r="RQK1" s="76"/>
      <c r="RQL1" s="76"/>
      <c r="RQM1" s="76"/>
      <c r="RQN1" s="76"/>
      <c r="RQO1" s="76"/>
      <c r="RQP1" s="76"/>
      <c r="RQQ1" s="76"/>
      <c r="RQR1" s="76"/>
      <c r="RQS1" s="76"/>
      <c r="RQT1" s="76"/>
      <c r="RQU1" s="76"/>
      <c r="RQV1" s="76"/>
      <c r="RQW1" s="76"/>
      <c r="RQX1" s="76"/>
      <c r="RQY1" s="76"/>
      <c r="RQZ1" s="76"/>
      <c r="RRA1" s="76"/>
      <c r="RRB1" s="76"/>
      <c r="RRC1" s="76"/>
      <c r="RRD1" s="76"/>
      <c r="RRE1" s="76"/>
      <c r="RRF1" s="76"/>
      <c r="RRG1" s="76"/>
      <c r="RRH1" s="76"/>
      <c r="RRI1" s="76"/>
      <c r="RRJ1" s="76"/>
      <c r="RRK1" s="76"/>
      <c r="RRL1" s="76"/>
      <c r="RRM1" s="76"/>
      <c r="RRN1" s="76"/>
      <c r="RRO1" s="76"/>
      <c r="RRP1" s="76"/>
      <c r="RRQ1" s="76"/>
      <c r="RRR1" s="76"/>
      <c r="RRS1" s="76"/>
      <c r="RRT1" s="76"/>
      <c r="RRU1" s="76"/>
      <c r="RRV1" s="76"/>
      <c r="RRW1" s="76"/>
      <c r="RRX1" s="76"/>
      <c r="RRY1" s="76"/>
      <c r="RRZ1" s="76"/>
      <c r="RSA1" s="76"/>
      <c r="RSB1" s="76"/>
      <c r="RSC1" s="76"/>
      <c r="RSD1" s="76"/>
      <c r="RSE1" s="76"/>
      <c r="RSF1" s="76"/>
      <c r="RSG1" s="76"/>
      <c r="RSH1" s="76"/>
      <c r="RSI1" s="76"/>
      <c r="RSJ1" s="76"/>
      <c r="RSK1" s="76"/>
      <c r="RSL1" s="76"/>
      <c r="RSM1" s="76"/>
      <c r="RSN1" s="76"/>
      <c r="RSO1" s="76"/>
      <c r="RSP1" s="76"/>
      <c r="RSQ1" s="76"/>
      <c r="RSR1" s="76"/>
      <c r="RSS1" s="76"/>
      <c r="RST1" s="76"/>
      <c r="RSU1" s="76"/>
      <c r="RSV1" s="76"/>
      <c r="RSW1" s="76"/>
      <c r="RSX1" s="76"/>
      <c r="RSY1" s="76"/>
      <c r="RSZ1" s="76"/>
      <c r="RTA1" s="76"/>
      <c r="RTB1" s="76"/>
      <c r="RTC1" s="76"/>
      <c r="RTD1" s="76"/>
      <c r="RTE1" s="76"/>
      <c r="RTF1" s="76"/>
      <c r="RTG1" s="76"/>
      <c r="RTH1" s="76"/>
      <c r="RTI1" s="76"/>
      <c r="RTJ1" s="76"/>
      <c r="RTK1" s="76"/>
      <c r="RTL1" s="76"/>
      <c r="RTM1" s="76"/>
      <c r="RTN1" s="76"/>
      <c r="RTO1" s="76"/>
      <c r="RTP1" s="76"/>
      <c r="RTQ1" s="76"/>
      <c r="RTR1" s="76"/>
      <c r="RTS1" s="76"/>
      <c r="RTT1" s="76"/>
      <c r="RTU1" s="76"/>
      <c r="RTV1" s="76"/>
      <c r="RTW1" s="76"/>
      <c r="RTX1" s="76"/>
      <c r="RTY1" s="76"/>
      <c r="RTZ1" s="76"/>
      <c r="RUA1" s="76"/>
      <c r="RUB1" s="76"/>
      <c r="RUC1" s="76"/>
      <c r="RUD1" s="76"/>
      <c r="RUE1" s="76"/>
      <c r="RUF1" s="76"/>
      <c r="RUG1" s="76"/>
      <c r="RUH1" s="76"/>
      <c r="RUI1" s="76"/>
      <c r="RUJ1" s="76"/>
      <c r="RUK1" s="76"/>
      <c r="RUL1" s="76"/>
      <c r="RUM1" s="76"/>
      <c r="RUN1" s="76"/>
      <c r="RUO1" s="76"/>
      <c r="RUP1" s="76"/>
      <c r="RUQ1" s="76"/>
      <c r="RUR1" s="76"/>
      <c r="RUS1" s="76"/>
      <c r="RUT1" s="76"/>
      <c r="RUU1" s="76"/>
      <c r="RUV1" s="76"/>
      <c r="RUW1" s="76"/>
      <c r="RUX1" s="76"/>
      <c r="RUY1" s="76"/>
      <c r="RUZ1" s="76"/>
      <c r="RVA1" s="76"/>
      <c r="RVB1" s="76"/>
      <c r="RVC1" s="76"/>
      <c r="RVD1" s="76"/>
      <c r="RVE1" s="76"/>
      <c r="RVF1" s="76"/>
      <c r="RVG1" s="76"/>
      <c r="RVH1" s="76"/>
      <c r="RVI1" s="76"/>
      <c r="RVJ1" s="76"/>
      <c r="RVK1" s="76"/>
      <c r="RVL1" s="76"/>
      <c r="RVM1" s="76"/>
      <c r="RVN1" s="76"/>
      <c r="RVO1" s="76"/>
      <c r="RVP1" s="76"/>
      <c r="RVQ1" s="76"/>
      <c r="RVR1" s="76"/>
      <c r="RVS1" s="76"/>
      <c r="RVT1" s="76"/>
      <c r="RVU1" s="76"/>
      <c r="RVV1" s="76"/>
      <c r="RVW1" s="76"/>
      <c r="RVX1" s="76"/>
      <c r="RVY1" s="76"/>
      <c r="RVZ1" s="76"/>
      <c r="RWA1" s="76"/>
      <c r="RWB1" s="76"/>
      <c r="RWC1" s="76"/>
      <c r="RWD1" s="76"/>
      <c r="RWE1" s="76"/>
      <c r="RWF1" s="76"/>
      <c r="RWG1" s="76"/>
      <c r="RWH1" s="76"/>
      <c r="RWI1" s="76"/>
      <c r="RWJ1" s="76"/>
      <c r="RWK1" s="76"/>
      <c r="RWL1" s="76"/>
      <c r="RWM1" s="76"/>
      <c r="RWN1" s="76"/>
      <c r="RWO1" s="76"/>
      <c r="RWP1" s="76"/>
      <c r="RWQ1" s="76"/>
      <c r="RWR1" s="76"/>
      <c r="RWS1" s="76"/>
      <c r="RWT1" s="76"/>
      <c r="RWU1" s="76"/>
      <c r="RWV1" s="76"/>
      <c r="RWW1" s="76"/>
      <c r="RWX1" s="76"/>
      <c r="RWY1" s="76"/>
      <c r="RWZ1" s="76"/>
      <c r="RXA1" s="76"/>
      <c r="RXB1" s="76"/>
      <c r="RXC1" s="76"/>
      <c r="RXD1" s="76"/>
      <c r="RXE1" s="76"/>
      <c r="RXF1" s="76"/>
      <c r="RXG1" s="76"/>
      <c r="RXH1" s="76"/>
      <c r="RXI1" s="76"/>
      <c r="RXJ1" s="76"/>
      <c r="RXK1" s="76"/>
      <c r="RXL1" s="76"/>
      <c r="RXM1" s="76"/>
      <c r="RXN1" s="76"/>
      <c r="RXO1" s="76"/>
      <c r="RXP1" s="76"/>
      <c r="RXQ1" s="76"/>
      <c r="RXR1" s="76"/>
      <c r="RXS1" s="76"/>
      <c r="RXT1" s="76"/>
      <c r="RXU1" s="76"/>
      <c r="RXV1" s="76"/>
      <c r="RXW1" s="76"/>
      <c r="RXX1" s="76"/>
      <c r="RXY1" s="76"/>
      <c r="RXZ1" s="76"/>
      <c r="RYA1" s="76"/>
      <c r="RYB1" s="76"/>
      <c r="RYC1" s="76"/>
      <c r="RYD1" s="76"/>
      <c r="RYE1" s="76"/>
      <c r="RYF1" s="76"/>
      <c r="RYG1" s="76"/>
      <c r="RYH1" s="76"/>
      <c r="RYI1" s="76"/>
      <c r="RYJ1" s="76"/>
      <c r="RYK1" s="76"/>
      <c r="RYL1" s="76"/>
      <c r="RYM1" s="76"/>
      <c r="RYN1" s="76"/>
      <c r="RYO1" s="76"/>
      <c r="RYP1" s="76"/>
      <c r="RYQ1" s="76"/>
      <c r="RYR1" s="76"/>
      <c r="RYS1" s="76"/>
      <c r="RYT1" s="76"/>
      <c r="RYU1" s="76"/>
      <c r="RYV1" s="76"/>
      <c r="RYW1" s="76"/>
      <c r="RYX1" s="76"/>
      <c r="RYY1" s="76"/>
      <c r="RYZ1" s="76"/>
      <c r="RZA1" s="76"/>
      <c r="RZB1" s="76"/>
      <c r="RZC1" s="76"/>
      <c r="RZD1" s="76"/>
      <c r="RZE1" s="76"/>
      <c r="RZF1" s="76"/>
      <c r="RZG1" s="76"/>
      <c r="RZH1" s="76"/>
      <c r="RZI1" s="76"/>
      <c r="RZJ1" s="76"/>
      <c r="RZK1" s="76"/>
      <c r="RZL1" s="76"/>
      <c r="RZM1" s="76"/>
      <c r="RZN1" s="76"/>
      <c r="RZO1" s="76"/>
      <c r="RZP1" s="76"/>
      <c r="RZQ1" s="76"/>
      <c r="RZR1" s="76"/>
      <c r="RZS1" s="76"/>
      <c r="RZT1" s="76"/>
      <c r="RZU1" s="76"/>
      <c r="RZV1" s="76"/>
      <c r="RZW1" s="76"/>
      <c r="RZX1" s="76"/>
      <c r="RZY1" s="76"/>
      <c r="RZZ1" s="76"/>
      <c r="SAA1" s="76"/>
      <c r="SAB1" s="76"/>
      <c r="SAC1" s="76"/>
      <c r="SAD1" s="76"/>
      <c r="SAE1" s="76"/>
      <c r="SAF1" s="76"/>
      <c r="SAG1" s="76"/>
      <c r="SAH1" s="76"/>
      <c r="SAI1" s="76"/>
      <c r="SAJ1" s="76"/>
      <c r="SAK1" s="76"/>
      <c r="SAL1" s="76"/>
      <c r="SAM1" s="76"/>
      <c r="SAN1" s="76"/>
      <c r="SAO1" s="76"/>
      <c r="SAP1" s="76"/>
      <c r="SAQ1" s="76"/>
      <c r="SAR1" s="76"/>
      <c r="SAS1" s="76"/>
      <c r="SAT1" s="76"/>
      <c r="SAU1" s="76"/>
      <c r="SAV1" s="76"/>
      <c r="SAW1" s="76"/>
      <c r="SAX1" s="76"/>
      <c r="SAY1" s="76"/>
      <c r="SAZ1" s="76"/>
      <c r="SBA1" s="76"/>
      <c r="SBB1" s="76"/>
      <c r="SBC1" s="76"/>
      <c r="SBD1" s="76"/>
      <c r="SBE1" s="76"/>
      <c r="SBF1" s="76"/>
      <c r="SBG1" s="76"/>
      <c r="SBH1" s="76"/>
      <c r="SBI1" s="76"/>
      <c r="SBJ1" s="76"/>
      <c r="SBK1" s="76"/>
      <c r="SBL1" s="76"/>
      <c r="SBM1" s="76"/>
      <c r="SBN1" s="76"/>
      <c r="SBO1" s="76"/>
      <c r="SBP1" s="76"/>
      <c r="SBQ1" s="76"/>
      <c r="SBR1" s="76"/>
      <c r="SBS1" s="76"/>
      <c r="SBT1" s="76"/>
      <c r="SBU1" s="76"/>
      <c r="SBV1" s="76"/>
      <c r="SBW1" s="76"/>
      <c r="SBX1" s="76"/>
      <c r="SBY1" s="76"/>
      <c r="SBZ1" s="76"/>
      <c r="SCA1" s="76"/>
      <c r="SCB1" s="76"/>
      <c r="SCC1" s="76"/>
      <c r="SCD1" s="76"/>
      <c r="SCE1" s="76"/>
      <c r="SCF1" s="76"/>
      <c r="SCG1" s="76"/>
      <c r="SCH1" s="76"/>
      <c r="SCI1" s="76"/>
      <c r="SCJ1" s="76"/>
      <c r="SCK1" s="76"/>
      <c r="SCL1" s="76"/>
      <c r="SCM1" s="76"/>
      <c r="SCN1" s="76"/>
      <c r="SCO1" s="76"/>
      <c r="SCP1" s="76"/>
      <c r="SCQ1" s="76"/>
      <c r="SCR1" s="76"/>
      <c r="SCS1" s="76"/>
      <c r="SCT1" s="76"/>
      <c r="SCU1" s="76"/>
      <c r="SCV1" s="76"/>
      <c r="SCW1" s="76"/>
      <c r="SCX1" s="76"/>
      <c r="SCY1" s="76"/>
      <c r="SCZ1" s="76"/>
      <c r="SDA1" s="76"/>
      <c r="SDB1" s="76"/>
      <c r="SDC1" s="76"/>
      <c r="SDD1" s="76"/>
      <c r="SDE1" s="76"/>
      <c r="SDF1" s="76"/>
      <c r="SDG1" s="76"/>
      <c r="SDH1" s="76"/>
      <c r="SDI1" s="76"/>
      <c r="SDJ1" s="76"/>
      <c r="SDK1" s="76"/>
      <c r="SDL1" s="76"/>
      <c r="SDM1" s="76"/>
      <c r="SDN1" s="76"/>
      <c r="SDO1" s="76"/>
      <c r="SDP1" s="76"/>
      <c r="SDQ1" s="76"/>
      <c r="SDR1" s="76"/>
      <c r="SDS1" s="76"/>
      <c r="SDT1" s="76"/>
      <c r="SDU1" s="76"/>
      <c r="SDV1" s="76"/>
      <c r="SDW1" s="76"/>
      <c r="SDX1" s="76"/>
      <c r="SDY1" s="76"/>
      <c r="SDZ1" s="76"/>
      <c r="SEA1" s="76"/>
      <c r="SEB1" s="76"/>
      <c r="SEC1" s="76"/>
      <c r="SED1" s="76"/>
      <c r="SEE1" s="76"/>
      <c r="SEF1" s="76"/>
      <c r="SEG1" s="76"/>
      <c r="SEH1" s="76"/>
      <c r="SEI1" s="76"/>
      <c r="SEJ1" s="76"/>
      <c r="SEK1" s="76"/>
      <c r="SEL1" s="76"/>
      <c r="SEM1" s="76"/>
      <c r="SEN1" s="76"/>
      <c r="SEO1" s="76"/>
      <c r="SEP1" s="76"/>
      <c r="SEQ1" s="76"/>
      <c r="SER1" s="76"/>
      <c r="SES1" s="76"/>
      <c r="SET1" s="76"/>
      <c r="SEU1" s="76"/>
      <c r="SEV1" s="76"/>
      <c r="SEW1" s="76"/>
      <c r="SEX1" s="76"/>
      <c r="SEY1" s="76"/>
      <c r="SEZ1" s="76"/>
      <c r="SFA1" s="76"/>
      <c r="SFB1" s="76"/>
      <c r="SFC1" s="76"/>
      <c r="SFD1" s="76"/>
      <c r="SFE1" s="76"/>
      <c r="SFF1" s="76"/>
      <c r="SFG1" s="76"/>
      <c r="SFH1" s="76"/>
      <c r="SFI1" s="76"/>
      <c r="SFJ1" s="76"/>
      <c r="SFK1" s="76"/>
      <c r="SFL1" s="76"/>
      <c r="SFM1" s="76"/>
      <c r="SFN1" s="76"/>
      <c r="SFO1" s="76"/>
      <c r="SFP1" s="76"/>
      <c r="SFQ1" s="76"/>
      <c r="SFR1" s="76"/>
      <c r="SFS1" s="76"/>
      <c r="SFT1" s="76"/>
      <c r="SFU1" s="76"/>
      <c r="SFV1" s="76"/>
      <c r="SFW1" s="76"/>
      <c r="SFX1" s="76"/>
      <c r="SFY1" s="76"/>
      <c r="SFZ1" s="76"/>
      <c r="SGA1" s="76"/>
      <c r="SGB1" s="76"/>
      <c r="SGC1" s="76"/>
      <c r="SGD1" s="76"/>
      <c r="SGE1" s="76"/>
      <c r="SGF1" s="76"/>
      <c r="SGG1" s="76"/>
      <c r="SGH1" s="76"/>
      <c r="SGI1" s="76"/>
      <c r="SGJ1" s="76"/>
      <c r="SGK1" s="76"/>
      <c r="SGL1" s="76"/>
      <c r="SGM1" s="76"/>
      <c r="SGN1" s="76"/>
      <c r="SGO1" s="76"/>
      <c r="SGP1" s="76"/>
      <c r="SGQ1" s="76"/>
      <c r="SGR1" s="76"/>
      <c r="SGS1" s="76"/>
      <c r="SGT1" s="76"/>
      <c r="SGU1" s="76"/>
      <c r="SGV1" s="76"/>
      <c r="SGW1" s="76"/>
      <c r="SGX1" s="76"/>
      <c r="SGY1" s="76"/>
      <c r="SGZ1" s="76"/>
      <c r="SHA1" s="76"/>
      <c r="SHB1" s="76"/>
      <c r="SHC1" s="76"/>
      <c r="SHD1" s="76"/>
      <c r="SHE1" s="76"/>
      <c r="SHF1" s="76"/>
      <c r="SHG1" s="76"/>
      <c r="SHH1" s="76"/>
      <c r="SHI1" s="76"/>
      <c r="SHJ1" s="76"/>
      <c r="SHK1" s="76"/>
      <c r="SHL1" s="76"/>
      <c r="SHM1" s="76"/>
      <c r="SHN1" s="76"/>
      <c r="SHO1" s="76"/>
      <c r="SHP1" s="76"/>
      <c r="SHQ1" s="76"/>
      <c r="SHR1" s="76"/>
      <c r="SHS1" s="76"/>
      <c r="SHT1" s="76"/>
      <c r="SHU1" s="76"/>
      <c r="SHV1" s="76"/>
      <c r="SHW1" s="76"/>
      <c r="SHX1" s="76"/>
      <c r="SHY1" s="76"/>
      <c r="SHZ1" s="76"/>
      <c r="SIA1" s="76"/>
      <c r="SIB1" s="76"/>
      <c r="SIC1" s="76"/>
      <c r="SID1" s="76"/>
      <c r="SIE1" s="76"/>
      <c r="SIF1" s="76"/>
      <c r="SIG1" s="76"/>
      <c r="SIH1" s="76"/>
      <c r="SII1" s="76"/>
      <c r="SIJ1" s="76"/>
      <c r="SIK1" s="76"/>
      <c r="SIL1" s="76"/>
      <c r="SIM1" s="76"/>
      <c r="SIN1" s="76"/>
      <c r="SIO1" s="76"/>
      <c r="SIP1" s="76"/>
      <c r="SIQ1" s="76"/>
      <c r="SIR1" s="76"/>
      <c r="SIS1" s="76"/>
      <c r="SIT1" s="76"/>
      <c r="SIU1" s="76"/>
      <c r="SIV1" s="76"/>
      <c r="SIW1" s="76"/>
      <c r="SIX1" s="76"/>
      <c r="SIY1" s="76"/>
      <c r="SIZ1" s="76"/>
      <c r="SJA1" s="76"/>
      <c r="SJB1" s="76"/>
      <c r="SJC1" s="76"/>
      <c r="SJD1" s="76"/>
      <c r="SJE1" s="76"/>
      <c r="SJF1" s="76"/>
      <c r="SJG1" s="76"/>
      <c r="SJH1" s="76"/>
      <c r="SJI1" s="76"/>
      <c r="SJJ1" s="76"/>
      <c r="SJK1" s="76"/>
      <c r="SJL1" s="76"/>
      <c r="SJM1" s="76"/>
      <c r="SJN1" s="76"/>
      <c r="SJO1" s="76"/>
      <c r="SJP1" s="76"/>
      <c r="SJQ1" s="76"/>
      <c r="SJR1" s="76"/>
      <c r="SJS1" s="76"/>
      <c r="SJT1" s="76"/>
      <c r="SJU1" s="76"/>
      <c r="SJV1" s="76"/>
      <c r="SJW1" s="76"/>
      <c r="SJX1" s="76"/>
      <c r="SJY1" s="76"/>
      <c r="SJZ1" s="76"/>
      <c r="SKA1" s="76"/>
      <c r="SKB1" s="76"/>
      <c r="SKC1" s="76"/>
      <c r="SKD1" s="76"/>
      <c r="SKE1" s="76"/>
      <c r="SKF1" s="76"/>
      <c r="SKG1" s="76"/>
      <c r="SKH1" s="76"/>
      <c r="SKI1" s="76"/>
      <c r="SKJ1" s="76"/>
      <c r="SKK1" s="76"/>
      <c r="SKL1" s="76"/>
      <c r="SKM1" s="76"/>
      <c r="SKN1" s="76"/>
      <c r="SKO1" s="76"/>
      <c r="SKP1" s="76"/>
      <c r="SKQ1" s="76"/>
      <c r="SKR1" s="76"/>
      <c r="SKS1" s="76"/>
      <c r="SKT1" s="76"/>
      <c r="SKU1" s="76"/>
      <c r="SKV1" s="76"/>
      <c r="SKW1" s="76"/>
      <c r="SKX1" s="76"/>
      <c r="SKY1" s="76"/>
      <c r="SKZ1" s="76"/>
      <c r="SLA1" s="76"/>
      <c r="SLB1" s="76"/>
      <c r="SLC1" s="76"/>
      <c r="SLD1" s="76"/>
      <c r="SLE1" s="76"/>
      <c r="SLF1" s="76"/>
      <c r="SLG1" s="76"/>
      <c r="SLH1" s="76"/>
      <c r="SLI1" s="76"/>
      <c r="SLJ1" s="76"/>
      <c r="SLK1" s="76"/>
      <c r="SLL1" s="76"/>
      <c r="SLM1" s="76"/>
      <c r="SLN1" s="76"/>
      <c r="SLO1" s="76"/>
      <c r="SLP1" s="76"/>
      <c r="SLQ1" s="76"/>
      <c r="SLR1" s="76"/>
      <c r="SLS1" s="76"/>
      <c r="SLT1" s="76"/>
      <c r="SLU1" s="76"/>
      <c r="SLV1" s="76"/>
      <c r="SLW1" s="76"/>
      <c r="SLX1" s="76"/>
      <c r="SLY1" s="76"/>
      <c r="SLZ1" s="76"/>
      <c r="SMA1" s="76"/>
      <c r="SMB1" s="76"/>
      <c r="SMC1" s="76"/>
      <c r="SMD1" s="76"/>
      <c r="SME1" s="76"/>
      <c r="SMF1" s="76"/>
      <c r="SMG1" s="76"/>
      <c r="SMH1" s="76"/>
      <c r="SMI1" s="76"/>
      <c r="SMJ1" s="76"/>
      <c r="SMK1" s="76"/>
      <c r="SML1" s="76"/>
      <c r="SMM1" s="76"/>
      <c r="SMN1" s="76"/>
      <c r="SMO1" s="76"/>
      <c r="SMP1" s="76"/>
      <c r="SMQ1" s="76"/>
      <c r="SMR1" s="76"/>
      <c r="SMS1" s="76"/>
      <c r="SMT1" s="76"/>
      <c r="SMU1" s="76"/>
      <c r="SMV1" s="76"/>
      <c r="SMW1" s="76"/>
      <c r="SMX1" s="76"/>
      <c r="SMY1" s="76"/>
      <c r="SMZ1" s="76"/>
      <c r="SNA1" s="76"/>
      <c r="SNB1" s="76"/>
      <c r="SNC1" s="76"/>
      <c r="SND1" s="76"/>
      <c r="SNE1" s="76"/>
      <c r="SNF1" s="76"/>
      <c r="SNG1" s="76"/>
      <c r="SNH1" s="76"/>
      <c r="SNI1" s="76"/>
      <c r="SNJ1" s="76"/>
      <c r="SNK1" s="76"/>
      <c r="SNL1" s="76"/>
      <c r="SNM1" s="76"/>
      <c r="SNN1" s="76"/>
      <c r="SNO1" s="76"/>
      <c r="SNP1" s="76"/>
      <c r="SNQ1" s="76"/>
      <c r="SNR1" s="76"/>
      <c r="SNS1" s="76"/>
      <c r="SNT1" s="76"/>
      <c r="SNU1" s="76"/>
      <c r="SNV1" s="76"/>
      <c r="SNW1" s="76"/>
      <c r="SNX1" s="76"/>
      <c r="SNY1" s="76"/>
      <c r="SNZ1" s="76"/>
      <c r="SOA1" s="76"/>
      <c r="SOB1" s="76"/>
      <c r="SOC1" s="76"/>
      <c r="SOD1" s="76"/>
      <c r="SOE1" s="76"/>
      <c r="SOF1" s="76"/>
      <c r="SOG1" s="76"/>
      <c r="SOH1" s="76"/>
      <c r="SOI1" s="76"/>
      <c r="SOJ1" s="76"/>
      <c r="SOK1" s="76"/>
      <c r="SOL1" s="76"/>
      <c r="SOM1" s="76"/>
      <c r="SON1" s="76"/>
      <c r="SOO1" s="76"/>
      <c r="SOP1" s="76"/>
      <c r="SOQ1" s="76"/>
      <c r="SOR1" s="76"/>
      <c r="SOS1" s="76"/>
      <c r="SOT1" s="76"/>
      <c r="SOU1" s="76"/>
      <c r="SOV1" s="76"/>
      <c r="SOW1" s="76"/>
      <c r="SOX1" s="76"/>
      <c r="SOY1" s="76"/>
      <c r="SOZ1" s="76"/>
      <c r="SPA1" s="76"/>
      <c r="SPB1" s="76"/>
      <c r="SPC1" s="76"/>
      <c r="SPD1" s="76"/>
      <c r="SPE1" s="76"/>
      <c r="SPF1" s="76"/>
      <c r="SPG1" s="76"/>
      <c r="SPH1" s="76"/>
      <c r="SPI1" s="76"/>
      <c r="SPJ1" s="76"/>
      <c r="SPK1" s="76"/>
      <c r="SPL1" s="76"/>
      <c r="SPM1" s="76"/>
      <c r="SPN1" s="76"/>
      <c r="SPO1" s="76"/>
      <c r="SPP1" s="76"/>
      <c r="SPQ1" s="76"/>
      <c r="SPR1" s="76"/>
      <c r="SPS1" s="76"/>
      <c r="SPT1" s="76"/>
      <c r="SPU1" s="76"/>
      <c r="SPV1" s="76"/>
      <c r="SPW1" s="76"/>
      <c r="SPX1" s="76"/>
      <c r="SPY1" s="76"/>
      <c r="SPZ1" s="76"/>
      <c r="SQA1" s="76"/>
      <c r="SQB1" s="76"/>
      <c r="SQC1" s="76"/>
      <c r="SQD1" s="76"/>
      <c r="SQE1" s="76"/>
      <c r="SQF1" s="76"/>
      <c r="SQG1" s="76"/>
      <c r="SQH1" s="76"/>
      <c r="SQI1" s="76"/>
      <c r="SQJ1" s="76"/>
      <c r="SQK1" s="76"/>
      <c r="SQL1" s="76"/>
      <c r="SQM1" s="76"/>
      <c r="SQN1" s="76"/>
      <c r="SQO1" s="76"/>
      <c r="SQP1" s="76"/>
      <c r="SQQ1" s="76"/>
      <c r="SQR1" s="76"/>
      <c r="SQS1" s="76"/>
      <c r="SQT1" s="76"/>
      <c r="SQU1" s="76"/>
      <c r="SQV1" s="76"/>
      <c r="SQW1" s="76"/>
      <c r="SQX1" s="76"/>
      <c r="SQY1" s="76"/>
      <c r="SQZ1" s="76"/>
      <c r="SRA1" s="76"/>
      <c r="SRB1" s="76"/>
      <c r="SRC1" s="76"/>
      <c r="SRD1" s="76"/>
      <c r="SRE1" s="76"/>
      <c r="SRF1" s="76"/>
      <c r="SRG1" s="76"/>
      <c r="SRH1" s="76"/>
      <c r="SRI1" s="76"/>
      <c r="SRJ1" s="76"/>
      <c r="SRK1" s="76"/>
      <c r="SRL1" s="76"/>
      <c r="SRM1" s="76"/>
      <c r="SRN1" s="76"/>
      <c r="SRO1" s="76"/>
      <c r="SRP1" s="76"/>
      <c r="SRQ1" s="76"/>
      <c r="SRR1" s="76"/>
      <c r="SRS1" s="76"/>
      <c r="SRT1" s="76"/>
      <c r="SRU1" s="76"/>
      <c r="SRV1" s="76"/>
      <c r="SRW1" s="76"/>
      <c r="SRX1" s="76"/>
      <c r="SRY1" s="76"/>
      <c r="SRZ1" s="76"/>
      <c r="SSA1" s="76"/>
      <c r="SSB1" s="76"/>
      <c r="SSC1" s="76"/>
      <c r="SSD1" s="76"/>
      <c r="SSE1" s="76"/>
      <c r="SSF1" s="76"/>
      <c r="SSG1" s="76"/>
      <c r="SSH1" s="76"/>
      <c r="SSI1" s="76"/>
      <c r="SSJ1" s="76"/>
      <c r="SSK1" s="76"/>
      <c r="SSL1" s="76"/>
      <c r="SSM1" s="76"/>
      <c r="SSN1" s="76"/>
      <c r="SSO1" s="76"/>
      <c r="SSP1" s="76"/>
      <c r="SSQ1" s="76"/>
      <c r="SSR1" s="76"/>
      <c r="SSS1" s="76"/>
      <c r="SST1" s="76"/>
      <c r="SSU1" s="76"/>
      <c r="SSV1" s="76"/>
      <c r="SSW1" s="76"/>
      <c r="SSX1" s="76"/>
      <c r="SSY1" s="76"/>
      <c r="SSZ1" s="76"/>
      <c r="STA1" s="76"/>
      <c r="STB1" s="76"/>
      <c r="STC1" s="76"/>
      <c r="STD1" s="76"/>
      <c r="STE1" s="76"/>
      <c r="STF1" s="76"/>
      <c r="STG1" s="76"/>
      <c r="STH1" s="76"/>
      <c r="STI1" s="76"/>
      <c r="STJ1" s="76"/>
      <c r="STK1" s="76"/>
      <c r="STL1" s="76"/>
      <c r="STM1" s="76"/>
      <c r="STN1" s="76"/>
      <c r="STO1" s="76"/>
      <c r="STP1" s="76"/>
      <c r="STQ1" s="76"/>
      <c r="STR1" s="76"/>
      <c r="STS1" s="76"/>
      <c r="STT1" s="76"/>
      <c r="STU1" s="76"/>
      <c r="STV1" s="76"/>
      <c r="STW1" s="76"/>
      <c r="STX1" s="76"/>
      <c r="STY1" s="76"/>
      <c r="STZ1" s="76"/>
      <c r="SUA1" s="76"/>
      <c r="SUB1" s="76"/>
      <c r="SUC1" s="76"/>
      <c r="SUD1" s="76"/>
      <c r="SUE1" s="76"/>
      <c r="SUF1" s="76"/>
      <c r="SUG1" s="76"/>
      <c r="SUH1" s="76"/>
      <c r="SUI1" s="76"/>
      <c r="SUJ1" s="76"/>
      <c r="SUK1" s="76"/>
      <c r="SUL1" s="76"/>
      <c r="SUM1" s="76"/>
      <c r="SUN1" s="76"/>
      <c r="SUO1" s="76"/>
      <c r="SUP1" s="76"/>
      <c r="SUQ1" s="76"/>
      <c r="SUR1" s="76"/>
      <c r="SUS1" s="76"/>
      <c r="SUT1" s="76"/>
      <c r="SUU1" s="76"/>
      <c r="SUV1" s="76"/>
      <c r="SUW1" s="76"/>
      <c r="SUX1" s="76"/>
      <c r="SUY1" s="76"/>
      <c r="SUZ1" s="76"/>
      <c r="SVA1" s="76"/>
      <c r="SVB1" s="76"/>
      <c r="SVC1" s="76"/>
      <c r="SVD1" s="76"/>
      <c r="SVE1" s="76"/>
      <c r="SVF1" s="76"/>
      <c r="SVG1" s="76"/>
      <c r="SVH1" s="76"/>
      <c r="SVI1" s="76"/>
      <c r="SVJ1" s="76"/>
      <c r="SVK1" s="76"/>
      <c r="SVL1" s="76"/>
      <c r="SVM1" s="76"/>
      <c r="SVN1" s="76"/>
      <c r="SVO1" s="76"/>
      <c r="SVP1" s="76"/>
      <c r="SVQ1" s="76"/>
      <c r="SVR1" s="76"/>
      <c r="SVS1" s="76"/>
      <c r="SVT1" s="76"/>
      <c r="SVU1" s="76"/>
      <c r="SVV1" s="76"/>
      <c r="SVW1" s="76"/>
      <c r="SVX1" s="76"/>
      <c r="SVY1" s="76"/>
      <c r="SVZ1" s="76"/>
      <c r="SWA1" s="76"/>
      <c r="SWB1" s="76"/>
      <c r="SWC1" s="76"/>
      <c r="SWD1" s="76"/>
      <c r="SWE1" s="76"/>
      <c r="SWF1" s="76"/>
      <c r="SWG1" s="76"/>
      <c r="SWH1" s="76"/>
      <c r="SWI1" s="76"/>
      <c r="SWJ1" s="76"/>
      <c r="SWK1" s="76"/>
      <c r="SWL1" s="76"/>
      <c r="SWM1" s="76"/>
      <c r="SWN1" s="76"/>
      <c r="SWO1" s="76"/>
      <c r="SWP1" s="76"/>
      <c r="SWQ1" s="76"/>
      <c r="SWR1" s="76"/>
      <c r="SWS1" s="76"/>
      <c r="SWT1" s="76"/>
      <c r="SWU1" s="76"/>
      <c r="SWV1" s="76"/>
      <c r="SWW1" s="76"/>
      <c r="SWX1" s="76"/>
      <c r="SWY1" s="76"/>
      <c r="SWZ1" s="76"/>
      <c r="SXA1" s="76"/>
      <c r="SXB1" s="76"/>
      <c r="SXC1" s="76"/>
      <c r="SXD1" s="76"/>
      <c r="SXE1" s="76"/>
      <c r="SXF1" s="76"/>
      <c r="SXG1" s="76"/>
      <c r="SXH1" s="76"/>
      <c r="SXI1" s="76"/>
      <c r="SXJ1" s="76"/>
      <c r="SXK1" s="76"/>
      <c r="SXL1" s="76"/>
      <c r="SXM1" s="76"/>
      <c r="SXN1" s="76"/>
      <c r="SXO1" s="76"/>
      <c r="SXP1" s="76"/>
      <c r="SXQ1" s="76"/>
      <c r="SXR1" s="76"/>
      <c r="SXS1" s="76"/>
      <c r="SXT1" s="76"/>
      <c r="SXU1" s="76"/>
      <c r="SXV1" s="76"/>
      <c r="SXW1" s="76"/>
      <c r="SXX1" s="76"/>
      <c r="SXY1" s="76"/>
      <c r="SXZ1" s="76"/>
      <c r="SYA1" s="76"/>
      <c r="SYB1" s="76"/>
      <c r="SYC1" s="76"/>
      <c r="SYD1" s="76"/>
      <c r="SYE1" s="76"/>
      <c r="SYF1" s="76"/>
      <c r="SYG1" s="76"/>
      <c r="SYH1" s="76"/>
      <c r="SYI1" s="76"/>
      <c r="SYJ1" s="76"/>
      <c r="SYK1" s="76"/>
      <c r="SYL1" s="76"/>
      <c r="SYM1" s="76"/>
      <c r="SYN1" s="76"/>
      <c r="SYO1" s="76"/>
      <c r="SYP1" s="76"/>
      <c r="SYQ1" s="76"/>
      <c r="SYR1" s="76"/>
      <c r="SYS1" s="76"/>
      <c r="SYT1" s="76"/>
      <c r="SYU1" s="76"/>
      <c r="SYV1" s="76"/>
      <c r="SYW1" s="76"/>
      <c r="SYX1" s="76"/>
      <c r="SYY1" s="76"/>
      <c r="SYZ1" s="76"/>
      <c r="SZA1" s="76"/>
      <c r="SZB1" s="76"/>
      <c r="SZC1" s="76"/>
      <c r="SZD1" s="76"/>
      <c r="SZE1" s="76"/>
      <c r="SZF1" s="76"/>
      <c r="SZG1" s="76"/>
      <c r="SZH1" s="76"/>
      <c r="SZI1" s="76"/>
      <c r="SZJ1" s="76"/>
      <c r="SZK1" s="76"/>
      <c r="SZL1" s="76"/>
      <c r="SZM1" s="76"/>
      <c r="SZN1" s="76"/>
      <c r="SZO1" s="76"/>
      <c r="SZP1" s="76"/>
      <c r="SZQ1" s="76"/>
      <c r="SZR1" s="76"/>
      <c r="SZS1" s="76"/>
      <c r="SZT1" s="76"/>
      <c r="SZU1" s="76"/>
      <c r="SZV1" s="76"/>
      <c r="SZW1" s="76"/>
      <c r="SZX1" s="76"/>
      <c r="SZY1" s="76"/>
      <c r="SZZ1" s="76"/>
      <c r="TAA1" s="76"/>
      <c r="TAB1" s="76"/>
      <c r="TAC1" s="76"/>
      <c r="TAD1" s="76"/>
      <c r="TAE1" s="76"/>
      <c r="TAF1" s="76"/>
      <c r="TAG1" s="76"/>
      <c r="TAH1" s="76"/>
      <c r="TAI1" s="76"/>
      <c r="TAJ1" s="76"/>
      <c r="TAK1" s="76"/>
      <c r="TAL1" s="76"/>
      <c r="TAM1" s="76"/>
      <c r="TAN1" s="76"/>
      <c r="TAO1" s="76"/>
      <c r="TAP1" s="76"/>
      <c r="TAQ1" s="76"/>
      <c r="TAR1" s="76"/>
      <c r="TAS1" s="76"/>
      <c r="TAT1" s="76"/>
      <c r="TAU1" s="76"/>
      <c r="TAV1" s="76"/>
      <c r="TAW1" s="76"/>
      <c r="TAX1" s="76"/>
      <c r="TAY1" s="76"/>
      <c r="TAZ1" s="76"/>
      <c r="TBA1" s="76"/>
      <c r="TBB1" s="76"/>
      <c r="TBC1" s="76"/>
      <c r="TBD1" s="76"/>
      <c r="TBE1" s="76"/>
      <c r="TBF1" s="76"/>
      <c r="TBG1" s="76"/>
      <c r="TBH1" s="76"/>
      <c r="TBI1" s="76"/>
      <c r="TBJ1" s="76"/>
      <c r="TBK1" s="76"/>
      <c r="TBL1" s="76"/>
      <c r="TBM1" s="76"/>
      <c r="TBN1" s="76"/>
      <c r="TBO1" s="76"/>
      <c r="TBP1" s="76"/>
      <c r="TBQ1" s="76"/>
      <c r="TBR1" s="76"/>
      <c r="TBS1" s="76"/>
      <c r="TBT1" s="76"/>
      <c r="TBU1" s="76"/>
      <c r="TBV1" s="76"/>
      <c r="TBW1" s="76"/>
      <c r="TBX1" s="76"/>
      <c r="TBY1" s="76"/>
      <c r="TBZ1" s="76"/>
      <c r="TCA1" s="76"/>
      <c r="TCB1" s="76"/>
      <c r="TCC1" s="76"/>
      <c r="TCD1" s="76"/>
      <c r="TCE1" s="76"/>
      <c r="TCF1" s="76"/>
      <c r="TCG1" s="76"/>
      <c r="TCH1" s="76"/>
      <c r="TCI1" s="76"/>
      <c r="TCJ1" s="76"/>
      <c r="TCK1" s="76"/>
      <c r="TCL1" s="76"/>
      <c r="TCM1" s="76"/>
      <c r="TCN1" s="76"/>
      <c r="TCO1" s="76"/>
      <c r="TCP1" s="76"/>
      <c r="TCQ1" s="76"/>
      <c r="TCR1" s="76"/>
      <c r="TCS1" s="76"/>
      <c r="TCT1" s="76"/>
      <c r="TCU1" s="76"/>
      <c r="TCV1" s="76"/>
      <c r="TCW1" s="76"/>
      <c r="TCX1" s="76"/>
      <c r="TCY1" s="76"/>
      <c r="TCZ1" s="76"/>
      <c r="TDA1" s="76"/>
      <c r="TDB1" s="76"/>
      <c r="TDC1" s="76"/>
      <c r="TDD1" s="76"/>
      <c r="TDE1" s="76"/>
      <c r="TDF1" s="76"/>
      <c r="TDG1" s="76"/>
      <c r="TDH1" s="76"/>
      <c r="TDI1" s="76"/>
      <c r="TDJ1" s="76"/>
      <c r="TDK1" s="76"/>
      <c r="TDL1" s="76"/>
      <c r="TDM1" s="76"/>
      <c r="TDN1" s="76"/>
      <c r="TDO1" s="76"/>
      <c r="TDP1" s="76"/>
      <c r="TDQ1" s="76"/>
      <c r="TDR1" s="76"/>
      <c r="TDS1" s="76"/>
      <c r="TDT1" s="76"/>
      <c r="TDU1" s="76"/>
      <c r="TDV1" s="76"/>
      <c r="TDW1" s="76"/>
      <c r="TDX1" s="76"/>
      <c r="TDY1" s="76"/>
      <c r="TDZ1" s="76"/>
      <c r="TEA1" s="76"/>
      <c r="TEB1" s="76"/>
      <c r="TEC1" s="76"/>
      <c r="TED1" s="76"/>
      <c r="TEE1" s="76"/>
      <c r="TEF1" s="76"/>
      <c r="TEG1" s="76"/>
      <c r="TEH1" s="76"/>
      <c r="TEI1" s="76"/>
      <c r="TEJ1" s="76"/>
      <c r="TEK1" s="76"/>
      <c r="TEL1" s="76"/>
      <c r="TEM1" s="76"/>
      <c r="TEN1" s="76"/>
      <c r="TEO1" s="76"/>
      <c r="TEP1" s="76"/>
      <c r="TEQ1" s="76"/>
      <c r="TER1" s="76"/>
      <c r="TES1" s="76"/>
      <c r="TET1" s="76"/>
      <c r="TEU1" s="76"/>
      <c r="TEV1" s="76"/>
      <c r="TEW1" s="76"/>
      <c r="TEX1" s="76"/>
      <c r="TEY1" s="76"/>
      <c r="TEZ1" s="76"/>
      <c r="TFA1" s="76"/>
      <c r="TFB1" s="76"/>
      <c r="TFC1" s="76"/>
      <c r="TFD1" s="76"/>
      <c r="TFE1" s="76"/>
      <c r="TFF1" s="76"/>
      <c r="TFG1" s="76"/>
      <c r="TFH1" s="76"/>
      <c r="TFI1" s="76"/>
      <c r="TFJ1" s="76"/>
      <c r="TFK1" s="76"/>
      <c r="TFL1" s="76"/>
      <c r="TFM1" s="76"/>
      <c r="TFN1" s="76"/>
      <c r="TFO1" s="76"/>
      <c r="TFP1" s="76"/>
      <c r="TFQ1" s="76"/>
      <c r="TFR1" s="76"/>
      <c r="TFS1" s="76"/>
      <c r="TFT1" s="76"/>
      <c r="TFU1" s="76"/>
      <c r="TFV1" s="76"/>
      <c r="TFW1" s="76"/>
      <c r="TFX1" s="76"/>
      <c r="TFY1" s="76"/>
      <c r="TFZ1" s="76"/>
      <c r="TGA1" s="76"/>
      <c r="TGB1" s="76"/>
      <c r="TGC1" s="76"/>
      <c r="TGD1" s="76"/>
      <c r="TGE1" s="76"/>
      <c r="TGF1" s="76"/>
      <c r="TGG1" s="76"/>
      <c r="TGH1" s="76"/>
      <c r="TGI1" s="76"/>
      <c r="TGJ1" s="76"/>
      <c r="TGK1" s="76"/>
      <c r="TGL1" s="76"/>
      <c r="TGM1" s="76"/>
      <c r="TGN1" s="76"/>
      <c r="TGO1" s="76"/>
      <c r="TGP1" s="76"/>
      <c r="TGQ1" s="76"/>
      <c r="TGR1" s="76"/>
      <c r="TGS1" s="76"/>
      <c r="TGT1" s="76"/>
      <c r="TGU1" s="76"/>
      <c r="TGV1" s="76"/>
      <c r="TGW1" s="76"/>
      <c r="TGX1" s="76"/>
      <c r="TGY1" s="76"/>
      <c r="TGZ1" s="76"/>
      <c r="THA1" s="76"/>
      <c r="THB1" s="76"/>
      <c r="THC1" s="76"/>
      <c r="THD1" s="76"/>
      <c r="THE1" s="76"/>
      <c r="THF1" s="76"/>
      <c r="THG1" s="76"/>
      <c r="THH1" s="76"/>
      <c r="THI1" s="76"/>
      <c r="THJ1" s="76"/>
      <c r="THK1" s="76"/>
      <c r="THL1" s="76"/>
      <c r="THM1" s="76"/>
      <c r="THN1" s="76"/>
      <c r="THO1" s="76"/>
      <c r="THP1" s="76"/>
      <c r="THQ1" s="76"/>
      <c r="THR1" s="76"/>
      <c r="THS1" s="76"/>
      <c r="THT1" s="76"/>
      <c r="THU1" s="76"/>
      <c r="THV1" s="76"/>
      <c r="THW1" s="76"/>
      <c r="THX1" s="76"/>
      <c r="THY1" s="76"/>
      <c r="THZ1" s="76"/>
      <c r="TIA1" s="76"/>
      <c r="TIB1" s="76"/>
      <c r="TIC1" s="76"/>
      <c r="TID1" s="76"/>
      <c r="TIE1" s="76"/>
      <c r="TIF1" s="76"/>
      <c r="TIG1" s="76"/>
      <c r="TIH1" s="76"/>
      <c r="TII1" s="76"/>
      <c r="TIJ1" s="76"/>
      <c r="TIK1" s="76"/>
      <c r="TIL1" s="76"/>
      <c r="TIM1" s="76"/>
      <c r="TIN1" s="76"/>
      <c r="TIO1" s="76"/>
      <c r="TIP1" s="76"/>
      <c r="TIQ1" s="76"/>
      <c r="TIR1" s="76"/>
      <c r="TIS1" s="76"/>
      <c r="TIT1" s="76"/>
      <c r="TIU1" s="76"/>
      <c r="TIV1" s="76"/>
      <c r="TIW1" s="76"/>
      <c r="TIX1" s="76"/>
      <c r="TIY1" s="76"/>
      <c r="TIZ1" s="76"/>
      <c r="TJA1" s="76"/>
      <c r="TJB1" s="76"/>
      <c r="TJC1" s="76"/>
      <c r="TJD1" s="76"/>
      <c r="TJE1" s="76"/>
      <c r="TJF1" s="76"/>
      <c r="TJG1" s="76"/>
      <c r="TJH1" s="76"/>
      <c r="TJI1" s="76"/>
      <c r="TJJ1" s="76"/>
      <c r="TJK1" s="76"/>
      <c r="TJL1" s="76"/>
      <c r="TJM1" s="76"/>
      <c r="TJN1" s="76"/>
      <c r="TJO1" s="76"/>
      <c r="TJP1" s="76"/>
      <c r="TJQ1" s="76"/>
      <c r="TJR1" s="76"/>
      <c r="TJS1" s="76"/>
      <c r="TJT1" s="76"/>
      <c r="TJU1" s="76"/>
      <c r="TJV1" s="76"/>
      <c r="TJW1" s="76"/>
      <c r="TJX1" s="76"/>
      <c r="TJY1" s="76"/>
      <c r="TJZ1" s="76"/>
      <c r="TKA1" s="76"/>
      <c r="TKB1" s="76"/>
      <c r="TKC1" s="76"/>
      <c r="TKD1" s="76"/>
      <c r="TKE1" s="76"/>
      <c r="TKF1" s="76"/>
      <c r="TKG1" s="76"/>
      <c r="TKH1" s="76"/>
      <c r="TKI1" s="76"/>
      <c r="TKJ1" s="76"/>
      <c r="TKK1" s="76"/>
      <c r="TKL1" s="76"/>
      <c r="TKM1" s="76"/>
      <c r="TKN1" s="76"/>
      <c r="TKO1" s="76"/>
      <c r="TKP1" s="76"/>
      <c r="TKQ1" s="76"/>
      <c r="TKR1" s="76"/>
      <c r="TKS1" s="76"/>
      <c r="TKT1" s="76"/>
      <c r="TKU1" s="76"/>
      <c r="TKV1" s="76"/>
      <c r="TKW1" s="76"/>
      <c r="TKX1" s="76"/>
      <c r="TKY1" s="76"/>
      <c r="TKZ1" s="76"/>
      <c r="TLA1" s="76"/>
      <c r="TLB1" s="76"/>
      <c r="TLC1" s="76"/>
      <c r="TLD1" s="76"/>
      <c r="TLE1" s="76"/>
      <c r="TLF1" s="76"/>
      <c r="TLG1" s="76"/>
      <c r="TLH1" s="76"/>
      <c r="TLI1" s="76"/>
      <c r="TLJ1" s="76"/>
      <c r="TLK1" s="76"/>
      <c r="TLL1" s="76"/>
      <c r="TLM1" s="76"/>
      <c r="TLN1" s="76"/>
      <c r="TLO1" s="76"/>
      <c r="TLP1" s="76"/>
      <c r="TLQ1" s="76"/>
      <c r="TLR1" s="76"/>
      <c r="TLS1" s="76"/>
      <c r="TLT1" s="76"/>
      <c r="TLU1" s="76"/>
      <c r="TLV1" s="76"/>
      <c r="TLW1" s="76"/>
      <c r="TLX1" s="76"/>
      <c r="TLY1" s="76"/>
      <c r="TLZ1" s="76"/>
      <c r="TMA1" s="76"/>
      <c r="TMB1" s="76"/>
      <c r="TMC1" s="76"/>
      <c r="TMD1" s="76"/>
      <c r="TME1" s="76"/>
      <c r="TMF1" s="76"/>
      <c r="TMG1" s="76"/>
      <c r="TMH1" s="76"/>
      <c r="TMI1" s="76"/>
      <c r="TMJ1" s="76"/>
      <c r="TMK1" s="76"/>
      <c r="TML1" s="76"/>
      <c r="TMM1" s="76"/>
      <c r="TMN1" s="76"/>
      <c r="TMO1" s="76"/>
      <c r="TMP1" s="76"/>
      <c r="TMQ1" s="76"/>
      <c r="TMR1" s="76"/>
      <c r="TMS1" s="76"/>
      <c r="TMT1" s="76"/>
      <c r="TMU1" s="76"/>
      <c r="TMV1" s="76"/>
      <c r="TMW1" s="76"/>
      <c r="TMX1" s="76"/>
      <c r="TMY1" s="76"/>
      <c r="TMZ1" s="76"/>
      <c r="TNA1" s="76"/>
      <c r="TNB1" s="76"/>
      <c r="TNC1" s="76"/>
      <c r="TND1" s="76"/>
      <c r="TNE1" s="76"/>
      <c r="TNF1" s="76"/>
      <c r="TNG1" s="76"/>
      <c r="TNH1" s="76"/>
      <c r="TNI1" s="76"/>
      <c r="TNJ1" s="76"/>
      <c r="TNK1" s="76"/>
      <c r="TNL1" s="76"/>
      <c r="TNM1" s="76"/>
      <c r="TNN1" s="76"/>
      <c r="TNO1" s="76"/>
      <c r="TNP1" s="76"/>
      <c r="TNQ1" s="76"/>
      <c r="TNR1" s="76"/>
      <c r="TNS1" s="76"/>
      <c r="TNT1" s="76"/>
      <c r="TNU1" s="76"/>
      <c r="TNV1" s="76"/>
      <c r="TNW1" s="76"/>
      <c r="TNX1" s="76"/>
      <c r="TNY1" s="76"/>
      <c r="TNZ1" s="76"/>
      <c r="TOA1" s="76"/>
      <c r="TOB1" s="76"/>
      <c r="TOC1" s="76"/>
      <c r="TOD1" s="76"/>
      <c r="TOE1" s="76"/>
      <c r="TOF1" s="76"/>
      <c r="TOG1" s="76"/>
      <c r="TOH1" s="76"/>
      <c r="TOI1" s="76"/>
      <c r="TOJ1" s="76"/>
      <c r="TOK1" s="76"/>
      <c r="TOL1" s="76"/>
      <c r="TOM1" s="76"/>
      <c r="TON1" s="76"/>
      <c r="TOO1" s="76"/>
      <c r="TOP1" s="76"/>
      <c r="TOQ1" s="76"/>
      <c r="TOR1" s="76"/>
      <c r="TOS1" s="76"/>
      <c r="TOT1" s="76"/>
      <c r="TOU1" s="76"/>
      <c r="TOV1" s="76"/>
      <c r="TOW1" s="76"/>
      <c r="TOX1" s="76"/>
      <c r="TOY1" s="76"/>
      <c r="TOZ1" s="76"/>
      <c r="TPA1" s="76"/>
      <c r="TPB1" s="76"/>
      <c r="TPC1" s="76"/>
      <c r="TPD1" s="76"/>
      <c r="TPE1" s="76"/>
      <c r="TPF1" s="76"/>
      <c r="TPG1" s="76"/>
      <c r="TPH1" s="76"/>
      <c r="TPI1" s="76"/>
      <c r="TPJ1" s="76"/>
      <c r="TPK1" s="76"/>
      <c r="TPL1" s="76"/>
      <c r="TPM1" s="76"/>
      <c r="TPN1" s="76"/>
      <c r="TPO1" s="76"/>
      <c r="TPP1" s="76"/>
      <c r="TPQ1" s="76"/>
      <c r="TPR1" s="76"/>
      <c r="TPS1" s="76"/>
      <c r="TPT1" s="76"/>
      <c r="TPU1" s="76"/>
      <c r="TPV1" s="76"/>
      <c r="TPW1" s="76"/>
      <c r="TPX1" s="76"/>
      <c r="TPY1" s="76"/>
      <c r="TPZ1" s="76"/>
      <c r="TQA1" s="76"/>
      <c r="TQB1" s="76"/>
      <c r="TQC1" s="76"/>
      <c r="TQD1" s="76"/>
      <c r="TQE1" s="76"/>
      <c r="TQF1" s="76"/>
      <c r="TQG1" s="76"/>
      <c r="TQH1" s="76"/>
      <c r="TQI1" s="76"/>
      <c r="TQJ1" s="76"/>
      <c r="TQK1" s="76"/>
      <c r="TQL1" s="76"/>
      <c r="TQM1" s="76"/>
      <c r="TQN1" s="76"/>
      <c r="TQO1" s="76"/>
      <c r="TQP1" s="76"/>
      <c r="TQQ1" s="76"/>
      <c r="TQR1" s="76"/>
      <c r="TQS1" s="76"/>
      <c r="TQT1" s="76"/>
      <c r="TQU1" s="76"/>
      <c r="TQV1" s="76"/>
      <c r="TQW1" s="76"/>
      <c r="TQX1" s="76"/>
      <c r="TQY1" s="76"/>
      <c r="TQZ1" s="76"/>
      <c r="TRA1" s="76"/>
      <c r="TRB1" s="76"/>
      <c r="TRC1" s="76"/>
      <c r="TRD1" s="76"/>
      <c r="TRE1" s="76"/>
      <c r="TRF1" s="76"/>
      <c r="TRG1" s="76"/>
      <c r="TRH1" s="76"/>
      <c r="TRI1" s="76"/>
      <c r="TRJ1" s="76"/>
      <c r="TRK1" s="76"/>
      <c r="TRL1" s="76"/>
      <c r="TRM1" s="76"/>
      <c r="TRN1" s="76"/>
      <c r="TRO1" s="76"/>
      <c r="TRP1" s="76"/>
      <c r="TRQ1" s="76"/>
      <c r="TRR1" s="76"/>
      <c r="TRS1" s="76"/>
      <c r="TRT1" s="76"/>
      <c r="TRU1" s="76"/>
      <c r="TRV1" s="76"/>
      <c r="TRW1" s="76"/>
      <c r="TRX1" s="76"/>
      <c r="TRY1" s="76"/>
      <c r="TRZ1" s="76"/>
      <c r="TSA1" s="76"/>
      <c r="TSB1" s="76"/>
      <c r="TSC1" s="76"/>
      <c r="TSD1" s="76"/>
      <c r="TSE1" s="76"/>
      <c r="TSF1" s="76"/>
      <c r="TSG1" s="76"/>
      <c r="TSH1" s="76"/>
      <c r="TSI1" s="76"/>
      <c r="TSJ1" s="76"/>
      <c r="TSK1" s="76"/>
      <c r="TSL1" s="76"/>
      <c r="TSM1" s="76"/>
      <c r="TSN1" s="76"/>
      <c r="TSO1" s="76"/>
      <c r="TSP1" s="76"/>
      <c r="TSQ1" s="76"/>
      <c r="TSR1" s="76"/>
      <c r="TSS1" s="76"/>
      <c r="TST1" s="76"/>
      <c r="TSU1" s="76"/>
      <c r="TSV1" s="76"/>
      <c r="TSW1" s="76"/>
      <c r="TSX1" s="76"/>
      <c r="TSY1" s="76"/>
      <c r="TSZ1" s="76"/>
      <c r="TTA1" s="76"/>
      <c r="TTB1" s="76"/>
      <c r="TTC1" s="76"/>
      <c r="TTD1" s="76"/>
      <c r="TTE1" s="76"/>
      <c r="TTF1" s="76"/>
      <c r="TTG1" s="76"/>
      <c r="TTH1" s="76"/>
      <c r="TTI1" s="76"/>
      <c r="TTJ1" s="76"/>
      <c r="TTK1" s="76"/>
      <c r="TTL1" s="76"/>
      <c r="TTM1" s="76"/>
      <c r="TTN1" s="76"/>
      <c r="TTO1" s="76"/>
      <c r="TTP1" s="76"/>
      <c r="TTQ1" s="76"/>
      <c r="TTR1" s="76"/>
      <c r="TTS1" s="76"/>
      <c r="TTT1" s="76"/>
      <c r="TTU1" s="76"/>
      <c r="TTV1" s="76"/>
      <c r="TTW1" s="76"/>
      <c r="TTX1" s="76"/>
      <c r="TTY1" s="76"/>
      <c r="TTZ1" s="76"/>
      <c r="TUA1" s="76"/>
      <c r="TUB1" s="76"/>
      <c r="TUC1" s="76"/>
      <c r="TUD1" s="76"/>
      <c r="TUE1" s="76"/>
      <c r="TUF1" s="76"/>
      <c r="TUG1" s="76"/>
      <c r="TUH1" s="76"/>
      <c r="TUI1" s="76"/>
      <c r="TUJ1" s="76"/>
      <c r="TUK1" s="76"/>
      <c r="TUL1" s="76"/>
      <c r="TUM1" s="76"/>
      <c r="TUN1" s="76"/>
      <c r="TUO1" s="76"/>
      <c r="TUP1" s="76"/>
      <c r="TUQ1" s="76"/>
      <c r="TUR1" s="76"/>
      <c r="TUS1" s="76"/>
      <c r="TUT1" s="76"/>
      <c r="TUU1" s="76"/>
      <c r="TUV1" s="76"/>
      <c r="TUW1" s="76"/>
      <c r="TUX1" s="76"/>
      <c r="TUY1" s="76"/>
      <c r="TUZ1" s="76"/>
      <c r="TVA1" s="76"/>
      <c r="TVB1" s="76"/>
      <c r="TVC1" s="76"/>
      <c r="TVD1" s="76"/>
      <c r="TVE1" s="76"/>
      <c r="TVF1" s="76"/>
      <c r="TVG1" s="76"/>
      <c r="TVH1" s="76"/>
      <c r="TVI1" s="76"/>
      <c r="TVJ1" s="76"/>
      <c r="TVK1" s="76"/>
      <c r="TVL1" s="76"/>
      <c r="TVM1" s="76"/>
      <c r="TVN1" s="76"/>
      <c r="TVO1" s="76"/>
      <c r="TVP1" s="76"/>
      <c r="TVQ1" s="76"/>
      <c r="TVR1" s="76"/>
      <c r="TVS1" s="76"/>
      <c r="TVT1" s="76"/>
      <c r="TVU1" s="76"/>
      <c r="TVV1" s="76"/>
      <c r="TVW1" s="76"/>
      <c r="TVX1" s="76"/>
      <c r="TVY1" s="76"/>
      <c r="TVZ1" s="76"/>
      <c r="TWA1" s="76"/>
      <c r="TWB1" s="76"/>
      <c r="TWC1" s="76"/>
      <c r="TWD1" s="76"/>
      <c r="TWE1" s="76"/>
      <c r="TWF1" s="76"/>
      <c r="TWG1" s="76"/>
      <c r="TWH1" s="76"/>
      <c r="TWI1" s="76"/>
      <c r="TWJ1" s="76"/>
      <c r="TWK1" s="76"/>
      <c r="TWL1" s="76"/>
      <c r="TWM1" s="76"/>
      <c r="TWN1" s="76"/>
      <c r="TWO1" s="76"/>
      <c r="TWP1" s="76"/>
      <c r="TWQ1" s="76"/>
      <c r="TWR1" s="76"/>
      <c r="TWS1" s="76"/>
      <c r="TWT1" s="76"/>
      <c r="TWU1" s="76"/>
      <c r="TWV1" s="76"/>
      <c r="TWW1" s="76"/>
      <c r="TWX1" s="76"/>
      <c r="TWY1" s="76"/>
      <c r="TWZ1" s="76"/>
      <c r="TXA1" s="76"/>
      <c r="TXB1" s="76"/>
      <c r="TXC1" s="76"/>
      <c r="TXD1" s="76"/>
      <c r="TXE1" s="76"/>
      <c r="TXF1" s="76"/>
      <c r="TXG1" s="76"/>
      <c r="TXH1" s="76"/>
      <c r="TXI1" s="76"/>
      <c r="TXJ1" s="76"/>
      <c r="TXK1" s="76"/>
      <c r="TXL1" s="76"/>
      <c r="TXM1" s="76"/>
      <c r="TXN1" s="76"/>
      <c r="TXO1" s="76"/>
      <c r="TXP1" s="76"/>
      <c r="TXQ1" s="76"/>
      <c r="TXR1" s="76"/>
      <c r="TXS1" s="76"/>
      <c r="TXT1" s="76"/>
      <c r="TXU1" s="76"/>
      <c r="TXV1" s="76"/>
      <c r="TXW1" s="76"/>
      <c r="TXX1" s="76"/>
      <c r="TXY1" s="76"/>
      <c r="TXZ1" s="76"/>
      <c r="TYA1" s="76"/>
      <c r="TYB1" s="76"/>
      <c r="TYC1" s="76"/>
      <c r="TYD1" s="76"/>
      <c r="TYE1" s="76"/>
      <c r="TYF1" s="76"/>
      <c r="TYG1" s="76"/>
      <c r="TYH1" s="76"/>
      <c r="TYI1" s="76"/>
      <c r="TYJ1" s="76"/>
      <c r="TYK1" s="76"/>
      <c r="TYL1" s="76"/>
      <c r="TYM1" s="76"/>
      <c r="TYN1" s="76"/>
      <c r="TYO1" s="76"/>
      <c r="TYP1" s="76"/>
      <c r="TYQ1" s="76"/>
      <c r="TYR1" s="76"/>
      <c r="TYS1" s="76"/>
      <c r="TYT1" s="76"/>
      <c r="TYU1" s="76"/>
      <c r="TYV1" s="76"/>
      <c r="TYW1" s="76"/>
      <c r="TYX1" s="76"/>
      <c r="TYY1" s="76"/>
      <c r="TYZ1" s="76"/>
      <c r="TZA1" s="76"/>
      <c r="TZB1" s="76"/>
      <c r="TZC1" s="76"/>
      <c r="TZD1" s="76"/>
      <c r="TZE1" s="76"/>
      <c r="TZF1" s="76"/>
      <c r="TZG1" s="76"/>
      <c r="TZH1" s="76"/>
      <c r="TZI1" s="76"/>
      <c r="TZJ1" s="76"/>
      <c r="TZK1" s="76"/>
      <c r="TZL1" s="76"/>
      <c r="TZM1" s="76"/>
      <c r="TZN1" s="76"/>
      <c r="TZO1" s="76"/>
      <c r="TZP1" s="76"/>
      <c r="TZQ1" s="76"/>
      <c r="TZR1" s="76"/>
      <c r="TZS1" s="76"/>
      <c r="TZT1" s="76"/>
      <c r="TZU1" s="76"/>
      <c r="TZV1" s="76"/>
      <c r="TZW1" s="76"/>
      <c r="TZX1" s="76"/>
      <c r="TZY1" s="76"/>
      <c r="TZZ1" s="76"/>
      <c r="UAA1" s="76"/>
      <c r="UAB1" s="76"/>
      <c r="UAC1" s="76"/>
      <c r="UAD1" s="76"/>
      <c r="UAE1" s="76"/>
      <c r="UAF1" s="76"/>
      <c r="UAG1" s="76"/>
      <c r="UAH1" s="76"/>
      <c r="UAI1" s="76"/>
      <c r="UAJ1" s="76"/>
      <c r="UAK1" s="76"/>
      <c r="UAL1" s="76"/>
      <c r="UAM1" s="76"/>
      <c r="UAN1" s="76"/>
      <c r="UAO1" s="76"/>
      <c r="UAP1" s="76"/>
      <c r="UAQ1" s="76"/>
      <c r="UAR1" s="76"/>
      <c r="UAS1" s="76"/>
      <c r="UAT1" s="76"/>
      <c r="UAU1" s="76"/>
      <c r="UAV1" s="76"/>
      <c r="UAW1" s="76"/>
      <c r="UAX1" s="76"/>
      <c r="UAY1" s="76"/>
      <c r="UAZ1" s="76"/>
      <c r="UBA1" s="76"/>
      <c r="UBB1" s="76"/>
      <c r="UBC1" s="76"/>
      <c r="UBD1" s="76"/>
      <c r="UBE1" s="76"/>
      <c r="UBF1" s="76"/>
      <c r="UBG1" s="76"/>
      <c r="UBH1" s="76"/>
      <c r="UBI1" s="76"/>
      <c r="UBJ1" s="76"/>
      <c r="UBK1" s="76"/>
      <c r="UBL1" s="76"/>
      <c r="UBM1" s="76"/>
      <c r="UBN1" s="76"/>
      <c r="UBO1" s="76"/>
      <c r="UBP1" s="76"/>
      <c r="UBQ1" s="76"/>
      <c r="UBR1" s="76"/>
      <c r="UBS1" s="76"/>
      <c r="UBT1" s="76"/>
      <c r="UBU1" s="76"/>
      <c r="UBV1" s="76"/>
      <c r="UBW1" s="76"/>
      <c r="UBX1" s="76"/>
      <c r="UBY1" s="76"/>
      <c r="UBZ1" s="76"/>
      <c r="UCA1" s="76"/>
      <c r="UCB1" s="76"/>
      <c r="UCC1" s="76"/>
      <c r="UCD1" s="76"/>
      <c r="UCE1" s="76"/>
      <c r="UCF1" s="76"/>
      <c r="UCG1" s="76"/>
      <c r="UCH1" s="76"/>
      <c r="UCI1" s="76"/>
      <c r="UCJ1" s="76"/>
      <c r="UCK1" s="76"/>
      <c r="UCL1" s="76"/>
      <c r="UCM1" s="76"/>
      <c r="UCN1" s="76"/>
      <c r="UCO1" s="76"/>
      <c r="UCP1" s="76"/>
      <c r="UCQ1" s="76"/>
      <c r="UCR1" s="76"/>
      <c r="UCS1" s="76"/>
      <c r="UCT1" s="76"/>
      <c r="UCU1" s="76"/>
      <c r="UCV1" s="76"/>
      <c r="UCW1" s="76"/>
      <c r="UCX1" s="76"/>
      <c r="UCY1" s="76"/>
      <c r="UCZ1" s="76"/>
      <c r="UDA1" s="76"/>
      <c r="UDB1" s="76"/>
      <c r="UDC1" s="76"/>
      <c r="UDD1" s="76"/>
      <c r="UDE1" s="76"/>
      <c r="UDF1" s="76"/>
      <c r="UDG1" s="76"/>
      <c r="UDH1" s="76"/>
      <c r="UDI1" s="76"/>
      <c r="UDJ1" s="76"/>
      <c r="UDK1" s="76"/>
      <c r="UDL1" s="76"/>
      <c r="UDM1" s="76"/>
      <c r="UDN1" s="76"/>
      <c r="UDO1" s="76"/>
      <c r="UDP1" s="76"/>
      <c r="UDQ1" s="76"/>
      <c r="UDR1" s="76"/>
      <c r="UDS1" s="76"/>
      <c r="UDT1" s="76"/>
      <c r="UDU1" s="76"/>
      <c r="UDV1" s="76"/>
      <c r="UDW1" s="76"/>
      <c r="UDX1" s="76"/>
      <c r="UDY1" s="76"/>
      <c r="UDZ1" s="76"/>
      <c r="UEA1" s="76"/>
      <c r="UEB1" s="76"/>
      <c r="UEC1" s="76"/>
      <c r="UED1" s="76"/>
      <c r="UEE1" s="76"/>
      <c r="UEF1" s="76"/>
      <c r="UEG1" s="76"/>
      <c r="UEH1" s="76"/>
      <c r="UEI1" s="76"/>
      <c r="UEJ1" s="76"/>
      <c r="UEK1" s="76"/>
      <c r="UEL1" s="76"/>
      <c r="UEM1" s="76"/>
      <c r="UEN1" s="76"/>
      <c r="UEO1" s="76"/>
      <c r="UEP1" s="76"/>
      <c r="UEQ1" s="76"/>
      <c r="UER1" s="76"/>
      <c r="UES1" s="76"/>
      <c r="UET1" s="76"/>
      <c r="UEU1" s="76"/>
      <c r="UEV1" s="76"/>
      <c r="UEW1" s="76"/>
      <c r="UEX1" s="76"/>
      <c r="UEY1" s="76"/>
      <c r="UEZ1" s="76"/>
      <c r="UFA1" s="76"/>
      <c r="UFB1" s="76"/>
      <c r="UFC1" s="76"/>
      <c r="UFD1" s="76"/>
      <c r="UFE1" s="76"/>
      <c r="UFF1" s="76"/>
      <c r="UFG1" s="76"/>
      <c r="UFH1" s="76"/>
      <c r="UFI1" s="76"/>
      <c r="UFJ1" s="76"/>
      <c r="UFK1" s="76"/>
      <c r="UFL1" s="76"/>
      <c r="UFM1" s="76"/>
      <c r="UFN1" s="76"/>
      <c r="UFO1" s="76"/>
      <c r="UFP1" s="76"/>
      <c r="UFQ1" s="76"/>
      <c r="UFR1" s="76"/>
      <c r="UFS1" s="76"/>
      <c r="UFT1" s="76"/>
      <c r="UFU1" s="76"/>
      <c r="UFV1" s="76"/>
      <c r="UFW1" s="76"/>
      <c r="UFX1" s="76"/>
      <c r="UFY1" s="76"/>
      <c r="UFZ1" s="76"/>
      <c r="UGA1" s="76"/>
      <c r="UGB1" s="76"/>
      <c r="UGC1" s="76"/>
      <c r="UGD1" s="76"/>
      <c r="UGE1" s="76"/>
      <c r="UGF1" s="76"/>
      <c r="UGG1" s="76"/>
      <c r="UGH1" s="76"/>
      <c r="UGI1" s="76"/>
      <c r="UGJ1" s="76"/>
      <c r="UGK1" s="76"/>
      <c r="UGL1" s="76"/>
      <c r="UGM1" s="76"/>
      <c r="UGN1" s="76"/>
      <c r="UGO1" s="76"/>
      <c r="UGP1" s="76"/>
      <c r="UGQ1" s="76"/>
      <c r="UGR1" s="76"/>
      <c r="UGS1" s="76"/>
      <c r="UGT1" s="76"/>
      <c r="UGU1" s="76"/>
      <c r="UGV1" s="76"/>
      <c r="UGW1" s="76"/>
      <c r="UGX1" s="76"/>
      <c r="UGY1" s="76"/>
      <c r="UGZ1" s="76"/>
      <c r="UHA1" s="76"/>
      <c r="UHB1" s="76"/>
      <c r="UHC1" s="76"/>
      <c r="UHD1" s="76"/>
      <c r="UHE1" s="76"/>
      <c r="UHF1" s="76"/>
      <c r="UHG1" s="76"/>
      <c r="UHH1" s="76"/>
      <c r="UHI1" s="76"/>
      <c r="UHJ1" s="76"/>
      <c r="UHK1" s="76"/>
      <c r="UHL1" s="76"/>
      <c r="UHM1" s="76"/>
      <c r="UHN1" s="76"/>
      <c r="UHO1" s="76"/>
      <c r="UHP1" s="76"/>
      <c r="UHQ1" s="76"/>
      <c r="UHR1" s="76"/>
      <c r="UHS1" s="76"/>
      <c r="UHT1" s="76"/>
      <c r="UHU1" s="76"/>
      <c r="UHV1" s="76"/>
      <c r="UHW1" s="76"/>
      <c r="UHX1" s="76"/>
      <c r="UHY1" s="76"/>
      <c r="UHZ1" s="76"/>
      <c r="UIA1" s="76"/>
      <c r="UIB1" s="76"/>
      <c r="UIC1" s="76"/>
      <c r="UID1" s="76"/>
      <c r="UIE1" s="76"/>
      <c r="UIF1" s="76"/>
      <c r="UIG1" s="76"/>
      <c r="UIH1" s="76"/>
      <c r="UII1" s="76"/>
      <c r="UIJ1" s="76"/>
      <c r="UIK1" s="76"/>
      <c r="UIL1" s="76"/>
      <c r="UIM1" s="76"/>
      <c r="UIN1" s="76"/>
      <c r="UIO1" s="76"/>
      <c r="UIP1" s="76"/>
      <c r="UIQ1" s="76"/>
      <c r="UIR1" s="76"/>
      <c r="UIS1" s="76"/>
      <c r="UIT1" s="76"/>
      <c r="UIU1" s="76"/>
      <c r="UIV1" s="76"/>
      <c r="UIW1" s="76"/>
      <c r="UIX1" s="76"/>
      <c r="UIY1" s="76"/>
      <c r="UIZ1" s="76"/>
      <c r="UJA1" s="76"/>
      <c r="UJB1" s="76"/>
      <c r="UJC1" s="76"/>
      <c r="UJD1" s="76"/>
      <c r="UJE1" s="76"/>
      <c r="UJF1" s="76"/>
      <c r="UJG1" s="76"/>
      <c r="UJH1" s="76"/>
      <c r="UJI1" s="76"/>
      <c r="UJJ1" s="76"/>
      <c r="UJK1" s="76"/>
      <c r="UJL1" s="76"/>
      <c r="UJM1" s="76"/>
      <c r="UJN1" s="76"/>
      <c r="UJO1" s="76"/>
      <c r="UJP1" s="76"/>
      <c r="UJQ1" s="76"/>
      <c r="UJR1" s="76"/>
      <c r="UJS1" s="76"/>
      <c r="UJT1" s="76"/>
      <c r="UJU1" s="76"/>
      <c r="UJV1" s="76"/>
      <c r="UJW1" s="76"/>
      <c r="UJX1" s="76"/>
      <c r="UJY1" s="76"/>
      <c r="UJZ1" s="76"/>
      <c r="UKA1" s="76"/>
      <c r="UKB1" s="76"/>
      <c r="UKC1" s="76"/>
      <c r="UKD1" s="76"/>
      <c r="UKE1" s="76"/>
      <c r="UKF1" s="76"/>
      <c r="UKG1" s="76"/>
      <c r="UKH1" s="76"/>
      <c r="UKI1" s="76"/>
      <c r="UKJ1" s="76"/>
      <c r="UKK1" s="76"/>
      <c r="UKL1" s="76"/>
      <c r="UKM1" s="76"/>
      <c r="UKN1" s="76"/>
      <c r="UKO1" s="76"/>
      <c r="UKP1" s="76"/>
      <c r="UKQ1" s="76"/>
      <c r="UKR1" s="76"/>
      <c r="UKS1" s="76"/>
      <c r="UKT1" s="76"/>
      <c r="UKU1" s="76"/>
      <c r="UKV1" s="76"/>
      <c r="UKW1" s="76"/>
      <c r="UKX1" s="76"/>
      <c r="UKY1" s="76"/>
      <c r="UKZ1" s="76"/>
      <c r="ULA1" s="76"/>
      <c r="ULB1" s="76"/>
      <c r="ULC1" s="76"/>
      <c r="ULD1" s="76"/>
      <c r="ULE1" s="76"/>
      <c r="ULF1" s="76"/>
      <c r="ULG1" s="76"/>
      <c r="ULH1" s="76"/>
      <c r="ULI1" s="76"/>
      <c r="ULJ1" s="76"/>
      <c r="ULK1" s="76"/>
      <c r="ULL1" s="76"/>
      <c r="ULM1" s="76"/>
      <c r="ULN1" s="76"/>
      <c r="ULO1" s="76"/>
      <c r="ULP1" s="76"/>
      <c r="ULQ1" s="76"/>
      <c r="ULR1" s="76"/>
      <c r="ULS1" s="76"/>
      <c r="ULT1" s="76"/>
      <c r="ULU1" s="76"/>
      <c r="ULV1" s="76"/>
      <c r="ULW1" s="76"/>
      <c r="ULX1" s="76"/>
      <c r="ULY1" s="76"/>
      <c r="ULZ1" s="76"/>
      <c r="UMA1" s="76"/>
      <c r="UMB1" s="76"/>
      <c r="UMC1" s="76"/>
      <c r="UMD1" s="76"/>
      <c r="UME1" s="76"/>
      <c r="UMF1" s="76"/>
      <c r="UMG1" s="76"/>
      <c r="UMH1" s="76"/>
      <c r="UMI1" s="76"/>
      <c r="UMJ1" s="76"/>
      <c r="UMK1" s="76"/>
      <c r="UML1" s="76"/>
      <c r="UMM1" s="76"/>
      <c r="UMN1" s="76"/>
      <c r="UMO1" s="76"/>
      <c r="UMP1" s="76"/>
      <c r="UMQ1" s="76"/>
      <c r="UMR1" s="76"/>
      <c r="UMS1" s="76"/>
      <c r="UMT1" s="76"/>
      <c r="UMU1" s="76"/>
      <c r="UMV1" s="76"/>
      <c r="UMW1" s="76"/>
      <c r="UMX1" s="76"/>
      <c r="UMY1" s="76"/>
      <c r="UMZ1" s="76"/>
      <c r="UNA1" s="76"/>
      <c r="UNB1" s="76"/>
      <c r="UNC1" s="76"/>
      <c r="UND1" s="76"/>
      <c r="UNE1" s="76"/>
      <c r="UNF1" s="76"/>
      <c r="UNG1" s="76"/>
      <c r="UNH1" s="76"/>
      <c r="UNI1" s="76"/>
      <c r="UNJ1" s="76"/>
      <c r="UNK1" s="76"/>
      <c r="UNL1" s="76"/>
      <c r="UNM1" s="76"/>
      <c r="UNN1" s="76"/>
      <c r="UNO1" s="76"/>
      <c r="UNP1" s="76"/>
      <c r="UNQ1" s="76"/>
      <c r="UNR1" s="76"/>
      <c r="UNS1" s="76"/>
      <c r="UNT1" s="76"/>
      <c r="UNU1" s="76"/>
      <c r="UNV1" s="76"/>
      <c r="UNW1" s="76"/>
      <c r="UNX1" s="76"/>
      <c r="UNY1" s="76"/>
      <c r="UNZ1" s="76"/>
      <c r="UOA1" s="76"/>
      <c r="UOB1" s="76"/>
      <c r="UOC1" s="76"/>
      <c r="UOD1" s="76"/>
      <c r="UOE1" s="76"/>
      <c r="UOF1" s="76"/>
      <c r="UOG1" s="76"/>
      <c r="UOH1" s="76"/>
      <c r="UOI1" s="76"/>
      <c r="UOJ1" s="76"/>
      <c r="UOK1" s="76"/>
      <c r="UOL1" s="76"/>
      <c r="UOM1" s="76"/>
      <c r="UON1" s="76"/>
      <c r="UOO1" s="76"/>
      <c r="UOP1" s="76"/>
      <c r="UOQ1" s="76"/>
      <c r="UOR1" s="76"/>
      <c r="UOS1" s="76"/>
      <c r="UOT1" s="76"/>
      <c r="UOU1" s="76"/>
      <c r="UOV1" s="76"/>
      <c r="UOW1" s="76"/>
      <c r="UOX1" s="76"/>
      <c r="UOY1" s="76"/>
      <c r="UOZ1" s="76"/>
      <c r="UPA1" s="76"/>
      <c r="UPB1" s="76"/>
      <c r="UPC1" s="76"/>
      <c r="UPD1" s="76"/>
      <c r="UPE1" s="76"/>
      <c r="UPF1" s="76"/>
      <c r="UPG1" s="76"/>
      <c r="UPH1" s="76"/>
      <c r="UPI1" s="76"/>
      <c r="UPJ1" s="76"/>
      <c r="UPK1" s="76"/>
      <c r="UPL1" s="76"/>
      <c r="UPM1" s="76"/>
      <c r="UPN1" s="76"/>
      <c r="UPO1" s="76"/>
      <c r="UPP1" s="76"/>
      <c r="UPQ1" s="76"/>
      <c r="UPR1" s="76"/>
      <c r="UPS1" s="76"/>
      <c r="UPT1" s="76"/>
      <c r="UPU1" s="76"/>
      <c r="UPV1" s="76"/>
      <c r="UPW1" s="76"/>
      <c r="UPX1" s="76"/>
      <c r="UPY1" s="76"/>
      <c r="UPZ1" s="76"/>
      <c r="UQA1" s="76"/>
      <c r="UQB1" s="76"/>
      <c r="UQC1" s="76"/>
      <c r="UQD1" s="76"/>
      <c r="UQE1" s="76"/>
      <c r="UQF1" s="76"/>
      <c r="UQG1" s="76"/>
      <c r="UQH1" s="76"/>
      <c r="UQI1" s="76"/>
      <c r="UQJ1" s="76"/>
      <c r="UQK1" s="76"/>
      <c r="UQL1" s="76"/>
      <c r="UQM1" s="76"/>
      <c r="UQN1" s="76"/>
      <c r="UQO1" s="76"/>
      <c r="UQP1" s="76"/>
      <c r="UQQ1" s="76"/>
      <c r="UQR1" s="76"/>
      <c r="UQS1" s="76"/>
      <c r="UQT1" s="76"/>
      <c r="UQU1" s="76"/>
      <c r="UQV1" s="76"/>
      <c r="UQW1" s="76"/>
      <c r="UQX1" s="76"/>
      <c r="UQY1" s="76"/>
      <c r="UQZ1" s="76"/>
      <c r="URA1" s="76"/>
      <c r="URB1" s="76"/>
      <c r="URC1" s="76"/>
      <c r="URD1" s="76"/>
      <c r="URE1" s="76"/>
      <c r="URF1" s="76"/>
      <c r="URG1" s="76"/>
      <c r="URH1" s="76"/>
      <c r="URI1" s="76"/>
      <c r="URJ1" s="76"/>
      <c r="URK1" s="76"/>
      <c r="URL1" s="76"/>
      <c r="URM1" s="76"/>
      <c r="URN1" s="76"/>
      <c r="URO1" s="76"/>
      <c r="URP1" s="76"/>
      <c r="URQ1" s="76"/>
      <c r="URR1" s="76"/>
      <c r="URS1" s="76"/>
      <c r="URT1" s="76"/>
      <c r="URU1" s="76"/>
      <c r="URV1" s="76"/>
      <c r="URW1" s="76"/>
      <c r="URX1" s="76"/>
      <c r="URY1" s="76"/>
      <c r="URZ1" s="76"/>
      <c r="USA1" s="76"/>
      <c r="USB1" s="76"/>
      <c r="USC1" s="76"/>
      <c r="USD1" s="76"/>
      <c r="USE1" s="76"/>
      <c r="USF1" s="76"/>
      <c r="USG1" s="76"/>
      <c r="USH1" s="76"/>
      <c r="USI1" s="76"/>
      <c r="USJ1" s="76"/>
      <c r="USK1" s="76"/>
      <c r="USL1" s="76"/>
      <c r="USM1" s="76"/>
      <c r="USN1" s="76"/>
      <c r="USO1" s="76"/>
      <c r="USP1" s="76"/>
      <c r="USQ1" s="76"/>
      <c r="USR1" s="76"/>
      <c r="USS1" s="76"/>
      <c r="UST1" s="76"/>
      <c r="USU1" s="76"/>
      <c r="USV1" s="76"/>
      <c r="USW1" s="76"/>
      <c r="USX1" s="76"/>
      <c r="USY1" s="76"/>
      <c r="USZ1" s="76"/>
      <c r="UTA1" s="76"/>
      <c r="UTB1" s="76"/>
      <c r="UTC1" s="76"/>
      <c r="UTD1" s="76"/>
      <c r="UTE1" s="76"/>
      <c r="UTF1" s="76"/>
      <c r="UTG1" s="76"/>
      <c r="UTH1" s="76"/>
      <c r="UTI1" s="76"/>
      <c r="UTJ1" s="76"/>
      <c r="UTK1" s="76"/>
      <c r="UTL1" s="76"/>
      <c r="UTM1" s="76"/>
      <c r="UTN1" s="76"/>
      <c r="UTO1" s="76"/>
      <c r="UTP1" s="76"/>
      <c r="UTQ1" s="76"/>
      <c r="UTR1" s="76"/>
      <c r="UTS1" s="76"/>
      <c r="UTT1" s="76"/>
      <c r="UTU1" s="76"/>
      <c r="UTV1" s="76"/>
      <c r="UTW1" s="76"/>
      <c r="UTX1" s="76"/>
      <c r="UTY1" s="76"/>
      <c r="UTZ1" s="76"/>
      <c r="UUA1" s="76"/>
      <c r="UUB1" s="76"/>
      <c r="UUC1" s="76"/>
      <c r="UUD1" s="76"/>
      <c r="UUE1" s="76"/>
      <c r="UUF1" s="76"/>
      <c r="UUG1" s="76"/>
      <c r="UUH1" s="76"/>
      <c r="UUI1" s="76"/>
      <c r="UUJ1" s="76"/>
      <c r="UUK1" s="76"/>
      <c r="UUL1" s="76"/>
      <c r="UUM1" s="76"/>
      <c r="UUN1" s="76"/>
      <c r="UUO1" s="76"/>
      <c r="UUP1" s="76"/>
      <c r="UUQ1" s="76"/>
      <c r="UUR1" s="76"/>
      <c r="UUS1" s="76"/>
      <c r="UUT1" s="76"/>
      <c r="UUU1" s="76"/>
      <c r="UUV1" s="76"/>
      <c r="UUW1" s="76"/>
      <c r="UUX1" s="76"/>
      <c r="UUY1" s="76"/>
      <c r="UUZ1" s="76"/>
      <c r="UVA1" s="76"/>
      <c r="UVB1" s="76"/>
      <c r="UVC1" s="76"/>
      <c r="UVD1" s="76"/>
      <c r="UVE1" s="76"/>
      <c r="UVF1" s="76"/>
      <c r="UVG1" s="76"/>
      <c r="UVH1" s="76"/>
      <c r="UVI1" s="76"/>
      <c r="UVJ1" s="76"/>
      <c r="UVK1" s="76"/>
      <c r="UVL1" s="76"/>
      <c r="UVM1" s="76"/>
      <c r="UVN1" s="76"/>
      <c r="UVO1" s="76"/>
      <c r="UVP1" s="76"/>
      <c r="UVQ1" s="76"/>
      <c r="UVR1" s="76"/>
      <c r="UVS1" s="76"/>
      <c r="UVT1" s="76"/>
      <c r="UVU1" s="76"/>
      <c r="UVV1" s="76"/>
      <c r="UVW1" s="76"/>
      <c r="UVX1" s="76"/>
      <c r="UVY1" s="76"/>
      <c r="UVZ1" s="76"/>
      <c r="UWA1" s="76"/>
      <c r="UWB1" s="76"/>
      <c r="UWC1" s="76"/>
      <c r="UWD1" s="76"/>
      <c r="UWE1" s="76"/>
      <c r="UWF1" s="76"/>
      <c r="UWG1" s="76"/>
      <c r="UWH1" s="76"/>
      <c r="UWI1" s="76"/>
      <c r="UWJ1" s="76"/>
      <c r="UWK1" s="76"/>
      <c r="UWL1" s="76"/>
      <c r="UWM1" s="76"/>
      <c r="UWN1" s="76"/>
      <c r="UWO1" s="76"/>
      <c r="UWP1" s="76"/>
      <c r="UWQ1" s="76"/>
      <c r="UWR1" s="76"/>
      <c r="UWS1" s="76"/>
      <c r="UWT1" s="76"/>
      <c r="UWU1" s="76"/>
      <c r="UWV1" s="76"/>
      <c r="UWW1" s="76"/>
      <c r="UWX1" s="76"/>
      <c r="UWY1" s="76"/>
      <c r="UWZ1" s="76"/>
      <c r="UXA1" s="76"/>
      <c r="UXB1" s="76"/>
      <c r="UXC1" s="76"/>
      <c r="UXD1" s="76"/>
      <c r="UXE1" s="76"/>
      <c r="UXF1" s="76"/>
      <c r="UXG1" s="76"/>
      <c r="UXH1" s="76"/>
      <c r="UXI1" s="76"/>
      <c r="UXJ1" s="76"/>
      <c r="UXK1" s="76"/>
      <c r="UXL1" s="76"/>
      <c r="UXM1" s="76"/>
      <c r="UXN1" s="76"/>
      <c r="UXO1" s="76"/>
      <c r="UXP1" s="76"/>
      <c r="UXQ1" s="76"/>
      <c r="UXR1" s="76"/>
      <c r="UXS1" s="76"/>
      <c r="UXT1" s="76"/>
      <c r="UXU1" s="76"/>
      <c r="UXV1" s="76"/>
      <c r="UXW1" s="76"/>
      <c r="UXX1" s="76"/>
      <c r="UXY1" s="76"/>
      <c r="UXZ1" s="76"/>
      <c r="UYA1" s="76"/>
      <c r="UYB1" s="76"/>
      <c r="UYC1" s="76"/>
      <c r="UYD1" s="76"/>
      <c r="UYE1" s="76"/>
      <c r="UYF1" s="76"/>
      <c r="UYG1" s="76"/>
      <c r="UYH1" s="76"/>
      <c r="UYI1" s="76"/>
      <c r="UYJ1" s="76"/>
      <c r="UYK1" s="76"/>
      <c r="UYL1" s="76"/>
      <c r="UYM1" s="76"/>
      <c r="UYN1" s="76"/>
      <c r="UYO1" s="76"/>
      <c r="UYP1" s="76"/>
      <c r="UYQ1" s="76"/>
      <c r="UYR1" s="76"/>
      <c r="UYS1" s="76"/>
      <c r="UYT1" s="76"/>
      <c r="UYU1" s="76"/>
      <c r="UYV1" s="76"/>
      <c r="UYW1" s="76"/>
      <c r="UYX1" s="76"/>
      <c r="UYY1" s="76"/>
      <c r="UYZ1" s="76"/>
      <c r="UZA1" s="76"/>
      <c r="UZB1" s="76"/>
      <c r="UZC1" s="76"/>
      <c r="UZD1" s="76"/>
      <c r="UZE1" s="76"/>
      <c r="UZF1" s="76"/>
      <c r="UZG1" s="76"/>
      <c r="UZH1" s="76"/>
      <c r="UZI1" s="76"/>
      <c r="UZJ1" s="76"/>
      <c r="UZK1" s="76"/>
      <c r="UZL1" s="76"/>
      <c r="UZM1" s="76"/>
      <c r="UZN1" s="76"/>
      <c r="UZO1" s="76"/>
      <c r="UZP1" s="76"/>
      <c r="UZQ1" s="76"/>
      <c r="UZR1" s="76"/>
      <c r="UZS1" s="76"/>
      <c r="UZT1" s="76"/>
      <c r="UZU1" s="76"/>
      <c r="UZV1" s="76"/>
      <c r="UZW1" s="76"/>
      <c r="UZX1" s="76"/>
      <c r="UZY1" s="76"/>
      <c r="UZZ1" s="76"/>
      <c r="VAA1" s="76"/>
      <c r="VAB1" s="76"/>
      <c r="VAC1" s="76"/>
      <c r="VAD1" s="76"/>
      <c r="VAE1" s="76"/>
      <c r="VAF1" s="76"/>
      <c r="VAG1" s="76"/>
      <c r="VAH1" s="76"/>
      <c r="VAI1" s="76"/>
      <c r="VAJ1" s="76"/>
      <c r="VAK1" s="76"/>
      <c r="VAL1" s="76"/>
      <c r="VAM1" s="76"/>
      <c r="VAN1" s="76"/>
      <c r="VAO1" s="76"/>
      <c r="VAP1" s="76"/>
      <c r="VAQ1" s="76"/>
      <c r="VAR1" s="76"/>
      <c r="VAS1" s="76"/>
      <c r="VAT1" s="76"/>
      <c r="VAU1" s="76"/>
      <c r="VAV1" s="76"/>
      <c r="VAW1" s="76"/>
      <c r="VAX1" s="76"/>
      <c r="VAY1" s="76"/>
      <c r="VAZ1" s="76"/>
      <c r="VBA1" s="76"/>
      <c r="VBB1" s="76"/>
      <c r="VBC1" s="76"/>
      <c r="VBD1" s="76"/>
      <c r="VBE1" s="76"/>
      <c r="VBF1" s="76"/>
      <c r="VBG1" s="76"/>
      <c r="VBH1" s="76"/>
      <c r="VBI1" s="76"/>
      <c r="VBJ1" s="76"/>
      <c r="VBK1" s="76"/>
      <c r="VBL1" s="76"/>
      <c r="VBM1" s="76"/>
      <c r="VBN1" s="76"/>
      <c r="VBO1" s="76"/>
      <c r="VBP1" s="76"/>
      <c r="VBQ1" s="76"/>
      <c r="VBR1" s="76"/>
      <c r="VBS1" s="76"/>
      <c r="VBT1" s="76"/>
      <c r="VBU1" s="76"/>
      <c r="VBV1" s="76"/>
      <c r="VBW1" s="76"/>
      <c r="VBX1" s="76"/>
      <c r="VBY1" s="76"/>
      <c r="VBZ1" s="76"/>
      <c r="VCA1" s="76"/>
      <c r="VCB1" s="76"/>
      <c r="VCC1" s="76"/>
      <c r="VCD1" s="76"/>
      <c r="VCE1" s="76"/>
      <c r="VCF1" s="76"/>
      <c r="VCG1" s="76"/>
      <c r="VCH1" s="76"/>
      <c r="VCI1" s="76"/>
      <c r="VCJ1" s="76"/>
      <c r="VCK1" s="76"/>
      <c r="VCL1" s="76"/>
      <c r="VCM1" s="76"/>
      <c r="VCN1" s="76"/>
      <c r="VCO1" s="76"/>
      <c r="VCP1" s="76"/>
      <c r="VCQ1" s="76"/>
      <c r="VCR1" s="76"/>
      <c r="VCS1" s="76"/>
      <c r="VCT1" s="76"/>
      <c r="VCU1" s="76"/>
      <c r="VCV1" s="76"/>
      <c r="VCW1" s="76"/>
      <c r="VCX1" s="76"/>
      <c r="VCY1" s="76"/>
      <c r="VCZ1" s="76"/>
      <c r="VDA1" s="76"/>
      <c r="VDB1" s="76"/>
      <c r="VDC1" s="76"/>
      <c r="VDD1" s="76"/>
      <c r="VDE1" s="76"/>
      <c r="VDF1" s="76"/>
      <c r="VDG1" s="76"/>
      <c r="VDH1" s="76"/>
      <c r="VDI1" s="76"/>
      <c r="VDJ1" s="76"/>
      <c r="VDK1" s="76"/>
      <c r="VDL1" s="76"/>
      <c r="VDM1" s="76"/>
      <c r="VDN1" s="76"/>
      <c r="VDO1" s="76"/>
      <c r="VDP1" s="76"/>
      <c r="VDQ1" s="76"/>
      <c r="VDR1" s="76"/>
      <c r="VDS1" s="76"/>
      <c r="VDT1" s="76"/>
      <c r="VDU1" s="76"/>
      <c r="VDV1" s="76"/>
      <c r="VDW1" s="76"/>
      <c r="VDX1" s="76"/>
      <c r="VDY1" s="76"/>
      <c r="VDZ1" s="76"/>
      <c r="VEA1" s="76"/>
      <c r="VEB1" s="76"/>
      <c r="VEC1" s="76"/>
      <c r="VED1" s="76"/>
      <c r="VEE1" s="76"/>
      <c r="VEF1" s="76"/>
      <c r="VEG1" s="76"/>
      <c r="VEH1" s="76"/>
      <c r="VEI1" s="76"/>
      <c r="VEJ1" s="76"/>
      <c r="VEK1" s="76"/>
      <c r="VEL1" s="76"/>
      <c r="VEM1" s="76"/>
      <c r="VEN1" s="76"/>
      <c r="VEO1" s="76"/>
      <c r="VEP1" s="76"/>
      <c r="VEQ1" s="76"/>
      <c r="VER1" s="76"/>
      <c r="VES1" s="76"/>
      <c r="VET1" s="76"/>
      <c r="VEU1" s="76"/>
      <c r="VEV1" s="76"/>
      <c r="VEW1" s="76"/>
      <c r="VEX1" s="76"/>
      <c r="VEY1" s="76"/>
      <c r="VEZ1" s="76"/>
      <c r="VFA1" s="76"/>
      <c r="VFB1" s="76"/>
      <c r="VFC1" s="76"/>
      <c r="VFD1" s="76"/>
      <c r="VFE1" s="76"/>
      <c r="VFF1" s="76"/>
      <c r="VFG1" s="76"/>
      <c r="VFH1" s="76"/>
      <c r="VFI1" s="76"/>
      <c r="VFJ1" s="76"/>
      <c r="VFK1" s="76"/>
      <c r="VFL1" s="76"/>
      <c r="VFM1" s="76"/>
      <c r="VFN1" s="76"/>
      <c r="VFO1" s="76"/>
      <c r="VFP1" s="76"/>
      <c r="VFQ1" s="76"/>
      <c r="VFR1" s="76"/>
      <c r="VFS1" s="76"/>
      <c r="VFT1" s="76"/>
      <c r="VFU1" s="76"/>
      <c r="VFV1" s="76"/>
      <c r="VFW1" s="76"/>
      <c r="VFX1" s="76"/>
      <c r="VFY1" s="76"/>
      <c r="VFZ1" s="76"/>
      <c r="VGA1" s="76"/>
      <c r="VGB1" s="76"/>
      <c r="VGC1" s="76"/>
      <c r="VGD1" s="76"/>
      <c r="VGE1" s="76"/>
      <c r="VGF1" s="76"/>
      <c r="VGG1" s="76"/>
      <c r="VGH1" s="76"/>
      <c r="VGI1" s="76"/>
      <c r="VGJ1" s="76"/>
      <c r="VGK1" s="76"/>
      <c r="VGL1" s="76"/>
      <c r="VGM1" s="76"/>
      <c r="VGN1" s="76"/>
      <c r="VGO1" s="76"/>
      <c r="VGP1" s="76"/>
      <c r="VGQ1" s="76"/>
      <c r="VGR1" s="76"/>
      <c r="VGS1" s="76"/>
      <c r="VGT1" s="76"/>
      <c r="VGU1" s="76"/>
      <c r="VGV1" s="76"/>
      <c r="VGW1" s="76"/>
      <c r="VGX1" s="76"/>
      <c r="VGY1" s="76"/>
      <c r="VGZ1" s="76"/>
      <c r="VHA1" s="76"/>
      <c r="VHB1" s="76"/>
      <c r="VHC1" s="76"/>
      <c r="VHD1" s="76"/>
      <c r="VHE1" s="76"/>
      <c r="VHF1" s="76"/>
      <c r="VHG1" s="76"/>
      <c r="VHH1" s="76"/>
      <c r="VHI1" s="76"/>
      <c r="VHJ1" s="76"/>
      <c r="VHK1" s="76"/>
      <c r="VHL1" s="76"/>
      <c r="VHM1" s="76"/>
      <c r="VHN1" s="76"/>
      <c r="VHO1" s="76"/>
      <c r="VHP1" s="76"/>
      <c r="VHQ1" s="76"/>
      <c r="VHR1" s="76"/>
      <c r="VHS1" s="76"/>
      <c r="VHT1" s="76"/>
      <c r="VHU1" s="76"/>
      <c r="VHV1" s="76"/>
      <c r="VHW1" s="76"/>
      <c r="VHX1" s="76"/>
      <c r="VHY1" s="76"/>
      <c r="VHZ1" s="76"/>
      <c r="VIA1" s="76"/>
      <c r="VIB1" s="76"/>
      <c r="VIC1" s="76"/>
      <c r="VID1" s="76"/>
      <c r="VIE1" s="76"/>
      <c r="VIF1" s="76"/>
      <c r="VIG1" s="76"/>
      <c r="VIH1" s="76"/>
      <c r="VII1" s="76"/>
      <c r="VIJ1" s="76"/>
      <c r="VIK1" s="76"/>
      <c r="VIL1" s="76"/>
      <c r="VIM1" s="76"/>
      <c r="VIN1" s="76"/>
      <c r="VIO1" s="76"/>
      <c r="VIP1" s="76"/>
      <c r="VIQ1" s="76"/>
      <c r="VIR1" s="76"/>
      <c r="VIS1" s="76"/>
      <c r="VIT1" s="76"/>
      <c r="VIU1" s="76"/>
      <c r="VIV1" s="76"/>
      <c r="VIW1" s="76"/>
      <c r="VIX1" s="76"/>
      <c r="VIY1" s="76"/>
      <c r="VIZ1" s="76"/>
      <c r="VJA1" s="76"/>
      <c r="VJB1" s="76"/>
      <c r="VJC1" s="76"/>
      <c r="VJD1" s="76"/>
      <c r="VJE1" s="76"/>
      <c r="VJF1" s="76"/>
      <c r="VJG1" s="76"/>
      <c r="VJH1" s="76"/>
      <c r="VJI1" s="76"/>
      <c r="VJJ1" s="76"/>
      <c r="VJK1" s="76"/>
      <c r="VJL1" s="76"/>
      <c r="VJM1" s="76"/>
      <c r="VJN1" s="76"/>
      <c r="VJO1" s="76"/>
      <c r="VJP1" s="76"/>
      <c r="VJQ1" s="76"/>
      <c r="VJR1" s="76"/>
      <c r="VJS1" s="76"/>
      <c r="VJT1" s="76"/>
      <c r="VJU1" s="76"/>
      <c r="VJV1" s="76"/>
      <c r="VJW1" s="76"/>
      <c r="VJX1" s="76"/>
      <c r="VJY1" s="76"/>
      <c r="VJZ1" s="76"/>
      <c r="VKA1" s="76"/>
      <c r="VKB1" s="76"/>
      <c r="VKC1" s="76"/>
      <c r="VKD1" s="76"/>
      <c r="VKE1" s="76"/>
      <c r="VKF1" s="76"/>
      <c r="VKG1" s="76"/>
      <c r="VKH1" s="76"/>
      <c r="VKI1" s="76"/>
      <c r="VKJ1" s="76"/>
      <c r="VKK1" s="76"/>
      <c r="VKL1" s="76"/>
      <c r="VKM1" s="76"/>
      <c r="VKN1" s="76"/>
      <c r="VKO1" s="76"/>
      <c r="VKP1" s="76"/>
      <c r="VKQ1" s="76"/>
      <c r="VKR1" s="76"/>
      <c r="VKS1" s="76"/>
      <c r="VKT1" s="76"/>
      <c r="VKU1" s="76"/>
      <c r="VKV1" s="76"/>
      <c r="VKW1" s="76"/>
      <c r="VKX1" s="76"/>
      <c r="VKY1" s="76"/>
      <c r="VKZ1" s="76"/>
      <c r="VLA1" s="76"/>
      <c r="VLB1" s="76"/>
      <c r="VLC1" s="76"/>
      <c r="VLD1" s="76"/>
      <c r="VLE1" s="76"/>
      <c r="VLF1" s="76"/>
      <c r="VLG1" s="76"/>
      <c r="VLH1" s="76"/>
      <c r="VLI1" s="76"/>
      <c r="VLJ1" s="76"/>
      <c r="VLK1" s="76"/>
      <c r="VLL1" s="76"/>
      <c r="VLM1" s="76"/>
      <c r="VLN1" s="76"/>
      <c r="VLO1" s="76"/>
      <c r="VLP1" s="76"/>
      <c r="VLQ1" s="76"/>
      <c r="VLR1" s="76"/>
      <c r="VLS1" s="76"/>
      <c r="VLT1" s="76"/>
      <c r="VLU1" s="76"/>
      <c r="VLV1" s="76"/>
      <c r="VLW1" s="76"/>
      <c r="VLX1" s="76"/>
      <c r="VLY1" s="76"/>
      <c r="VLZ1" s="76"/>
      <c r="VMA1" s="76"/>
      <c r="VMB1" s="76"/>
      <c r="VMC1" s="76"/>
      <c r="VMD1" s="76"/>
      <c r="VME1" s="76"/>
      <c r="VMF1" s="76"/>
      <c r="VMG1" s="76"/>
      <c r="VMH1" s="76"/>
      <c r="VMI1" s="76"/>
      <c r="VMJ1" s="76"/>
      <c r="VMK1" s="76"/>
      <c r="VML1" s="76"/>
      <c r="VMM1" s="76"/>
      <c r="VMN1" s="76"/>
      <c r="VMO1" s="76"/>
      <c r="VMP1" s="76"/>
      <c r="VMQ1" s="76"/>
      <c r="VMR1" s="76"/>
      <c r="VMS1" s="76"/>
      <c r="VMT1" s="76"/>
      <c r="VMU1" s="76"/>
      <c r="VMV1" s="76"/>
      <c r="VMW1" s="76"/>
      <c r="VMX1" s="76"/>
      <c r="VMY1" s="76"/>
      <c r="VMZ1" s="76"/>
      <c r="VNA1" s="76"/>
      <c r="VNB1" s="76"/>
      <c r="VNC1" s="76"/>
      <c r="VND1" s="76"/>
      <c r="VNE1" s="76"/>
      <c r="VNF1" s="76"/>
      <c r="VNG1" s="76"/>
      <c r="VNH1" s="76"/>
      <c r="VNI1" s="76"/>
      <c r="VNJ1" s="76"/>
      <c r="VNK1" s="76"/>
      <c r="VNL1" s="76"/>
      <c r="VNM1" s="76"/>
      <c r="VNN1" s="76"/>
      <c r="VNO1" s="76"/>
      <c r="VNP1" s="76"/>
      <c r="VNQ1" s="76"/>
      <c r="VNR1" s="76"/>
      <c r="VNS1" s="76"/>
      <c r="VNT1" s="76"/>
      <c r="VNU1" s="76"/>
      <c r="VNV1" s="76"/>
      <c r="VNW1" s="76"/>
      <c r="VNX1" s="76"/>
      <c r="VNY1" s="76"/>
      <c r="VNZ1" s="76"/>
      <c r="VOA1" s="76"/>
      <c r="VOB1" s="76"/>
      <c r="VOC1" s="76"/>
      <c r="VOD1" s="76"/>
      <c r="VOE1" s="76"/>
      <c r="VOF1" s="76"/>
      <c r="VOG1" s="76"/>
      <c r="VOH1" s="76"/>
      <c r="VOI1" s="76"/>
      <c r="VOJ1" s="76"/>
      <c r="VOK1" s="76"/>
      <c r="VOL1" s="76"/>
      <c r="VOM1" s="76"/>
      <c r="VON1" s="76"/>
      <c r="VOO1" s="76"/>
      <c r="VOP1" s="76"/>
      <c r="VOQ1" s="76"/>
      <c r="VOR1" s="76"/>
      <c r="VOS1" s="76"/>
      <c r="VOT1" s="76"/>
      <c r="VOU1" s="76"/>
      <c r="VOV1" s="76"/>
      <c r="VOW1" s="76"/>
      <c r="VOX1" s="76"/>
      <c r="VOY1" s="76"/>
      <c r="VOZ1" s="76"/>
      <c r="VPA1" s="76"/>
      <c r="VPB1" s="76"/>
      <c r="VPC1" s="76"/>
      <c r="VPD1" s="76"/>
      <c r="VPE1" s="76"/>
      <c r="VPF1" s="76"/>
      <c r="VPG1" s="76"/>
      <c r="VPH1" s="76"/>
      <c r="VPI1" s="76"/>
      <c r="VPJ1" s="76"/>
      <c r="VPK1" s="76"/>
      <c r="VPL1" s="76"/>
      <c r="VPM1" s="76"/>
      <c r="VPN1" s="76"/>
      <c r="VPO1" s="76"/>
      <c r="VPP1" s="76"/>
      <c r="VPQ1" s="76"/>
      <c r="VPR1" s="76"/>
      <c r="VPS1" s="76"/>
      <c r="VPT1" s="76"/>
      <c r="VPU1" s="76"/>
      <c r="VPV1" s="76"/>
      <c r="VPW1" s="76"/>
      <c r="VPX1" s="76"/>
      <c r="VPY1" s="76"/>
      <c r="VPZ1" s="76"/>
      <c r="VQA1" s="76"/>
      <c r="VQB1" s="76"/>
      <c r="VQC1" s="76"/>
      <c r="VQD1" s="76"/>
      <c r="VQE1" s="76"/>
      <c r="VQF1" s="76"/>
      <c r="VQG1" s="76"/>
      <c r="VQH1" s="76"/>
      <c r="VQI1" s="76"/>
      <c r="VQJ1" s="76"/>
      <c r="VQK1" s="76"/>
      <c r="VQL1" s="76"/>
      <c r="VQM1" s="76"/>
      <c r="VQN1" s="76"/>
      <c r="VQO1" s="76"/>
      <c r="VQP1" s="76"/>
      <c r="VQQ1" s="76"/>
      <c r="VQR1" s="76"/>
      <c r="VQS1" s="76"/>
      <c r="VQT1" s="76"/>
      <c r="VQU1" s="76"/>
      <c r="VQV1" s="76"/>
      <c r="VQW1" s="76"/>
      <c r="VQX1" s="76"/>
      <c r="VQY1" s="76"/>
      <c r="VQZ1" s="76"/>
      <c r="VRA1" s="76"/>
      <c r="VRB1" s="76"/>
      <c r="VRC1" s="76"/>
      <c r="VRD1" s="76"/>
      <c r="VRE1" s="76"/>
      <c r="VRF1" s="76"/>
      <c r="VRG1" s="76"/>
      <c r="VRH1" s="76"/>
      <c r="VRI1" s="76"/>
      <c r="VRJ1" s="76"/>
      <c r="VRK1" s="76"/>
      <c r="VRL1" s="76"/>
      <c r="VRM1" s="76"/>
      <c r="VRN1" s="76"/>
      <c r="VRO1" s="76"/>
      <c r="VRP1" s="76"/>
      <c r="VRQ1" s="76"/>
      <c r="VRR1" s="76"/>
      <c r="VRS1" s="76"/>
      <c r="VRT1" s="76"/>
      <c r="VRU1" s="76"/>
      <c r="VRV1" s="76"/>
      <c r="VRW1" s="76"/>
      <c r="VRX1" s="76"/>
      <c r="VRY1" s="76"/>
      <c r="VRZ1" s="76"/>
      <c r="VSA1" s="76"/>
      <c r="VSB1" s="76"/>
      <c r="VSC1" s="76"/>
      <c r="VSD1" s="76"/>
      <c r="VSE1" s="76"/>
      <c r="VSF1" s="76"/>
      <c r="VSG1" s="76"/>
      <c r="VSH1" s="76"/>
      <c r="VSI1" s="76"/>
      <c r="VSJ1" s="76"/>
      <c r="VSK1" s="76"/>
      <c r="VSL1" s="76"/>
      <c r="VSM1" s="76"/>
      <c r="VSN1" s="76"/>
      <c r="VSO1" s="76"/>
      <c r="VSP1" s="76"/>
      <c r="VSQ1" s="76"/>
      <c r="VSR1" s="76"/>
      <c r="VSS1" s="76"/>
      <c r="VST1" s="76"/>
      <c r="VSU1" s="76"/>
      <c r="VSV1" s="76"/>
      <c r="VSW1" s="76"/>
      <c r="VSX1" s="76"/>
      <c r="VSY1" s="76"/>
      <c r="VSZ1" s="76"/>
      <c r="VTA1" s="76"/>
      <c r="VTB1" s="76"/>
      <c r="VTC1" s="76"/>
      <c r="VTD1" s="76"/>
      <c r="VTE1" s="76"/>
      <c r="VTF1" s="76"/>
      <c r="VTG1" s="76"/>
      <c r="VTH1" s="76"/>
      <c r="VTI1" s="76"/>
      <c r="VTJ1" s="76"/>
      <c r="VTK1" s="76"/>
      <c r="VTL1" s="76"/>
      <c r="VTM1" s="76"/>
      <c r="VTN1" s="76"/>
      <c r="VTO1" s="76"/>
      <c r="VTP1" s="76"/>
      <c r="VTQ1" s="76"/>
      <c r="VTR1" s="76"/>
      <c r="VTS1" s="76"/>
      <c r="VTT1" s="76"/>
      <c r="VTU1" s="76"/>
      <c r="VTV1" s="76"/>
      <c r="VTW1" s="76"/>
      <c r="VTX1" s="76"/>
      <c r="VTY1" s="76"/>
      <c r="VTZ1" s="76"/>
      <c r="VUA1" s="76"/>
      <c r="VUB1" s="76"/>
      <c r="VUC1" s="76"/>
      <c r="VUD1" s="76"/>
      <c r="VUE1" s="76"/>
      <c r="VUF1" s="76"/>
      <c r="VUG1" s="76"/>
      <c r="VUH1" s="76"/>
      <c r="VUI1" s="76"/>
      <c r="VUJ1" s="76"/>
      <c r="VUK1" s="76"/>
      <c r="VUL1" s="76"/>
      <c r="VUM1" s="76"/>
      <c r="VUN1" s="76"/>
      <c r="VUO1" s="76"/>
      <c r="VUP1" s="76"/>
      <c r="VUQ1" s="76"/>
      <c r="VUR1" s="76"/>
      <c r="VUS1" s="76"/>
      <c r="VUT1" s="76"/>
      <c r="VUU1" s="76"/>
      <c r="VUV1" s="76"/>
      <c r="VUW1" s="76"/>
      <c r="VUX1" s="76"/>
      <c r="VUY1" s="76"/>
      <c r="VUZ1" s="76"/>
      <c r="VVA1" s="76"/>
      <c r="VVB1" s="76"/>
      <c r="VVC1" s="76"/>
      <c r="VVD1" s="76"/>
      <c r="VVE1" s="76"/>
      <c r="VVF1" s="76"/>
      <c r="VVG1" s="76"/>
      <c r="VVH1" s="76"/>
      <c r="VVI1" s="76"/>
      <c r="VVJ1" s="76"/>
      <c r="VVK1" s="76"/>
      <c r="VVL1" s="76"/>
      <c r="VVM1" s="76"/>
      <c r="VVN1" s="76"/>
      <c r="VVO1" s="76"/>
      <c r="VVP1" s="76"/>
      <c r="VVQ1" s="76"/>
      <c r="VVR1" s="76"/>
      <c r="VVS1" s="76"/>
      <c r="VVT1" s="76"/>
      <c r="VVU1" s="76"/>
      <c r="VVV1" s="76"/>
      <c r="VVW1" s="76"/>
      <c r="VVX1" s="76"/>
      <c r="VVY1" s="76"/>
      <c r="VVZ1" s="76"/>
      <c r="VWA1" s="76"/>
      <c r="VWB1" s="76"/>
      <c r="VWC1" s="76"/>
      <c r="VWD1" s="76"/>
      <c r="VWE1" s="76"/>
      <c r="VWF1" s="76"/>
      <c r="VWG1" s="76"/>
      <c r="VWH1" s="76"/>
      <c r="VWI1" s="76"/>
      <c r="VWJ1" s="76"/>
      <c r="VWK1" s="76"/>
      <c r="VWL1" s="76"/>
      <c r="VWM1" s="76"/>
      <c r="VWN1" s="76"/>
      <c r="VWO1" s="76"/>
      <c r="VWP1" s="76"/>
      <c r="VWQ1" s="76"/>
      <c r="VWR1" s="76"/>
      <c r="VWS1" s="76"/>
      <c r="VWT1" s="76"/>
      <c r="VWU1" s="76"/>
      <c r="VWV1" s="76"/>
      <c r="VWW1" s="76"/>
      <c r="VWX1" s="76"/>
      <c r="VWY1" s="76"/>
      <c r="VWZ1" s="76"/>
      <c r="VXA1" s="76"/>
      <c r="VXB1" s="76"/>
      <c r="VXC1" s="76"/>
      <c r="VXD1" s="76"/>
      <c r="VXE1" s="76"/>
      <c r="VXF1" s="76"/>
      <c r="VXG1" s="76"/>
      <c r="VXH1" s="76"/>
      <c r="VXI1" s="76"/>
      <c r="VXJ1" s="76"/>
      <c r="VXK1" s="76"/>
      <c r="VXL1" s="76"/>
      <c r="VXM1" s="76"/>
      <c r="VXN1" s="76"/>
      <c r="VXO1" s="76"/>
      <c r="VXP1" s="76"/>
      <c r="VXQ1" s="76"/>
      <c r="VXR1" s="76"/>
      <c r="VXS1" s="76"/>
      <c r="VXT1" s="76"/>
      <c r="VXU1" s="76"/>
      <c r="VXV1" s="76"/>
      <c r="VXW1" s="76"/>
      <c r="VXX1" s="76"/>
      <c r="VXY1" s="76"/>
      <c r="VXZ1" s="76"/>
      <c r="VYA1" s="76"/>
      <c r="VYB1" s="76"/>
      <c r="VYC1" s="76"/>
      <c r="VYD1" s="76"/>
      <c r="VYE1" s="76"/>
      <c r="VYF1" s="76"/>
      <c r="VYG1" s="76"/>
      <c r="VYH1" s="76"/>
      <c r="VYI1" s="76"/>
      <c r="VYJ1" s="76"/>
      <c r="VYK1" s="76"/>
      <c r="VYL1" s="76"/>
      <c r="VYM1" s="76"/>
      <c r="VYN1" s="76"/>
      <c r="VYO1" s="76"/>
      <c r="VYP1" s="76"/>
      <c r="VYQ1" s="76"/>
      <c r="VYR1" s="76"/>
      <c r="VYS1" s="76"/>
      <c r="VYT1" s="76"/>
      <c r="VYU1" s="76"/>
      <c r="VYV1" s="76"/>
      <c r="VYW1" s="76"/>
      <c r="VYX1" s="76"/>
      <c r="VYY1" s="76"/>
      <c r="VYZ1" s="76"/>
      <c r="VZA1" s="76"/>
      <c r="VZB1" s="76"/>
      <c r="VZC1" s="76"/>
      <c r="VZD1" s="76"/>
      <c r="VZE1" s="76"/>
      <c r="VZF1" s="76"/>
      <c r="VZG1" s="76"/>
      <c r="VZH1" s="76"/>
      <c r="VZI1" s="76"/>
      <c r="VZJ1" s="76"/>
      <c r="VZK1" s="76"/>
      <c r="VZL1" s="76"/>
      <c r="VZM1" s="76"/>
      <c r="VZN1" s="76"/>
      <c r="VZO1" s="76"/>
      <c r="VZP1" s="76"/>
      <c r="VZQ1" s="76"/>
      <c r="VZR1" s="76"/>
      <c r="VZS1" s="76"/>
      <c r="VZT1" s="76"/>
      <c r="VZU1" s="76"/>
      <c r="VZV1" s="76"/>
      <c r="VZW1" s="76"/>
      <c r="VZX1" s="76"/>
      <c r="VZY1" s="76"/>
      <c r="VZZ1" s="76"/>
      <c r="WAA1" s="76"/>
      <c r="WAB1" s="76"/>
      <c r="WAC1" s="76"/>
      <c r="WAD1" s="76"/>
      <c r="WAE1" s="76"/>
      <c r="WAF1" s="76"/>
      <c r="WAG1" s="76"/>
      <c r="WAH1" s="76"/>
      <c r="WAI1" s="76"/>
      <c r="WAJ1" s="76"/>
      <c r="WAK1" s="76"/>
      <c r="WAL1" s="76"/>
      <c r="WAM1" s="76"/>
      <c r="WAN1" s="76"/>
      <c r="WAO1" s="76"/>
      <c r="WAP1" s="76"/>
      <c r="WAQ1" s="76"/>
      <c r="WAR1" s="76"/>
      <c r="WAS1" s="76"/>
      <c r="WAT1" s="76"/>
      <c r="WAU1" s="76"/>
      <c r="WAV1" s="76"/>
      <c r="WAW1" s="76"/>
      <c r="WAX1" s="76"/>
      <c r="WAY1" s="76"/>
      <c r="WAZ1" s="76"/>
      <c r="WBA1" s="76"/>
      <c r="WBB1" s="76"/>
      <c r="WBC1" s="76"/>
      <c r="WBD1" s="76"/>
      <c r="WBE1" s="76"/>
      <c r="WBF1" s="76"/>
      <c r="WBG1" s="76"/>
      <c r="WBH1" s="76"/>
      <c r="WBI1" s="76"/>
      <c r="WBJ1" s="76"/>
      <c r="WBK1" s="76"/>
      <c r="WBL1" s="76"/>
      <c r="WBM1" s="76"/>
      <c r="WBN1" s="76"/>
      <c r="WBO1" s="76"/>
      <c r="WBP1" s="76"/>
      <c r="WBQ1" s="76"/>
      <c r="WBR1" s="76"/>
      <c r="WBS1" s="76"/>
      <c r="WBT1" s="76"/>
      <c r="WBU1" s="76"/>
      <c r="WBV1" s="76"/>
      <c r="WBW1" s="76"/>
      <c r="WBX1" s="76"/>
      <c r="WBY1" s="76"/>
      <c r="WBZ1" s="76"/>
      <c r="WCA1" s="76"/>
      <c r="WCB1" s="76"/>
      <c r="WCC1" s="76"/>
      <c r="WCD1" s="76"/>
      <c r="WCE1" s="76"/>
      <c r="WCF1" s="76"/>
      <c r="WCG1" s="76"/>
      <c r="WCH1" s="76"/>
      <c r="WCI1" s="76"/>
      <c r="WCJ1" s="76"/>
      <c r="WCK1" s="76"/>
      <c r="WCL1" s="76"/>
      <c r="WCM1" s="76"/>
      <c r="WCN1" s="76"/>
      <c r="WCO1" s="76"/>
      <c r="WCP1" s="76"/>
      <c r="WCQ1" s="76"/>
      <c r="WCR1" s="76"/>
      <c r="WCS1" s="76"/>
      <c r="WCT1" s="76"/>
      <c r="WCU1" s="76"/>
      <c r="WCV1" s="76"/>
      <c r="WCW1" s="76"/>
      <c r="WCX1" s="76"/>
      <c r="WCY1" s="76"/>
      <c r="WCZ1" s="76"/>
      <c r="WDA1" s="76"/>
      <c r="WDB1" s="76"/>
      <c r="WDC1" s="76"/>
      <c r="WDD1" s="76"/>
      <c r="WDE1" s="76"/>
      <c r="WDF1" s="76"/>
      <c r="WDG1" s="76"/>
      <c r="WDH1" s="76"/>
      <c r="WDI1" s="76"/>
      <c r="WDJ1" s="76"/>
      <c r="WDK1" s="76"/>
      <c r="WDL1" s="76"/>
      <c r="WDM1" s="76"/>
      <c r="WDN1" s="76"/>
      <c r="WDO1" s="76"/>
      <c r="WDP1" s="76"/>
      <c r="WDQ1" s="76"/>
      <c r="WDR1" s="76"/>
      <c r="WDS1" s="76"/>
      <c r="WDT1" s="76"/>
      <c r="WDU1" s="76"/>
      <c r="WDV1" s="76"/>
      <c r="WDW1" s="76"/>
      <c r="WDX1" s="76"/>
      <c r="WDY1" s="76"/>
      <c r="WDZ1" s="76"/>
      <c r="WEA1" s="76"/>
      <c r="WEB1" s="76"/>
      <c r="WEC1" s="76"/>
      <c r="WED1" s="76"/>
      <c r="WEE1" s="76"/>
      <c r="WEF1" s="76"/>
      <c r="WEG1" s="76"/>
      <c r="WEH1" s="76"/>
      <c r="WEI1" s="76"/>
      <c r="WEJ1" s="76"/>
      <c r="WEK1" s="76"/>
      <c r="WEL1" s="76"/>
      <c r="WEM1" s="76"/>
      <c r="WEN1" s="76"/>
      <c r="WEO1" s="76"/>
      <c r="WEP1" s="76"/>
      <c r="WEQ1" s="76"/>
      <c r="WER1" s="76"/>
      <c r="WES1" s="76"/>
      <c r="WET1" s="76"/>
      <c r="WEU1" s="76"/>
      <c r="WEV1" s="76"/>
      <c r="WEW1" s="76"/>
      <c r="WEX1" s="76"/>
      <c r="WEY1" s="76"/>
      <c r="WEZ1" s="76"/>
      <c r="WFA1" s="76"/>
      <c r="WFB1" s="76"/>
      <c r="WFC1" s="76"/>
      <c r="WFD1" s="76"/>
      <c r="WFE1" s="76"/>
      <c r="WFF1" s="76"/>
      <c r="WFG1" s="76"/>
      <c r="WFH1" s="76"/>
      <c r="WFI1" s="76"/>
      <c r="WFJ1" s="76"/>
      <c r="WFK1" s="76"/>
      <c r="WFL1" s="76"/>
      <c r="WFM1" s="76"/>
      <c r="WFN1" s="76"/>
      <c r="WFO1" s="76"/>
      <c r="WFP1" s="76"/>
      <c r="WFQ1" s="76"/>
      <c r="WFR1" s="76"/>
      <c r="WFS1" s="76"/>
      <c r="WFT1" s="76"/>
      <c r="WFU1" s="76"/>
      <c r="WFV1" s="76"/>
      <c r="WFW1" s="76"/>
      <c r="WFX1" s="76"/>
      <c r="WFY1" s="76"/>
      <c r="WFZ1" s="76"/>
      <c r="WGA1" s="76"/>
      <c r="WGB1" s="76"/>
      <c r="WGC1" s="76"/>
      <c r="WGD1" s="76"/>
      <c r="WGE1" s="76"/>
      <c r="WGF1" s="76"/>
      <c r="WGG1" s="76"/>
      <c r="WGH1" s="76"/>
      <c r="WGI1" s="76"/>
      <c r="WGJ1" s="76"/>
      <c r="WGK1" s="76"/>
      <c r="WGL1" s="76"/>
      <c r="WGM1" s="76"/>
      <c r="WGN1" s="76"/>
      <c r="WGO1" s="76"/>
      <c r="WGP1" s="76"/>
      <c r="WGQ1" s="76"/>
      <c r="WGR1" s="76"/>
      <c r="WGS1" s="76"/>
      <c r="WGT1" s="76"/>
      <c r="WGU1" s="76"/>
      <c r="WGV1" s="76"/>
      <c r="WGW1" s="76"/>
      <c r="WGX1" s="76"/>
      <c r="WGY1" s="76"/>
      <c r="WGZ1" s="76"/>
      <c r="WHA1" s="76"/>
      <c r="WHB1" s="76"/>
      <c r="WHC1" s="76"/>
      <c r="WHD1" s="76"/>
      <c r="WHE1" s="76"/>
      <c r="WHF1" s="76"/>
      <c r="WHG1" s="76"/>
      <c r="WHH1" s="76"/>
      <c r="WHI1" s="76"/>
      <c r="WHJ1" s="76"/>
      <c r="WHK1" s="76"/>
      <c r="WHL1" s="76"/>
      <c r="WHM1" s="76"/>
      <c r="WHN1" s="76"/>
      <c r="WHO1" s="76"/>
      <c r="WHP1" s="76"/>
      <c r="WHQ1" s="76"/>
      <c r="WHR1" s="76"/>
      <c r="WHS1" s="76"/>
      <c r="WHT1" s="76"/>
      <c r="WHU1" s="76"/>
      <c r="WHV1" s="76"/>
      <c r="WHW1" s="76"/>
      <c r="WHX1" s="76"/>
      <c r="WHY1" s="76"/>
      <c r="WHZ1" s="76"/>
      <c r="WIA1" s="76"/>
      <c r="WIB1" s="76"/>
      <c r="WIC1" s="76"/>
      <c r="WID1" s="76"/>
      <c r="WIE1" s="76"/>
      <c r="WIF1" s="76"/>
      <c r="WIG1" s="76"/>
      <c r="WIH1" s="76"/>
      <c r="WII1" s="76"/>
      <c r="WIJ1" s="76"/>
      <c r="WIK1" s="76"/>
      <c r="WIL1" s="76"/>
      <c r="WIM1" s="76"/>
      <c r="WIN1" s="76"/>
      <c r="WIO1" s="76"/>
      <c r="WIP1" s="76"/>
      <c r="WIQ1" s="76"/>
      <c r="WIR1" s="76"/>
      <c r="WIS1" s="76"/>
      <c r="WIT1" s="76"/>
      <c r="WIU1" s="76"/>
      <c r="WIV1" s="76"/>
      <c r="WIW1" s="76"/>
      <c r="WIX1" s="76"/>
      <c r="WIY1" s="76"/>
      <c r="WIZ1" s="76"/>
      <c r="WJA1" s="76"/>
      <c r="WJB1" s="76"/>
      <c r="WJC1" s="76"/>
      <c r="WJD1" s="76"/>
      <c r="WJE1" s="76"/>
      <c r="WJF1" s="76"/>
      <c r="WJG1" s="76"/>
      <c r="WJH1" s="76"/>
      <c r="WJI1" s="76"/>
      <c r="WJJ1" s="76"/>
      <c r="WJK1" s="76"/>
      <c r="WJL1" s="76"/>
      <c r="WJM1" s="76"/>
      <c r="WJN1" s="76"/>
      <c r="WJO1" s="76"/>
      <c r="WJP1" s="76"/>
      <c r="WJQ1" s="76"/>
      <c r="WJR1" s="76"/>
      <c r="WJS1" s="76"/>
      <c r="WJT1" s="76"/>
      <c r="WJU1" s="76"/>
      <c r="WJV1" s="76"/>
      <c r="WJW1" s="76"/>
      <c r="WJX1" s="76"/>
      <c r="WJY1" s="76"/>
      <c r="WJZ1" s="76"/>
      <c r="WKA1" s="76"/>
      <c r="WKB1" s="76"/>
      <c r="WKC1" s="76"/>
      <c r="WKD1" s="76"/>
      <c r="WKE1" s="76"/>
      <c r="WKF1" s="76"/>
      <c r="WKG1" s="76"/>
      <c r="WKH1" s="76"/>
      <c r="WKI1" s="76"/>
      <c r="WKJ1" s="76"/>
      <c r="WKK1" s="76"/>
      <c r="WKL1" s="76"/>
      <c r="WKM1" s="76"/>
      <c r="WKN1" s="76"/>
      <c r="WKO1" s="76"/>
      <c r="WKP1" s="76"/>
      <c r="WKQ1" s="76"/>
      <c r="WKR1" s="76"/>
      <c r="WKS1" s="76"/>
      <c r="WKT1" s="76"/>
      <c r="WKU1" s="76"/>
      <c r="WKV1" s="76"/>
      <c r="WKW1" s="76"/>
      <c r="WKX1" s="76"/>
      <c r="WKY1" s="76"/>
      <c r="WKZ1" s="76"/>
      <c r="WLA1" s="76"/>
      <c r="WLB1" s="76"/>
      <c r="WLC1" s="76"/>
      <c r="WLD1" s="76"/>
      <c r="WLE1" s="76"/>
      <c r="WLF1" s="76"/>
      <c r="WLG1" s="76"/>
      <c r="WLH1" s="76"/>
      <c r="WLI1" s="76"/>
      <c r="WLJ1" s="76"/>
      <c r="WLK1" s="76"/>
      <c r="WLL1" s="76"/>
      <c r="WLM1" s="76"/>
      <c r="WLN1" s="76"/>
      <c r="WLO1" s="76"/>
      <c r="WLP1" s="76"/>
      <c r="WLQ1" s="76"/>
      <c r="WLR1" s="76"/>
      <c r="WLS1" s="76"/>
      <c r="WLT1" s="76"/>
      <c r="WLU1" s="76"/>
      <c r="WLV1" s="76"/>
      <c r="WLW1" s="76"/>
      <c r="WLX1" s="76"/>
      <c r="WLY1" s="76"/>
      <c r="WLZ1" s="76"/>
      <c r="WMA1" s="76"/>
      <c r="WMB1" s="76"/>
      <c r="WMC1" s="76"/>
      <c r="WMD1" s="76"/>
      <c r="WME1" s="76"/>
      <c r="WMF1" s="76"/>
      <c r="WMG1" s="76"/>
      <c r="WMH1" s="76"/>
      <c r="WMI1" s="76"/>
      <c r="WMJ1" s="76"/>
      <c r="WMK1" s="76"/>
      <c r="WML1" s="76"/>
      <c r="WMM1" s="76"/>
      <c r="WMN1" s="76"/>
      <c r="WMO1" s="76"/>
      <c r="WMP1" s="76"/>
      <c r="WMQ1" s="76"/>
      <c r="WMR1" s="76"/>
      <c r="WMS1" s="76"/>
      <c r="WMT1" s="76"/>
      <c r="WMU1" s="76"/>
      <c r="WMV1" s="76"/>
      <c r="WMW1" s="76"/>
      <c r="WMX1" s="76"/>
      <c r="WMY1" s="76"/>
      <c r="WMZ1" s="76"/>
      <c r="WNA1" s="76"/>
      <c r="WNB1" s="76"/>
      <c r="WNC1" s="76"/>
      <c r="WND1" s="76"/>
      <c r="WNE1" s="76"/>
      <c r="WNF1" s="76"/>
      <c r="WNG1" s="76"/>
      <c r="WNH1" s="76"/>
      <c r="WNI1" s="76"/>
      <c r="WNJ1" s="76"/>
      <c r="WNK1" s="76"/>
      <c r="WNL1" s="76"/>
      <c r="WNM1" s="76"/>
      <c r="WNN1" s="76"/>
      <c r="WNO1" s="76"/>
      <c r="WNP1" s="76"/>
      <c r="WNQ1" s="76"/>
      <c r="WNR1" s="76"/>
      <c r="WNS1" s="76"/>
      <c r="WNT1" s="76"/>
      <c r="WNU1" s="76"/>
      <c r="WNV1" s="76"/>
      <c r="WNW1" s="76"/>
      <c r="WNX1" s="76"/>
      <c r="WNY1" s="76"/>
      <c r="WNZ1" s="76"/>
      <c r="WOA1" s="76"/>
      <c r="WOB1" s="76"/>
      <c r="WOC1" s="76"/>
      <c r="WOD1" s="76"/>
      <c r="WOE1" s="76"/>
      <c r="WOF1" s="76"/>
      <c r="WOG1" s="76"/>
      <c r="WOH1" s="76"/>
      <c r="WOI1" s="76"/>
      <c r="WOJ1" s="76"/>
      <c r="WOK1" s="76"/>
      <c r="WOL1" s="76"/>
      <c r="WOM1" s="76"/>
      <c r="WON1" s="76"/>
      <c r="WOO1" s="76"/>
      <c r="WOP1" s="76"/>
      <c r="WOQ1" s="76"/>
      <c r="WOR1" s="76"/>
      <c r="WOS1" s="76"/>
      <c r="WOT1" s="76"/>
      <c r="WOU1" s="76"/>
      <c r="WOV1" s="76"/>
      <c r="WOW1" s="76"/>
      <c r="WOX1" s="76"/>
      <c r="WOY1" s="76"/>
      <c r="WOZ1" s="76"/>
      <c r="WPA1" s="76"/>
      <c r="WPB1" s="76"/>
      <c r="WPC1" s="76"/>
      <c r="WPD1" s="76"/>
      <c r="WPE1" s="76"/>
      <c r="WPF1" s="76"/>
      <c r="WPG1" s="76"/>
      <c r="WPH1" s="76"/>
      <c r="WPI1" s="76"/>
      <c r="WPJ1" s="76"/>
      <c r="WPK1" s="76"/>
      <c r="WPL1" s="76"/>
      <c r="WPM1" s="76"/>
      <c r="WPN1" s="76"/>
      <c r="WPO1" s="76"/>
      <c r="WPP1" s="76"/>
      <c r="WPQ1" s="76"/>
      <c r="WPR1" s="76"/>
      <c r="WPS1" s="76"/>
      <c r="WPT1" s="76"/>
      <c r="WPU1" s="76"/>
      <c r="WPV1" s="76"/>
      <c r="WPW1" s="76"/>
      <c r="WPX1" s="76"/>
      <c r="WPY1" s="76"/>
      <c r="WPZ1" s="76"/>
      <c r="WQA1" s="76"/>
      <c r="WQB1" s="76"/>
      <c r="WQC1" s="76"/>
      <c r="WQD1" s="76"/>
      <c r="WQE1" s="76"/>
      <c r="WQF1" s="76"/>
      <c r="WQG1" s="76"/>
      <c r="WQH1" s="76"/>
      <c r="WQI1" s="76"/>
      <c r="WQJ1" s="76"/>
      <c r="WQK1" s="76"/>
      <c r="WQL1" s="76"/>
      <c r="WQM1" s="76"/>
      <c r="WQN1" s="76"/>
      <c r="WQO1" s="76"/>
      <c r="WQP1" s="76"/>
      <c r="WQQ1" s="76"/>
      <c r="WQR1" s="76"/>
      <c r="WQS1" s="76"/>
      <c r="WQT1" s="76"/>
      <c r="WQU1" s="76"/>
      <c r="WQV1" s="76"/>
      <c r="WQW1" s="76"/>
      <c r="WQX1" s="76"/>
      <c r="WQY1" s="76"/>
      <c r="WQZ1" s="76"/>
      <c r="WRA1" s="76"/>
      <c r="WRB1" s="76"/>
      <c r="WRC1" s="76"/>
      <c r="WRD1" s="76"/>
      <c r="WRE1" s="76"/>
      <c r="WRF1" s="76"/>
      <c r="WRG1" s="76"/>
      <c r="WRH1" s="76"/>
      <c r="WRI1" s="76"/>
      <c r="WRJ1" s="76"/>
      <c r="WRK1" s="76"/>
      <c r="WRL1" s="76"/>
      <c r="WRM1" s="76"/>
      <c r="WRN1" s="76"/>
      <c r="WRO1" s="76"/>
      <c r="WRP1" s="76"/>
      <c r="WRQ1" s="76"/>
      <c r="WRR1" s="76"/>
      <c r="WRS1" s="76"/>
      <c r="WRT1" s="76"/>
      <c r="WRU1" s="76"/>
      <c r="WRV1" s="76"/>
      <c r="WRW1" s="76"/>
      <c r="WRX1" s="76"/>
      <c r="WRY1" s="76"/>
      <c r="WRZ1" s="76"/>
      <c r="WSA1" s="76"/>
      <c r="WSB1" s="76"/>
      <c r="WSC1" s="76"/>
      <c r="WSD1" s="76"/>
      <c r="WSE1" s="76"/>
      <c r="WSF1" s="76"/>
      <c r="WSG1" s="76"/>
      <c r="WSH1" s="76"/>
      <c r="WSI1" s="76"/>
      <c r="WSJ1" s="76"/>
      <c r="WSK1" s="76"/>
      <c r="WSL1" s="76"/>
      <c r="WSM1" s="76"/>
      <c r="WSN1" s="76"/>
      <c r="WSO1" s="76"/>
      <c r="WSP1" s="76"/>
      <c r="WSQ1" s="76"/>
      <c r="WSR1" s="76"/>
      <c r="WSS1" s="76"/>
      <c r="WST1" s="76"/>
      <c r="WSU1" s="76"/>
      <c r="WSV1" s="76"/>
      <c r="WSW1" s="76"/>
      <c r="WSX1" s="76"/>
      <c r="WSY1" s="76"/>
      <c r="WSZ1" s="76"/>
      <c r="WTA1" s="76"/>
      <c r="WTB1" s="76"/>
      <c r="WTC1" s="76"/>
      <c r="WTD1" s="76"/>
      <c r="WTE1" s="76"/>
      <c r="WTF1" s="76"/>
      <c r="WTG1" s="76"/>
      <c r="WTH1" s="76"/>
      <c r="WTI1" s="76"/>
      <c r="WTJ1" s="76"/>
      <c r="WTK1" s="76"/>
      <c r="WTL1" s="76"/>
      <c r="WTM1" s="76"/>
      <c r="WTN1" s="76"/>
      <c r="WTO1" s="76"/>
      <c r="WTP1" s="76"/>
      <c r="WTQ1" s="76"/>
      <c r="WTR1" s="76"/>
      <c r="WTS1" s="76"/>
      <c r="WTT1" s="76"/>
      <c r="WTU1" s="76"/>
      <c r="WTV1" s="76"/>
      <c r="WTW1" s="76"/>
      <c r="WTX1" s="76"/>
      <c r="WTY1" s="76"/>
      <c r="WTZ1" s="76"/>
      <c r="WUA1" s="76"/>
      <c r="WUB1" s="76"/>
      <c r="WUC1" s="76"/>
      <c r="WUD1" s="76"/>
      <c r="WUE1" s="76"/>
      <c r="WUF1" s="76"/>
      <c r="WUG1" s="76"/>
      <c r="WUH1" s="76"/>
      <c r="WUI1" s="76"/>
      <c r="WUJ1" s="76"/>
      <c r="WUK1" s="76"/>
      <c r="WUL1" s="76"/>
      <c r="WUM1" s="76"/>
      <c r="WUN1" s="76"/>
      <c r="WUO1" s="76"/>
      <c r="WUP1" s="76"/>
      <c r="WUQ1" s="76"/>
      <c r="WUR1" s="76"/>
      <c r="WUS1" s="76"/>
      <c r="WUT1" s="76"/>
      <c r="WUU1" s="76"/>
      <c r="WUV1" s="76"/>
      <c r="WUW1" s="76"/>
      <c r="WUX1" s="76"/>
      <c r="WUY1" s="76"/>
      <c r="WUZ1" s="76"/>
      <c r="WVA1" s="76"/>
      <c r="WVB1" s="76"/>
      <c r="WVC1" s="76"/>
      <c r="WVD1" s="76"/>
      <c r="WVE1" s="76"/>
      <c r="WVF1" s="76"/>
      <c r="WVG1" s="76"/>
      <c r="WVH1" s="76"/>
      <c r="WVI1" s="76"/>
      <c r="WVJ1" s="76"/>
      <c r="WVK1" s="76"/>
      <c r="WVL1" s="76"/>
      <c r="WVM1" s="76"/>
      <c r="WVN1" s="76"/>
      <c r="WVO1" s="76"/>
      <c r="WVP1" s="76"/>
      <c r="WVQ1" s="76"/>
      <c r="WVR1" s="76"/>
      <c r="WVS1" s="76"/>
      <c r="WVT1" s="76"/>
      <c r="WVU1" s="76"/>
      <c r="WVV1" s="76"/>
      <c r="WVW1" s="76"/>
      <c r="WVX1" s="76"/>
      <c r="WVY1" s="76"/>
      <c r="WVZ1" s="76"/>
      <c r="WWA1" s="76"/>
      <c r="WWB1" s="76"/>
      <c r="WWC1" s="76"/>
      <c r="WWD1" s="76"/>
      <c r="WWE1" s="76"/>
      <c r="WWF1" s="76"/>
      <c r="WWG1" s="76"/>
      <c r="WWH1" s="76"/>
      <c r="WWI1" s="76"/>
      <c r="WWJ1" s="76"/>
      <c r="WWK1" s="76"/>
      <c r="WWL1" s="76"/>
      <c r="WWM1" s="76"/>
      <c r="WWN1" s="76"/>
      <c r="WWO1" s="76"/>
      <c r="WWP1" s="76"/>
      <c r="WWQ1" s="76"/>
      <c r="WWR1" s="76"/>
      <c r="WWS1" s="76"/>
      <c r="WWT1" s="76"/>
      <c r="WWU1" s="76"/>
      <c r="WWV1" s="76"/>
      <c r="WWW1" s="76"/>
      <c r="WWX1" s="76"/>
      <c r="WWY1" s="76"/>
      <c r="WWZ1" s="76"/>
      <c r="WXA1" s="76"/>
      <c r="WXB1" s="76"/>
      <c r="WXC1" s="76"/>
      <c r="WXD1" s="76"/>
      <c r="WXE1" s="76"/>
      <c r="WXF1" s="76"/>
      <c r="WXG1" s="76"/>
      <c r="WXH1" s="76"/>
      <c r="WXI1" s="76"/>
      <c r="WXJ1" s="76"/>
      <c r="WXK1" s="76"/>
      <c r="WXL1" s="76"/>
      <c r="WXM1" s="76"/>
      <c r="WXN1" s="76"/>
      <c r="WXO1" s="76"/>
      <c r="WXP1" s="76"/>
      <c r="WXQ1" s="76"/>
      <c r="WXR1" s="76"/>
      <c r="WXS1" s="76"/>
      <c r="WXT1" s="76"/>
      <c r="WXU1" s="76"/>
      <c r="WXV1" s="76"/>
      <c r="WXW1" s="76"/>
      <c r="WXX1" s="76"/>
      <c r="WXY1" s="76"/>
      <c r="WXZ1" s="76"/>
      <c r="WYA1" s="76"/>
      <c r="WYB1" s="76"/>
      <c r="WYC1" s="76"/>
      <c r="WYD1" s="76"/>
      <c r="WYE1" s="76"/>
      <c r="WYF1" s="76"/>
      <c r="WYG1" s="76"/>
      <c r="WYH1" s="76"/>
      <c r="WYI1" s="76"/>
      <c r="WYJ1" s="76"/>
      <c r="WYK1" s="76"/>
      <c r="WYL1" s="76"/>
      <c r="WYM1" s="76"/>
      <c r="WYN1" s="76"/>
      <c r="WYO1" s="76"/>
      <c r="WYP1" s="76"/>
      <c r="WYQ1" s="76"/>
      <c r="WYR1" s="76"/>
      <c r="WYS1" s="76"/>
      <c r="WYT1" s="76"/>
      <c r="WYU1" s="76"/>
      <c r="WYV1" s="76"/>
      <c r="WYW1" s="76"/>
      <c r="WYX1" s="76"/>
      <c r="WYY1" s="76"/>
      <c r="WYZ1" s="76"/>
      <c r="WZA1" s="76"/>
      <c r="WZB1" s="76"/>
      <c r="WZC1" s="76"/>
      <c r="WZD1" s="76"/>
      <c r="WZE1" s="76"/>
      <c r="WZF1" s="76"/>
      <c r="WZG1" s="76"/>
      <c r="WZH1" s="76"/>
      <c r="WZI1" s="76"/>
      <c r="WZJ1" s="76"/>
      <c r="WZK1" s="76"/>
      <c r="WZL1" s="76"/>
      <c r="WZM1" s="76"/>
      <c r="WZN1" s="76"/>
      <c r="WZO1" s="76"/>
      <c r="WZP1" s="76"/>
      <c r="WZQ1" s="76"/>
      <c r="WZR1" s="76"/>
      <c r="WZS1" s="76"/>
      <c r="WZT1" s="76"/>
      <c r="WZU1" s="76"/>
      <c r="WZV1" s="76"/>
      <c r="WZW1" s="76"/>
      <c r="WZX1" s="76"/>
      <c r="WZY1" s="76"/>
      <c r="WZZ1" s="76"/>
      <c r="XAA1" s="76"/>
      <c r="XAB1" s="76"/>
      <c r="XAC1" s="76"/>
      <c r="XAD1" s="76"/>
      <c r="XAE1" s="76"/>
      <c r="XAF1" s="76"/>
      <c r="XAG1" s="76"/>
      <c r="XAH1" s="76"/>
      <c r="XAI1" s="76"/>
      <c r="XAJ1" s="76"/>
      <c r="XAK1" s="76"/>
      <c r="XAL1" s="76"/>
      <c r="XAM1" s="76"/>
      <c r="XAN1" s="76"/>
      <c r="XAO1" s="76"/>
      <c r="XAP1" s="76"/>
      <c r="XAQ1" s="76"/>
      <c r="XAR1" s="76"/>
      <c r="XAS1" s="76"/>
      <c r="XAT1" s="76"/>
      <c r="XAU1" s="76"/>
      <c r="XAV1" s="76"/>
      <c r="XAW1" s="76"/>
      <c r="XAX1" s="76"/>
      <c r="XAY1" s="76"/>
      <c r="XAZ1" s="76"/>
      <c r="XBA1" s="76"/>
      <c r="XBB1" s="76"/>
      <c r="XBC1" s="76"/>
      <c r="XBD1" s="76"/>
      <c r="XBE1" s="76"/>
      <c r="XBF1" s="76"/>
      <c r="XBG1" s="76"/>
      <c r="XBH1" s="76"/>
      <c r="XBI1" s="76"/>
      <c r="XBJ1" s="76"/>
      <c r="XBK1" s="76"/>
      <c r="XBL1" s="76"/>
      <c r="XBM1" s="76"/>
      <c r="XBN1" s="76"/>
      <c r="XBO1" s="76"/>
      <c r="XBP1" s="76"/>
      <c r="XBQ1" s="76"/>
      <c r="XBR1" s="76"/>
      <c r="XBS1" s="76"/>
      <c r="XBT1" s="76"/>
      <c r="XBU1" s="76"/>
      <c r="XBV1" s="76"/>
      <c r="XBW1" s="76"/>
      <c r="XBX1" s="76"/>
      <c r="XBY1" s="76"/>
      <c r="XBZ1" s="76"/>
      <c r="XCA1" s="76"/>
      <c r="XCB1" s="76"/>
      <c r="XCC1" s="76"/>
      <c r="XCD1" s="76"/>
      <c r="XCE1" s="76"/>
      <c r="XCF1" s="76"/>
      <c r="XCG1" s="76"/>
      <c r="XCH1" s="76"/>
      <c r="XCI1" s="76"/>
      <c r="XCJ1" s="76"/>
      <c r="XCK1" s="76"/>
      <c r="XCL1" s="76"/>
      <c r="XCM1" s="76"/>
      <c r="XCN1" s="76"/>
      <c r="XCO1" s="76"/>
      <c r="XCP1" s="76"/>
      <c r="XCQ1" s="76"/>
      <c r="XCR1" s="76"/>
      <c r="XCS1" s="76"/>
      <c r="XCT1" s="76"/>
      <c r="XCU1" s="76"/>
      <c r="XCV1" s="76"/>
      <c r="XCW1" s="76"/>
      <c r="XCX1" s="76"/>
      <c r="XCY1" s="76"/>
      <c r="XCZ1" s="76"/>
      <c r="XDA1" s="76"/>
      <c r="XDB1" s="76"/>
      <c r="XDC1" s="76"/>
      <c r="XDD1" s="76"/>
      <c r="XDE1" s="76"/>
      <c r="XDF1" s="76"/>
      <c r="XDG1" s="76"/>
      <c r="XDH1" s="76"/>
      <c r="XDI1" s="76"/>
      <c r="XDJ1" s="76"/>
      <c r="XDK1" s="76"/>
      <c r="XDL1" s="76"/>
      <c r="XDM1" s="76"/>
      <c r="XDN1" s="76"/>
      <c r="XDO1" s="76"/>
      <c r="XDP1" s="76"/>
      <c r="XDQ1" s="76"/>
      <c r="XDR1" s="76"/>
      <c r="XDS1" s="76"/>
      <c r="XDT1" s="76"/>
      <c r="XDU1" s="76"/>
      <c r="XDV1" s="76"/>
      <c r="XDW1" s="76"/>
      <c r="XDX1" s="76"/>
      <c r="XDY1" s="76"/>
      <c r="XDZ1" s="76"/>
      <c r="XEA1" s="76"/>
      <c r="XEB1" s="76"/>
      <c r="XEC1" s="76"/>
      <c r="XED1" s="76"/>
      <c r="XEE1" s="76"/>
      <c r="XEF1" s="76"/>
      <c r="XEG1" s="76"/>
      <c r="XEH1" s="76"/>
      <c r="XEI1" s="76"/>
      <c r="XEJ1" s="76"/>
      <c r="XEK1" s="76"/>
      <c r="XEL1" s="76"/>
      <c r="XEM1" s="76"/>
      <c r="XEN1" s="76"/>
      <c r="XEO1" s="76"/>
      <c r="XEP1" s="76"/>
      <c r="XEQ1" s="76"/>
      <c r="XER1" s="76"/>
      <c r="XES1" s="76"/>
      <c r="XET1" s="76"/>
      <c r="XEU1" s="76"/>
      <c r="XEV1" s="76"/>
      <c r="XEW1" s="76"/>
      <c r="XEX1" s="76"/>
      <c r="XEY1" s="76"/>
      <c r="XEZ1" s="76"/>
      <c r="XFA1" s="76"/>
      <c r="XFB1" s="76"/>
    </row>
    <row r="2" spans="1:16382" x14ac:dyDescent="0.2">
      <c r="A2" s="126" t="s">
        <v>970</v>
      </c>
      <c r="B2" s="229" t="s">
        <v>971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  <c r="AML2" s="76"/>
      <c r="AMM2" s="76"/>
      <c r="AMN2" s="76"/>
      <c r="AMO2" s="76"/>
      <c r="AMP2" s="76"/>
      <c r="AMQ2" s="76"/>
      <c r="AMR2" s="76"/>
      <c r="AMS2" s="76"/>
      <c r="AMT2" s="76"/>
      <c r="AMU2" s="76"/>
      <c r="AMV2" s="76"/>
      <c r="AMW2" s="76"/>
      <c r="AMX2" s="76"/>
      <c r="AMY2" s="76"/>
      <c r="AMZ2" s="76"/>
      <c r="ANA2" s="76"/>
      <c r="ANB2" s="76"/>
      <c r="ANC2" s="76"/>
      <c r="AND2" s="76"/>
      <c r="ANE2" s="76"/>
      <c r="ANF2" s="76"/>
      <c r="ANG2" s="76"/>
      <c r="ANH2" s="76"/>
      <c r="ANI2" s="76"/>
      <c r="ANJ2" s="76"/>
      <c r="ANK2" s="76"/>
      <c r="ANL2" s="76"/>
      <c r="ANM2" s="76"/>
      <c r="ANN2" s="76"/>
      <c r="ANO2" s="76"/>
      <c r="ANP2" s="76"/>
      <c r="ANQ2" s="76"/>
      <c r="ANR2" s="76"/>
      <c r="ANS2" s="76"/>
      <c r="ANT2" s="76"/>
      <c r="ANU2" s="76"/>
      <c r="ANV2" s="76"/>
      <c r="ANW2" s="76"/>
      <c r="ANX2" s="76"/>
      <c r="ANY2" s="76"/>
      <c r="ANZ2" s="76"/>
      <c r="AOA2" s="76"/>
      <c r="AOB2" s="76"/>
      <c r="AOC2" s="76"/>
      <c r="AOD2" s="76"/>
      <c r="AOE2" s="76"/>
      <c r="AOF2" s="76"/>
      <c r="AOG2" s="76"/>
      <c r="AOH2" s="76"/>
      <c r="AOI2" s="76"/>
      <c r="AOJ2" s="76"/>
      <c r="AOK2" s="76"/>
      <c r="AOL2" s="76"/>
      <c r="AOM2" s="76"/>
      <c r="AON2" s="76"/>
      <c r="AOO2" s="76"/>
      <c r="AOP2" s="76"/>
      <c r="AOQ2" s="76"/>
      <c r="AOR2" s="76"/>
      <c r="AOS2" s="76"/>
      <c r="AOT2" s="76"/>
      <c r="AOU2" s="76"/>
      <c r="AOV2" s="76"/>
      <c r="AOW2" s="76"/>
      <c r="AOX2" s="76"/>
      <c r="AOY2" s="76"/>
      <c r="AOZ2" s="76"/>
      <c r="APA2" s="76"/>
      <c r="APB2" s="76"/>
      <c r="APC2" s="76"/>
      <c r="APD2" s="76"/>
      <c r="APE2" s="76"/>
      <c r="APF2" s="76"/>
      <c r="APG2" s="76"/>
      <c r="APH2" s="76"/>
      <c r="API2" s="76"/>
      <c r="APJ2" s="76"/>
      <c r="APK2" s="76"/>
      <c r="APL2" s="76"/>
      <c r="APM2" s="76"/>
      <c r="APN2" s="76"/>
      <c r="APO2" s="76"/>
      <c r="APP2" s="76"/>
      <c r="APQ2" s="76"/>
      <c r="APR2" s="76"/>
      <c r="APS2" s="76"/>
      <c r="APT2" s="76"/>
      <c r="APU2" s="76"/>
      <c r="APV2" s="76"/>
      <c r="APW2" s="76"/>
      <c r="APX2" s="76"/>
      <c r="APY2" s="76"/>
      <c r="APZ2" s="76"/>
      <c r="AQA2" s="76"/>
      <c r="AQB2" s="76"/>
      <c r="AQC2" s="76"/>
      <c r="AQD2" s="76"/>
      <c r="AQE2" s="76"/>
      <c r="AQF2" s="76"/>
      <c r="AQG2" s="76"/>
      <c r="AQH2" s="76"/>
      <c r="AQI2" s="76"/>
      <c r="AQJ2" s="76"/>
      <c r="AQK2" s="76"/>
      <c r="AQL2" s="76"/>
      <c r="AQM2" s="76"/>
      <c r="AQN2" s="76"/>
      <c r="AQO2" s="76"/>
      <c r="AQP2" s="76"/>
      <c r="AQQ2" s="76"/>
      <c r="AQR2" s="76"/>
      <c r="AQS2" s="76"/>
      <c r="AQT2" s="76"/>
      <c r="AQU2" s="76"/>
      <c r="AQV2" s="76"/>
      <c r="AQW2" s="76"/>
      <c r="AQX2" s="76"/>
      <c r="AQY2" s="76"/>
      <c r="AQZ2" s="76"/>
      <c r="ARA2" s="76"/>
      <c r="ARB2" s="76"/>
      <c r="ARC2" s="76"/>
      <c r="ARD2" s="76"/>
      <c r="ARE2" s="76"/>
      <c r="ARF2" s="76"/>
      <c r="ARG2" s="76"/>
      <c r="ARH2" s="76"/>
      <c r="ARI2" s="76"/>
      <c r="ARJ2" s="76"/>
      <c r="ARK2" s="76"/>
      <c r="ARL2" s="76"/>
      <c r="ARM2" s="76"/>
      <c r="ARN2" s="76"/>
      <c r="ARO2" s="76"/>
      <c r="ARP2" s="76"/>
      <c r="ARQ2" s="76"/>
      <c r="ARR2" s="76"/>
      <c r="ARS2" s="76"/>
      <c r="ART2" s="76"/>
      <c r="ARU2" s="76"/>
      <c r="ARV2" s="76"/>
      <c r="ARW2" s="76"/>
      <c r="ARX2" s="76"/>
      <c r="ARY2" s="76"/>
      <c r="ARZ2" s="76"/>
      <c r="ASA2" s="76"/>
      <c r="ASB2" s="76"/>
      <c r="ASC2" s="76"/>
      <c r="ASD2" s="76"/>
      <c r="ASE2" s="76"/>
      <c r="ASF2" s="76"/>
      <c r="ASG2" s="76"/>
      <c r="ASH2" s="76"/>
      <c r="ASI2" s="76"/>
      <c r="ASJ2" s="76"/>
      <c r="ASK2" s="76"/>
      <c r="ASL2" s="76"/>
      <c r="ASM2" s="76"/>
      <c r="ASN2" s="76"/>
      <c r="ASO2" s="76"/>
      <c r="ASP2" s="76"/>
      <c r="ASQ2" s="76"/>
      <c r="ASR2" s="76"/>
      <c r="ASS2" s="76"/>
      <c r="AST2" s="76"/>
      <c r="ASU2" s="76"/>
      <c r="ASV2" s="76"/>
      <c r="ASW2" s="76"/>
      <c r="ASX2" s="76"/>
      <c r="ASY2" s="76"/>
      <c r="ASZ2" s="76"/>
      <c r="ATA2" s="76"/>
      <c r="ATB2" s="76"/>
      <c r="ATC2" s="76"/>
      <c r="ATD2" s="76"/>
      <c r="ATE2" s="76"/>
      <c r="ATF2" s="76"/>
      <c r="ATG2" s="76"/>
      <c r="ATH2" s="76"/>
      <c r="ATI2" s="76"/>
      <c r="ATJ2" s="76"/>
      <c r="ATK2" s="76"/>
      <c r="ATL2" s="76"/>
      <c r="ATM2" s="76"/>
      <c r="ATN2" s="76"/>
      <c r="ATO2" s="76"/>
      <c r="ATP2" s="76"/>
      <c r="ATQ2" s="76"/>
      <c r="ATR2" s="76"/>
      <c r="ATS2" s="76"/>
      <c r="ATT2" s="76"/>
      <c r="ATU2" s="76"/>
      <c r="ATV2" s="76"/>
      <c r="ATW2" s="76"/>
      <c r="ATX2" s="76"/>
      <c r="ATY2" s="76"/>
      <c r="ATZ2" s="76"/>
      <c r="AUA2" s="76"/>
      <c r="AUB2" s="76"/>
      <c r="AUC2" s="76"/>
      <c r="AUD2" s="76"/>
      <c r="AUE2" s="76"/>
      <c r="AUF2" s="76"/>
      <c r="AUG2" s="76"/>
      <c r="AUH2" s="76"/>
      <c r="AUI2" s="76"/>
      <c r="AUJ2" s="76"/>
      <c r="AUK2" s="76"/>
      <c r="AUL2" s="76"/>
      <c r="AUM2" s="76"/>
      <c r="AUN2" s="76"/>
      <c r="AUO2" s="76"/>
      <c r="AUP2" s="76"/>
      <c r="AUQ2" s="76"/>
      <c r="AUR2" s="76"/>
      <c r="AUS2" s="76"/>
      <c r="AUT2" s="76"/>
      <c r="AUU2" s="76"/>
      <c r="AUV2" s="76"/>
      <c r="AUW2" s="76"/>
      <c r="AUX2" s="76"/>
      <c r="AUY2" s="76"/>
      <c r="AUZ2" s="76"/>
      <c r="AVA2" s="76"/>
      <c r="AVB2" s="76"/>
      <c r="AVC2" s="76"/>
      <c r="AVD2" s="76"/>
      <c r="AVE2" s="76"/>
      <c r="AVF2" s="76"/>
      <c r="AVG2" s="76"/>
      <c r="AVH2" s="76"/>
      <c r="AVI2" s="76"/>
      <c r="AVJ2" s="76"/>
      <c r="AVK2" s="76"/>
      <c r="AVL2" s="76"/>
      <c r="AVM2" s="76"/>
      <c r="AVN2" s="76"/>
      <c r="AVO2" s="76"/>
      <c r="AVP2" s="76"/>
      <c r="AVQ2" s="76"/>
      <c r="AVR2" s="76"/>
      <c r="AVS2" s="76"/>
      <c r="AVT2" s="76"/>
      <c r="AVU2" s="76"/>
      <c r="AVV2" s="76"/>
      <c r="AVW2" s="76"/>
      <c r="AVX2" s="76"/>
      <c r="AVY2" s="76"/>
      <c r="AVZ2" s="76"/>
      <c r="AWA2" s="76"/>
      <c r="AWB2" s="76"/>
      <c r="AWC2" s="76"/>
      <c r="AWD2" s="76"/>
      <c r="AWE2" s="76"/>
      <c r="AWF2" s="76"/>
      <c r="AWG2" s="76"/>
      <c r="AWH2" s="76"/>
      <c r="AWI2" s="76"/>
      <c r="AWJ2" s="76"/>
      <c r="AWK2" s="76"/>
      <c r="AWL2" s="76"/>
      <c r="AWM2" s="76"/>
      <c r="AWN2" s="76"/>
      <c r="AWO2" s="76"/>
      <c r="AWP2" s="76"/>
      <c r="AWQ2" s="76"/>
      <c r="AWR2" s="76"/>
      <c r="AWS2" s="76"/>
      <c r="AWT2" s="76"/>
      <c r="AWU2" s="76"/>
      <c r="AWV2" s="76"/>
      <c r="AWW2" s="76"/>
      <c r="AWX2" s="76"/>
      <c r="AWY2" s="76"/>
      <c r="AWZ2" s="76"/>
      <c r="AXA2" s="76"/>
      <c r="AXB2" s="76"/>
      <c r="AXC2" s="76"/>
      <c r="AXD2" s="76"/>
      <c r="AXE2" s="76"/>
      <c r="AXF2" s="76"/>
      <c r="AXG2" s="76"/>
      <c r="AXH2" s="76"/>
      <c r="AXI2" s="76"/>
      <c r="AXJ2" s="76"/>
      <c r="AXK2" s="76"/>
      <c r="AXL2" s="76"/>
      <c r="AXM2" s="76"/>
      <c r="AXN2" s="76"/>
      <c r="AXO2" s="76"/>
      <c r="AXP2" s="76"/>
      <c r="AXQ2" s="76"/>
      <c r="AXR2" s="76"/>
      <c r="AXS2" s="76"/>
      <c r="AXT2" s="76"/>
      <c r="AXU2" s="76"/>
      <c r="AXV2" s="76"/>
      <c r="AXW2" s="76"/>
      <c r="AXX2" s="76"/>
      <c r="AXY2" s="76"/>
      <c r="AXZ2" s="76"/>
      <c r="AYA2" s="76"/>
      <c r="AYB2" s="76"/>
      <c r="AYC2" s="76"/>
      <c r="AYD2" s="76"/>
      <c r="AYE2" s="76"/>
      <c r="AYF2" s="76"/>
      <c r="AYG2" s="76"/>
      <c r="AYH2" s="76"/>
      <c r="AYI2" s="76"/>
      <c r="AYJ2" s="76"/>
      <c r="AYK2" s="76"/>
      <c r="AYL2" s="76"/>
      <c r="AYM2" s="76"/>
      <c r="AYN2" s="76"/>
      <c r="AYO2" s="76"/>
      <c r="AYP2" s="76"/>
      <c r="AYQ2" s="76"/>
      <c r="AYR2" s="76"/>
      <c r="AYS2" s="76"/>
      <c r="AYT2" s="76"/>
      <c r="AYU2" s="76"/>
      <c r="AYV2" s="76"/>
      <c r="AYW2" s="76"/>
      <c r="AYX2" s="76"/>
      <c r="AYY2" s="76"/>
      <c r="AYZ2" s="76"/>
      <c r="AZA2" s="76"/>
      <c r="AZB2" s="76"/>
      <c r="AZC2" s="76"/>
      <c r="AZD2" s="76"/>
      <c r="AZE2" s="76"/>
      <c r="AZF2" s="76"/>
      <c r="AZG2" s="76"/>
      <c r="AZH2" s="76"/>
      <c r="AZI2" s="76"/>
      <c r="AZJ2" s="76"/>
      <c r="AZK2" s="76"/>
      <c r="AZL2" s="76"/>
      <c r="AZM2" s="76"/>
      <c r="AZN2" s="76"/>
      <c r="AZO2" s="76"/>
      <c r="AZP2" s="76"/>
      <c r="AZQ2" s="76"/>
      <c r="AZR2" s="76"/>
      <c r="AZS2" s="76"/>
      <c r="AZT2" s="76"/>
      <c r="AZU2" s="76"/>
      <c r="AZV2" s="76"/>
      <c r="AZW2" s="76"/>
      <c r="AZX2" s="76"/>
      <c r="AZY2" s="76"/>
      <c r="AZZ2" s="76"/>
      <c r="BAA2" s="76"/>
      <c r="BAB2" s="76"/>
      <c r="BAC2" s="76"/>
      <c r="BAD2" s="76"/>
      <c r="BAE2" s="76"/>
      <c r="BAF2" s="76"/>
      <c r="BAG2" s="76"/>
      <c r="BAH2" s="76"/>
      <c r="BAI2" s="76"/>
      <c r="BAJ2" s="76"/>
      <c r="BAK2" s="76"/>
      <c r="BAL2" s="76"/>
      <c r="BAM2" s="76"/>
      <c r="BAN2" s="76"/>
      <c r="BAO2" s="76"/>
      <c r="BAP2" s="76"/>
      <c r="BAQ2" s="76"/>
      <c r="BAR2" s="76"/>
      <c r="BAS2" s="76"/>
      <c r="BAT2" s="76"/>
      <c r="BAU2" s="76"/>
      <c r="BAV2" s="76"/>
      <c r="BAW2" s="76"/>
      <c r="BAX2" s="76"/>
      <c r="BAY2" s="76"/>
      <c r="BAZ2" s="76"/>
      <c r="BBA2" s="76"/>
      <c r="BBB2" s="76"/>
      <c r="BBC2" s="76"/>
      <c r="BBD2" s="76"/>
      <c r="BBE2" s="76"/>
      <c r="BBF2" s="76"/>
      <c r="BBG2" s="76"/>
      <c r="BBH2" s="76"/>
      <c r="BBI2" s="76"/>
      <c r="BBJ2" s="76"/>
      <c r="BBK2" s="76"/>
      <c r="BBL2" s="76"/>
      <c r="BBM2" s="76"/>
      <c r="BBN2" s="76"/>
      <c r="BBO2" s="76"/>
      <c r="BBP2" s="76"/>
      <c r="BBQ2" s="76"/>
      <c r="BBR2" s="76"/>
      <c r="BBS2" s="76"/>
      <c r="BBT2" s="76"/>
      <c r="BBU2" s="76"/>
      <c r="BBV2" s="76"/>
      <c r="BBW2" s="76"/>
      <c r="BBX2" s="76"/>
      <c r="BBY2" s="76"/>
      <c r="BBZ2" s="76"/>
      <c r="BCA2" s="76"/>
      <c r="BCB2" s="76"/>
      <c r="BCC2" s="76"/>
      <c r="BCD2" s="76"/>
      <c r="BCE2" s="76"/>
      <c r="BCF2" s="76"/>
      <c r="BCG2" s="76"/>
      <c r="BCH2" s="76"/>
      <c r="BCI2" s="76"/>
      <c r="BCJ2" s="76"/>
      <c r="BCK2" s="76"/>
      <c r="BCL2" s="76"/>
      <c r="BCM2" s="76"/>
      <c r="BCN2" s="76"/>
      <c r="BCO2" s="76"/>
      <c r="BCP2" s="76"/>
      <c r="BCQ2" s="76"/>
      <c r="BCR2" s="76"/>
      <c r="BCS2" s="76"/>
      <c r="BCT2" s="76"/>
      <c r="BCU2" s="76"/>
      <c r="BCV2" s="76"/>
      <c r="BCW2" s="76"/>
      <c r="BCX2" s="76"/>
      <c r="BCY2" s="76"/>
      <c r="BCZ2" s="76"/>
      <c r="BDA2" s="76"/>
      <c r="BDB2" s="76"/>
      <c r="BDC2" s="76"/>
      <c r="BDD2" s="76"/>
      <c r="BDE2" s="76"/>
      <c r="BDF2" s="76"/>
      <c r="BDG2" s="76"/>
      <c r="BDH2" s="76"/>
      <c r="BDI2" s="76"/>
      <c r="BDJ2" s="76"/>
      <c r="BDK2" s="76"/>
      <c r="BDL2" s="76"/>
      <c r="BDM2" s="76"/>
      <c r="BDN2" s="76"/>
      <c r="BDO2" s="76"/>
      <c r="BDP2" s="76"/>
      <c r="BDQ2" s="76"/>
      <c r="BDR2" s="76"/>
      <c r="BDS2" s="76"/>
      <c r="BDT2" s="76"/>
      <c r="BDU2" s="76"/>
      <c r="BDV2" s="76"/>
      <c r="BDW2" s="76"/>
      <c r="BDX2" s="76"/>
      <c r="BDY2" s="76"/>
      <c r="BDZ2" s="76"/>
      <c r="BEA2" s="76"/>
      <c r="BEB2" s="76"/>
      <c r="BEC2" s="76"/>
      <c r="BED2" s="76"/>
      <c r="BEE2" s="76"/>
      <c r="BEF2" s="76"/>
      <c r="BEG2" s="76"/>
      <c r="BEH2" s="76"/>
      <c r="BEI2" s="76"/>
      <c r="BEJ2" s="76"/>
      <c r="BEK2" s="76"/>
      <c r="BEL2" s="76"/>
      <c r="BEM2" s="76"/>
      <c r="BEN2" s="76"/>
      <c r="BEO2" s="76"/>
      <c r="BEP2" s="76"/>
      <c r="BEQ2" s="76"/>
      <c r="BER2" s="76"/>
      <c r="BES2" s="76"/>
      <c r="BET2" s="76"/>
      <c r="BEU2" s="76"/>
      <c r="BEV2" s="76"/>
      <c r="BEW2" s="76"/>
      <c r="BEX2" s="76"/>
      <c r="BEY2" s="76"/>
      <c r="BEZ2" s="76"/>
      <c r="BFA2" s="76"/>
      <c r="BFB2" s="76"/>
      <c r="BFC2" s="76"/>
      <c r="BFD2" s="76"/>
      <c r="BFE2" s="76"/>
      <c r="BFF2" s="76"/>
      <c r="BFG2" s="76"/>
      <c r="BFH2" s="76"/>
      <c r="BFI2" s="76"/>
      <c r="BFJ2" s="76"/>
      <c r="BFK2" s="76"/>
      <c r="BFL2" s="76"/>
      <c r="BFM2" s="76"/>
      <c r="BFN2" s="76"/>
      <c r="BFO2" s="76"/>
      <c r="BFP2" s="76"/>
      <c r="BFQ2" s="76"/>
      <c r="BFR2" s="76"/>
      <c r="BFS2" s="76"/>
      <c r="BFT2" s="76"/>
      <c r="BFU2" s="76"/>
      <c r="BFV2" s="76"/>
      <c r="BFW2" s="76"/>
      <c r="BFX2" s="76"/>
      <c r="BFY2" s="76"/>
      <c r="BFZ2" s="76"/>
      <c r="BGA2" s="76"/>
      <c r="BGB2" s="76"/>
      <c r="BGC2" s="76"/>
      <c r="BGD2" s="76"/>
      <c r="BGE2" s="76"/>
      <c r="BGF2" s="76"/>
      <c r="BGG2" s="76"/>
      <c r="BGH2" s="76"/>
      <c r="BGI2" s="76"/>
      <c r="BGJ2" s="76"/>
      <c r="BGK2" s="76"/>
      <c r="BGL2" s="76"/>
      <c r="BGM2" s="76"/>
      <c r="BGN2" s="76"/>
      <c r="BGO2" s="76"/>
      <c r="BGP2" s="76"/>
      <c r="BGQ2" s="76"/>
      <c r="BGR2" s="76"/>
      <c r="BGS2" s="76"/>
      <c r="BGT2" s="76"/>
      <c r="BGU2" s="76"/>
      <c r="BGV2" s="76"/>
      <c r="BGW2" s="76"/>
      <c r="BGX2" s="76"/>
      <c r="BGY2" s="76"/>
      <c r="BGZ2" s="76"/>
      <c r="BHA2" s="76"/>
      <c r="BHB2" s="76"/>
      <c r="BHC2" s="76"/>
      <c r="BHD2" s="76"/>
      <c r="BHE2" s="76"/>
      <c r="BHF2" s="76"/>
      <c r="BHG2" s="76"/>
      <c r="BHH2" s="76"/>
      <c r="BHI2" s="76"/>
      <c r="BHJ2" s="76"/>
      <c r="BHK2" s="76"/>
      <c r="BHL2" s="76"/>
      <c r="BHM2" s="76"/>
      <c r="BHN2" s="76"/>
      <c r="BHO2" s="76"/>
      <c r="BHP2" s="76"/>
      <c r="BHQ2" s="76"/>
      <c r="BHR2" s="76"/>
      <c r="BHS2" s="76"/>
      <c r="BHT2" s="76"/>
      <c r="BHU2" s="76"/>
      <c r="BHV2" s="76"/>
      <c r="BHW2" s="76"/>
      <c r="BHX2" s="76"/>
      <c r="BHY2" s="76"/>
      <c r="BHZ2" s="76"/>
      <c r="BIA2" s="76"/>
      <c r="BIB2" s="76"/>
      <c r="BIC2" s="76"/>
      <c r="BID2" s="76"/>
      <c r="BIE2" s="76"/>
      <c r="BIF2" s="76"/>
      <c r="BIG2" s="76"/>
      <c r="BIH2" s="76"/>
      <c r="BII2" s="76"/>
      <c r="BIJ2" s="76"/>
      <c r="BIK2" s="76"/>
      <c r="BIL2" s="76"/>
      <c r="BIM2" s="76"/>
      <c r="BIN2" s="76"/>
      <c r="BIO2" s="76"/>
      <c r="BIP2" s="76"/>
      <c r="BIQ2" s="76"/>
      <c r="BIR2" s="76"/>
      <c r="BIS2" s="76"/>
      <c r="BIT2" s="76"/>
      <c r="BIU2" s="76"/>
      <c r="BIV2" s="76"/>
      <c r="BIW2" s="76"/>
      <c r="BIX2" s="76"/>
      <c r="BIY2" s="76"/>
      <c r="BIZ2" s="76"/>
      <c r="BJA2" s="76"/>
      <c r="BJB2" s="76"/>
      <c r="BJC2" s="76"/>
      <c r="BJD2" s="76"/>
      <c r="BJE2" s="76"/>
      <c r="BJF2" s="76"/>
      <c r="BJG2" s="76"/>
      <c r="BJH2" s="76"/>
      <c r="BJI2" s="76"/>
      <c r="BJJ2" s="76"/>
      <c r="BJK2" s="76"/>
      <c r="BJL2" s="76"/>
      <c r="BJM2" s="76"/>
      <c r="BJN2" s="76"/>
      <c r="BJO2" s="76"/>
      <c r="BJP2" s="76"/>
      <c r="BJQ2" s="76"/>
      <c r="BJR2" s="76"/>
      <c r="BJS2" s="76"/>
      <c r="BJT2" s="76"/>
      <c r="BJU2" s="76"/>
      <c r="BJV2" s="76"/>
      <c r="BJW2" s="76"/>
      <c r="BJX2" s="76"/>
      <c r="BJY2" s="76"/>
      <c r="BJZ2" s="76"/>
      <c r="BKA2" s="76"/>
      <c r="BKB2" s="76"/>
      <c r="BKC2" s="76"/>
      <c r="BKD2" s="76"/>
      <c r="BKE2" s="76"/>
      <c r="BKF2" s="76"/>
      <c r="BKG2" s="76"/>
      <c r="BKH2" s="76"/>
      <c r="BKI2" s="76"/>
      <c r="BKJ2" s="76"/>
      <c r="BKK2" s="76"/>
      <c r="BKL2" s="76"/>
      <c r="BKM2" s="76"/>
      <c r="BKN2" s="76"/>
      <c r="BKO2" s="76"/>
      <c r="BKP2" s="76"/>
      <c r="BKQ2" s="76"/>
      <c r="BKR2" s="76"/>
      <c r="BKS2" s="76"/>
      <c r="BKT2" s="76"/>
      <c r="BKU2" s="76"/>
      <c r="BKV2" s="76"/>
      <c r="BKW2" s="76"/>
      <c r="BKX2" s="76"/>
      <c r="BKY2" s="76"/>
      <c r="BKZ2" s="76"/>
      <c r="BLA2" s="76"/>
      <c r="BLB2" s="76"/>
      <c r="BLC2" s="76"/>
      <c r="BLD2" s="76"/>
      <c r="BLE2" s="76"/>
      <c r="BLF2" s="76"/>
      <c r="BLG2" s="76"/>
      <c r="BLH2" s="76"/>
      <c r="BLI2" s="76"/>
      <c r="BLJ2" s="76"/>
      <c r="BLK2" s="76"/>
      <c r="BLL2" s="76"/>
      <c r="BLM2" s="76"/>
      <c r="BLN2" s="76"/>
      <c r="BLO2" s="76"/>
      <c r="BLP2" s="76"/>
      <c r="BLQ2" s="76"/>
      <c r="BLR2" s="76"/>
      <c r="BLS2" s="76"/>
      <c r="BLT2" s="76"/>
      <c r="BLU2" s="76"/>
      <c r="BLV2" s="76"/>
      <c r="BLW2" s="76"/>
      <c r="BLX2" s="76"/>
      <c r="BLY2" s="76"/>
      <c r="BLZ2" s="76"/>
      <c r="BMA2" s="76"/>
      <c r="BMB2" s="76"/>
      <c r="BMC2" s="76"/>
      <c r="BMD2" s="76"/>
      <c r="BME2" s="76"/>
      <c r="BMF2" s="76"/>
      <c r="BMG2" s="76"/>
      <c r="BMH2" s="76"/>
      <c r="BMI2" s="76"/>
      <c r="BMJ2" s="76"/>
      <c r="BMK2" s="76"/>
      <c r="BML2" s="76"/>
      <c r="BMM2" s="76"/>
      <c r="BMN2" s="76"/>
      <c r="BMO2" s="76"/>
      <c r="BMP2" s="76"/>
      <c r="BMQ2" s="76"/>
      <c r="BMR2" s="76"/>
      <c r="BMS2" s="76"/>
      <c r="BMT2" s="76"/>
      <c r="BMU2" s="76"/>
      <c r="BMV2" s="76"/>
      <c r="BMW2" s="76"/>
      <c r="BMX2" s="76"/>
      <c r="BMY2" s="76"/>
      <c r="BMZ2" s="76"/>
      <c r="BNA2" s="76"/>
      <c r="BNB2" s="76"/>
      <c r="BNC2" s="76"/>
      <c r="BND2" s="76"/>
      <c r="BNE2" s="76"/>
      <c r="BNF2" s="76"/>
      <c r="BNG2" s="76"/>
      <c r="BNH2" s="76"/>
      <c r="BNI2" s="76"/>
      <c r="BNJ2" s="76"/>
      <c r="BNK2" s="76"/>
      <c r="BNL2" s="76"/>
      <c r="BNM2" s="76"/>
      <c r="BNN2" s="76"/>
      <c r="BNO2" s="76"/>
      <c r="BNP2" s="76"/>
      <c r="BNQ2" s="76"/>
      <c r="BNR2" s="76"/>
      <c r="BNS2" s="76"/>
      <c r="BNT2" s="76"/>
      <c r="BNU2" s="76"/>
      <c r="BNV2" s="76"/>
      <c r="BNW2" s="76"/>
      <c r="BNX2" s="76"/>
      <c r="BNY2" s="76"/>
      <c r="BNZ2" s="76"/>
      <c r="BOA2" s="76"/>
      <c r="BOB2" s="76"/>
      <c r="BOC2" s="76"/>
      <c r="BOD2" s="76"/>
      <c r="BOE2" s="76"/>
      <c r="BOF2" s="76"/>
      <c r="BOG2" s="76"/>
      <c r="BOH2" s="76"/>
      <c r="BOI2" s="76"/>
      <c r="BOJ2" s="76"/>
      <c r="BOK2" s="76"/>
      <c r="BOL2" s="76"/>
      <c r="BOM2" s="76"/>
      <c r="BON2" s="76"/>
      <c r="BOO2" s="76"/>
      <c r="BOP2" s="76"/>
      <c r="BOQ2" s="76"/>
      <c r="BOR2" s="76"/>
      <c r="BOS2" s="76"/>
      <c r="BOT2" s="76"/>
      <c r="BOU2" s="76"/>
      <c r="BOV2" s="76"/>
      <c r="BOW2" s="76"/>
      <c r="BOX2" s="76"/>
      <c r="BOY2" s="76"/>
      <c r="BOZ2" s="76"/>
      <c r="BPA2" s="76"/>
      <c r="BPB2" s="76"/>
      <c r="BPC2" s="76"/>
      <c r="BPD2" s="76"/>
      <c r="BPE2" s="76"/>
      <c r="BPF2" s="76"/>
      <c r="BPG2" s="76"/>
      <c r="BPH2" s="76"/>
      <c r="BPI2" s="76"/>
      <c r="BPJ2" s="76"/>
      <c r="BPK2" s="76"/>
      <c r="BPL2" s="76"/>
      <c r="BPM2" s="76"/>
      <c r="BPN2" s="76"/>
      <c r="BPO2" s="76"/>
      <c r="BPP2" s="76"/>
      <c r="BPQ2" s="76"/>
      <c r="BPR2" s="76"/>
      <c r="BPS2" s="76"/>
      <c r="BPT2" s="76"/>
      <c r="BPU2" s="76"/>
      <c r="BPV2" s="76"/>
      <c r="BPW2" s="76"/>
      <c r="BPX2" s="76"/>
      <c r="BPY2" s="76"/>
      <c r="BPZ2" s="76"/>
      <c r="BQA2" s="76"/>
      <c r="BQB2" s="76"/>
      <c r="BQC2" s="76"/>
      <c r="BQD2" s="76"/>
      <c r="BQE2" s="76"/>
      <c r="BQF2" s="76"/>
      <c r="BQG2" s="76"/>
      <c r="BQH2" s="76"/>
      <c r="BQI2" s="76"/>
      <c r="BQJ2" s="76"/>
      <c r="BQK2" s="76"/>
      <c r="BQL2" s="76"/>
      <c r="BQM2" s="76"/>
      <c r="BQN2" s="76"/>
      <c r="BQO2" s="76"/>
      <c r="BQP2" s="76"/>
      <c r="BQQ2" s="76"/>
      <c r="BQR2" s="76"/>
      <c r="BQS2" s="76"/>
      <c r="BQT2" s="76"/>
      <c r="BQU2" s="76"/>
      <c r="BQV2" s="76"/>
      <c r="BQW2" s="76"/>
      <c r="BQX2" s="76"/>
      <c r="BQY2" s="76"/>
      <c r="BQZ2" s="76"/>
      <c r="BRA2" s="76"/>
      <c r="BRB2" s="76"/>
      <c r="BRC2" s="76"/>
      <c r="BRD2" s="76"/>
      <c r="BRE2" s="76"/>
      <c r="BRF2" s="76"/>
      <c r="BRG2" s="76"/>
      <c r="BRH2" s="76"/>
      <c r="BRI2" s="76"/>
      <c r="BRJ2" s="76"/>
      <c r="BRK2" s="76"/>
      <c r="BRL2" s="76"/>
      <c r="BRM2" s="76"/>
      <c r="BRN2" s="76"/>
      <c r="BRO2" s="76"/>
      <c r="BRP2" s="76"/>
      <c r="BRQ2" s="76"/>
      <c r="BRR2" s="76"/>
      <c r="BRS2" s="76"/>
      <c r="BRT2" s="76"/>
      <c r="BRU2" s="76"/>
      <c r="BRV2" s="76"/>
      <c r="BRW2" s="76"/>
      <c r="BRX2" s="76"/>
      <c r="BRY2" s="76"/>
      <c r="BRZ2" s="76"/>
      <c r="BSA2" s="76"/>
      <c r="BSB2" s="76"/>
      <c r="BSC2" s="76"/>
      <c r="BSD2" s="76"/>
      <c r="BSE2" s="76"/>
      <c r="BSF2" s="76"/>
      <c r="BSG2" s="76"/>
      <c r="BSH2" s="76"/>
      <c r="BSI2" s="76"/>
      <c r="BSJ2" s="76"/>
      <c r="BSK2" s="76"/>
      <c r="BSL2" s="76"/>
      <c r="BSM2" s="76"/>
      <c r="BSN2" s="76"/>
      <c r="BSO2" s="76"/>
      <c r="BSP2" s="76"/>
      <c r="BSQ2" s="76"/>
      <c r="BSR2" s="76"/>
      <c r="BSS2" s="76"/>
      <c r="BST2" s="76"/>
      <c r="BSU2" s="76"/>
      <c r="BSV2" s="76"/>
      <c r="BSW2" s="76"/>
      <c r="BSX2" s="76"/>
      <c r="BSY2" s="76"/>
      <c r="BSZ2" s="76"/>
      <c r="BTA2" s="76"/>
      <c r="BTB2" s="76"/>
      <c r="BTC2" s="76"/>
      <c r="BTD2" s="76"/>
      <c r="BTE2" s="76"/>
      <c r="BTF2" s="76"/>
      <c r="BTG2" s="76"/>
      <c r="BTH2" s="76"/>
      <c r="BTI2" s="76"/>
      <c r="BTJ2" s="76"/>
      <c r="BTK2" s="76"/>
      <c r="BTL2" s="76"/>
      <c r="BTM2" s="76"/>
      <c r="BTN2" s="76"/>
      <c r="BTO2" s="76"/>
      <c r="BTP2" s="76"/>
      <c r="BTQ2" s="76"/>
      <c r="BTR2" s="76"/>
      <c r="BTS2" s="76"/>
      <c r="BTT2" s="76"/>
      <c r="BTU2" s="76"/>
      <c r="BTV2" s="76"/>
      <c r="BTW2" s="76"/>
      <c r="BTX2" s="76"/>
      <c r="BTY2" s="76"/>
      <c r="BTZ2" s="76"/>
      <c r="BUA2" s="76"/>
      <c r="BUB2" s="76"/>
      <c r="BUC2" s="76"/>
      <c r="BUD2" s="76"/>
      <c r="BUE2" s="76"/>
      <c r="BUF2" s="76"/>
      <c r="BUG2" s="76"/>
      <c r="BUH2" s="76"/>
      <c r="BUI2" s="76"/>
      <c r="BUJ2" s="76"/>
      <c r="BUK2" s="76"/>
      <c r="BUL2" s="76"/>
      <c r="BUM2" s="76"/>
      <c r="BUN2" s="76"/>
      <c r="BUO2" s="76"/>
      <c r="BUP2" s="76"/>
      <c r="BUQ2" s="76"/>
      <c r="BUR2" s="76"/>
      <c r="BUS2" s="76"/>
      <c r="BUT2" s="76"/>
      <c r="BUU2" s="76"/>
      <c r="BUV2" s="76"/>
      <c r="BUW2" s="76"/>
      <c r="BUX2" s="76"/>
      <c r="BUY2" s="76"/>
      <c r="BUZ2" s="76"/>
      <c r="BVA2" s="76"/>
      <c r="BVB2" s="76"/>
      <c r="BVC2" s="76"/>
      <c r="BVD2" s="76"/>
      <c r="BVE2" s="76"/>
      <c r="BVF2" s="76"/>
      <c r="BVG2" s="76"/>
      <c r="BVH2" s="76"/>
      <c r="BVI2" s="76"/>
      <c r="BVJ2" s="76"/>
      <c r="BVK2" s="76"/>
      <c r="BVL2" s="76"/>
      <c r="BVM2" s="76"/>
      <c r="BVN2" s="76"/>
      <c r="BVO2" s="76"/>
      <c r="BVP2" s="76"/>
      <c r="BVQ2" s="76"/>
      <c r="BVR2" s="76"/>
      <c r="BVS2" s="76"/>
      <c r="BVT2" s="76"/>
      <c r="BVU2" s="76"/>
      <c r="BVV2" s="76"/>
      <c r="BVW2" s="76"/>
      <c r="BVX2" s="76"/>
      <c r="BVY2" s="76"/>
      <c r="BVZ2" s="76"/>
      <c r="BWA2" s="76"/>
      <c r="BWB2" s="76"/>
      <c r="BWC2" s="76"/>
      <c r="BWD2" s="76"/>
      <c r="BWE2" s="76"/>
      <c r="BWF2" s="76"/>
      <c r="BWG2" s="76"/>
      <c r="BWH2" s="76"/>
      <c r="BWI2" s="76"/>
      <c r="BWJ2" s="76"/>
      <c r="BWK2" s="76"/>
      <c r="BWL2" s="76"/>
      <c r="BWM2" s="76"/>
      <c r="BWN2" s="76"/>
      <c r="BWO2" s="76"/>
      <c r="BWP2" s="76"/>
      <c r="BWQ2" s="76"/>
      <c r="BWR2" s="76"/>
      <c r="BWS2" s="76"/>
      <c r="BWT2" s="76"/>
      <c r="BWU2" s="76"/>
      <c r="BWV2" s="76"/>
      <c r="BWW2" s="76"/>
      <c r="BWX2" s="76"/>
      <c r="BWY2" s="76"/>
      <c r="BWZ2" s="76"/>
      <c r="BXA2" s="76"/>
      <c r="BXB2" s="76"/>
      <c r="BXC2" s="76"/>
      <c r="BXD2" s="76"/>
      <c r="BXE2" s="76"/>
      <c r="BXF2" s="76"/>
      <c r="BXG2" s="76"/>
      <c r="BXH2" s="76"/>
      <c r="BXI2" s="76"/>
      <c r="BXJ2" s="76"/>
      <c r="BXK2" s="76"/>
      <c r="BXL2" s="76"/>
      <c r="BXM2" s="76"/>
      <c r="BXN2" s="76"/>
      <c r="BXO2" s="76"/>
      <c r="BXP2" s="76"/>
      <c r="BXQ2" s="76"/>
      <c r="BXR2" s="76"/>
      <c r="BXS2" s="76"/>
      <c r="BXT2" s="76"/>
      <c r="BXU2" s="76"/>
      <c r="BXV2" s="76"/>
      <c r="BXW2" s="76"/>
      <c r="BXX2" s="76"/>
      <c r="BXY2" s="76"/>
      <c r="BXZ2" s="76"/>
      <c r="BYA2" s="76"/>
      <c r="BYB2" s="76"/>
      <c r="BYC2" s="76"/>
      <c r="BYD2" s="76"/>
      <c r="BYE2" s="76"/>
      <c r="BYF2" s="76"/>
      <c r="BYG2" s="76"/>
      <c r="BYH2" s="76"/>
      <c r="BYI2" s="76"/>
      <c r="BYJ2" s="76"/>
      <c r="BYK2" s="76"/>
      <c r="BYL2" s="76"/>
      <c r="BYM2" s="76"/>
      <c r="BYN2" s="76"/>
      <c r="BYO2" s="76"/>
      <c r="BYP2" s="76"/>
      <c r="BYQ2" s="76"/>
      <c r="BYR2" s="76"/>
      <c r="BYS2" s="76"/>
      <c r="BYT2" s="76"/>
      <c r="BYU2" s="76"/>
      <c r="BYV2" s="76"/>
      <c r="BYW2" s="76"/>
      <c r="BYX2" s="76"/>
      <c r="BYY2" s="76"/>
      <c r="BYZ2" s="76"/>
      <c r="BZA2" s="76"/>
      <c r="BZB2" s="76"/>
      <c r="BZC2" s="76"/>
      <c r="BZD2" s="76"/>
      <c r="BZE2" s="76"/>
      <c r="BZF2" s="76"/>
      <c r="BZG2" s="76"/>
      <c r="BZH2" s="76"/>
      <c r="BZI2" s="76"/>
      <c r="BZJ2" s="76"/>
      <c r="BZK2" s="76"/>
      <c r="BZL2" s="76"/>
      <c r="BZM2" s="76"/>
      <c r="BZN2" s="76"/>
      <c r="BZO2" s="76"/>
      <c r="BZP2" s="76"/>
      <c r="BZQ2" s="76"/>
      <c r="BZR2" s="76"/>
      <c r="BZS2" s="76"/>
      <c r="BZT2" s="76"/>
      <c r="BZU2" s="76"/>
      <c r="BZV2" s="76"/>
      <c r="BZW2" s="76"/>
      <c r="BZX2" s="76"/>
      <c r="BZY2" s="76"/>
      <c r="BZZ2" s="76"/>
      <c r="CAA2" s="76"/>
      <c r="CAB2" s="76"/>
      <c r="CAC2" s="76"/>
      <c r="CAD2" s="76"/>
      <c r="CAE2" s="76"/>
      <c r="CAF2" s="76"/>
      <c r="CAG2" s="76"/>
      <c r="CAH2" s="76"/>
      <c r="CAI2" s="76"/>
      <c r="CAJ2" s="76"/>
      <c r="CAK2" s="76"/>
      <c r="CAL2" s="76"/>
      <c r="CAM2" s="76"/>
      <c r="CAN2" s="76"/>
      <c r="CAO2" s="76"/>
      <c r="CAP2" s="76"/>
      <c r="CAQ2" s="76"/>
      <c r="CAR2" s="76"/>
      <c r="CAS2" s="76"/>
      <c r="CAT2" s="76"/>
      <c r="CAU2" s="76"/>
      <c r="CAV2" s="76"/>
      <c r="CAW2" s="76"/>
      <c r="CAX2" s="76"/>
      <c r="CAY2" s="76"/>
      <c r="CAZ2" s="76"/>
      <c r="CBA2" s="76"/>
      <c r="CBB2" s="76"/>
      <c r="CBC2" s="76"/>
      <c r="CBD2" s="76"/>
      <c r="CBE2" s="76"/>
      <c r="CBF2" s="76"/>
      <c r="CBG2" s="76"/>
      <c r="CBH2" s="76"/>
      <c r="CBI2" s="76"/>
      <c r="CBJ2" s="76"/>
      <c r="CBK2" s="76"/>
      <c r="CBL2" s="76"/>
      <c r="CBM2" s="76"/>
      <c r="CBN2" s="76"/>
      <c r="CBO2" s="76"/>
      <c r="CBP2" s="76"/>
      <c r="CBQ2" s="76"/>
      <c r="CBR2" s="76"/>
      <c r="CBS2" s="76"/>
      <c r="CBT2" s="76"/>
      <c r="CBU2" s="76"/>
      <c r="CBV2" s="76"/>
      <c r="CBW2" s="76"/>
      <c r="CBX2" s="76"/>
      <c r="CBY2" s="76"/>
      <c r="CBZ2" s="76"/>
      <c r="CCA2" s="76"/>
      <c r="CCB2" s="76"/>
      <c r="CCC2" s="76"/>
      <c r="CCD2" s="76"/>
      <c r="CCE2" s="76"/>
      <c r="CCF2" s="76"/>
      <c r="CCG2" s="76"/>
      <c r="CCH2" s="76"/>
      <c r="CCI2" s="76"/>
      <c r="CCJ2" s="76"/>
      <c r="CCK2" s="76"/>
      <c r="CCL2" s="76"/>
      <c r="CCM2" s="76"/>
      <c r="CCN2" s="76"/>
      <c r="CCO2" s="76"/>
      <c r="CCP2" s="76"/>
      <c r="CCQ2" s="76"/>
      <c r="CCR2" s="76"/>
      <c r="CCS2" s="76"/>
      <c r="CCT2" s="76"/>
      <c r="CCU2" s="76"/>
      <c r="CCV2" s="76"/>
      <c r="CCW2" s="76"/>
      <c r="CCX2" s="76"/>
      <c r="CCY2" s="76"/>
      <c r="CCZ2" s="76"/>
      <c r="CDA2" s="76"/>
      <c r="CDB2" s="76"/>
      <c r="CDC2" s="76"/>
      <c r="CDD2" s="76"/>
      <c r="CDE2" s="76"/>
      <c r="CDF2" s="76"/>
      <c r="CDG2" s="76"/>
      <c r="CDH2" s="76"/>
      <c r="CDI2" s="76"/>
      <c r="CDJ2" s="76"/>
      <c r="CDK2" s="76"/>
      <c r="CDL2" s="76"/>
      <c r="CDM2" s="76"/>
      <c r="CDN2" s="76"/>
      <c r="CDO2" s="76"/>
      <c r="CDP2" s="76"/>
      <c r="CDQ2" s="76"/>
      <c r="CDR2" s="76"/>
      <c r="CDS2" s="76"/>
      <c r="CDT2" s="76"/>
      <c r="CDU2" s="76"/>
      <c r="CDV2" s="76"/>
      <c r="CDW2" s="76"/>
      <c r="CDX2" s="76"/>
      <c r="CDY2" s="76"/>
      <c r="CDZ2" s="76"/>
      <c r="CEA2" s="76"/>
      <c r="CEB2" s="76"/>
      <c r="CEC2" s="76"/>
      <c r="CED2" s="76"/>
      <c r="CEE2" s="76"/>
      <c r="CEF2" s="76"/>
      <c r="CEG2" s="76"/>
      <c r="CEH2" s="76"/>
      <c r="CEI2" s="76"/>
      <c r="CEJ2" s="76"/>
      <c r="CEK2" s="76"/>
      <c r="CEL2" s="76"/>
      <c r="CEM2" s="76"/>
      <c r="CEN2" s="76"/>
      <c r="CEO2" s="76"/>
      <c r="CEP2" s="76"/>
      <c r="CEQ2" s="76"/>
      <c r="CER2" s="76"/>
      <c r="CES2" s="76"/>
      <c r="CET2" s="76"/>
      <c r="CEU2" s="76"/>
      <c r="CEV2" s="76"/>
      <c r="CEW2" s="76"/>
      <c r="CEX2" s="76"/>
      <c r="CEY2" s="76"/>
      <c r="CEZ2" s="76"/>
      <c r="CFA2" s="76"/>
      <c r="CFB2" s="76"/>
      <c r="CFC2" s="76"/>
      <c r="CFD2" s="76"/>
      <c r="CFE2" s="76"/>
      <c r="CFF2" s="76"/>
      <c r="CFG2" s="76"/>
      <c r="CFH2" s="76"/>
      <c r="CFI2" s="76"/>
      <c r="CFJ2" s="76"/>
      <c r="CFK2" s="76"/>
      <c r="CFL2" s="76"/>
      <c r="CFM2" s="76"/>
      <c r="CFN2" s="76"/>
      <c r="CFO2" s="76"/>
      <c r="CFP2" s="76"/>
      <c r="CFQ2" s="76"/>
      <c r="CFR2" s="76"/>
      <c r="CFS2" s="76"/>
      <c r="CFT2" s="76"/>
      <c r="CFU2" s="76"/>
      <c r="CFV2" s="76"/>
      <c r="CFW2" s="76"/>
      <c r="CFX2" s="76"/>
      <c r="CFY2" s="76"/>
      <c r="CFZ2" s="76"/>
      <c r="CGA2" s="76"/>
      <c r="CGB2" s="76"/>
      <c r="CGC2" s="76"/>
      <c r="CGD2" s="76"/>
      <c r="CGE2" s="76"/>
      <c r="CGF2" s="76"/>
      <c r="CGG2" s="76"/>
      <c r="CGH2" s="76"/>
      <c r="CGI2" s="76"/>
      <c r="CGJ2" s="76"/>
      <c r="CGK2" s="76"/>
      <c r="CGL2" s="76"/>
      <c r="CGM2" s="76"/>
      <c r="CGN2" s="76"/>
      <c r="CGO2" s="76"/>
      <c r="CGP2" s="76"/>
      <c r="CGQ2" s="76"/>
      <c r="CGR2" s="76"/>
      <c r="CGS2" s="76"/>
      <c r="CGT2" s="76"/>
      <c r="CGU2" s="76"/>
      <c r="CGV2" s="76"/>
      <c r="CGW2" s="76"/>
      <c r="CGX2" s="76"/>
      <c r="CGY2" s="76"/>
      <c r="CGZ2" s="76"/>
      <c r="CHA2" s="76"/>
      <c r="CHB2" s="76"/>
      <c r="CHC2" s="76"/>
      <c r="CHD2" s="76"/>
      <c r="CHE2" s="76"/>
      <c r="CHF2" s="76"/>
      <c r="CHG2" s="76"/>
      <c r="CHH2" s="76"/>
      <c r="CHI2" s="76"/>
      <c r="CHJ2" s="76"/>
      <c r="CHK2" s="76"/>
      <c r="CHL2" s="76"/>
      <c r="CHM2" s="76"/>
      <c r="CHN2" s="76"/>
      <c r="CHO2" s="76"/>
      <c r="CHP2" s="76"/>
      <c r="CHQ2" s="76"/>
      <c r="CHR2" s="76"/>
      <c r="CHS2" s="76"/>
      <c r="CHT2" s="76"/>
      <c r="CHU2" s="76"/>
      <c r="CHV2" s="76"/>
      <c r="CHW2" s="76"/>
      <c r="CHX2" s="76"/>
      <c r="CHY2" s="76"/>
      <c r="CHZ2" s="76"/>
      <c r="CIA2" s="76"/>
      <c r="CIB2" s="76"/>
      <c r="CIC2" s="76"/>
      <c r="CID2" s="76"/>
      <c r="CIE2" s="76"/>
      <c r="CIF2" s="76"/>
      <c r="CIG2" s="76"/>
      <c r="CIH2" s="76"/>
      <c r="CII2" s="76"/>
      <c r="CIJ2" s="76"/>
      <c r="CIK2" s="76"/>
      <c r="CIL2" s="76"/>
      <c r="CIM2" s="76"/>
      <c r="CIN2" s="76"/>
      <c r="CIO2" s="76"/>
      <c r="CIP2" s="76"/>
      <c r="CIQ2" s="76"/>
      <c r="CIR2" s="76"/>
      <c r="CIS2" s="76"/>
      <c r="CIT2" s="76"/>
      <c r="CIU2" s="76"/>
      <c r="CIV2" s="76"/>
      <c r="CIW2" s="76"/>
      <c r="CIX2" s="76"/>
      <c r="CIY2" s="76"/>
      <c r="CIZ2" s="76"/>
      <c r="CJA2" s="76"/>
      <c r="CJB2" s="76"/>
      <c r="CJC2" s="76"/>
      <c r="CJD2" s="76"/>
      <c r="CJE2" s="76"/>
      <c r="CJF2" s="76"/>
      <c r="CJG2" s="76"/>
      <c r="CJH2" s="76"/>
      <c r="CJI2" s="76"/>
      <c r="CJJ2" s="76"/>
      <c r="CJK2" s="76"/>
      <c r="CJL2" s="76"/>
      <c r="CJM2" s="76"/>
      <c r="CJN2" s="76"/>
      <c r="CJO2" s="76"/>
      <c r="CJP2" s="76"/>
      <c r="CJQ2" s="76"/>
      <c r="CJR2" s="76"/>
      <c r="CJS2" s="76"/>
      <c r="CJT2" s="76"/>
      <c r="CJU2" s="76"/>
      <c r="CJV2" s="76"/>
      <c r="CJW2" s="76"/>
      <c r="CJX2" s="76"/>
      <c r="CJY2" s="76"/>
      <c r="CJZ2" s="76"/>
      <c r="CKA2" s="76"/>
      <c r="CKB2" s="76"/>
      <c r="CKC2" s="76"/>
      <c r="CKD2" s="76"/>
      <c r="CKE2" s="76"/>
      <c r="CKF2" s="76"/>
      <c r="CKG2" s="76"/>
      <c r="CKH2" s="76"/>
      <c r="CKI2" s="76"/>
      <c r="CKJ2" s="76"/>
      <c r="CKK2" s="76"/>
      <c r="CKL2" s="76"/>
      <c r="CKM2" s="76"/>
      <c r="CKN2" s="76"/>
      <c r="CKO2" s="76"/>
      <c r="CKP2" s="76"/>
      <c r="CKQ2" s="76"/>
      <c r="CKR2" s="76"/>
      <c r="CKS2" s="76"/>
      <c r="CKT2" s="76"/>
      <c r="CKU2" s="76"/>
      <c r="CKV2" s="76"/>
      <c r="CKW2" s="76"/>
      <c r="CKX2" s="76"/>
      <c r="CKY2" s="76"/>
      <c r="CKZ2" s="76"/>
      <c r="CLA2" s="76"/>
      <c r="CLB2" s="76"/>
      <c r="CLC2" s="76"/>
      <c r="CLD2" s="76"/>
      <c r="CLE2" s="76"/>
      <c r="CLF2" s="76"/>
      <c r="CLG2" s="76"/>
      <c r="CLH2" s="76"/>
      <c r="CLI2" s="76"/>
      <c r="CLJ2" s="76"/>
      <c r="CLK2" s="76"/>
      <c r="CLL2" s="76"/>
      <c r="CLM2" s="76"/>
      <c r="CLN2" s="76"/>
      <c r="CLO2" s="76"/>
      <c r="CLP2" s="76"/>
      <c r="CLQ2" s="76"/>
      <c r="CLR2" s="76"/>
      <c r="CLS2" s="76"/>
      <c r="CLT2" s="76"/>
      <c r="CLU2" s="76"/>
      <c r="CLV2" s="76"/>
      <c r="CLW2" s="76"/>
      <c r="CLX2" s="76"/>
      <c r="CLY2" s="76"/>
      <c r="CLZ2" s="76"/>
      <c r="CMA2" s="76"/>
      <c r="CMB2" s="76"/>
      <c r="CMC2" s="76"/>
      <c r="CMD2" s="76"/>
      <c r="CME2" s="76"/>
      <c r="CMF2" s="76"/>
      <c r="CMG2" s="76"/>
      <c r="CMH2" s="76"/>
      <c r="CMI2" s="76"/>
      <c r="CMJ2" s="76"/>
      <c r="CMK2" s="76"/>
      <c r="CML2" s="76"/>
      <c r="CMM2" s="76"/>
      <c r="CMN2" s="76"/>
      <c r="CMO2" s="76"/>
      <c r="CMP2" s="76"/>
      <c r="CMQ2" s="76"/>
      <c r="CMR2" s="76"/>
      <c r="CMS2" s="76"/>
      <c r="CMT2" s="76"/>
      <c r="CMU2" s="76"/>
      <c r="CMV2" s="76"/>
      <c r="CMW2" s="76"/>
      <c r="CMX2" s="76"/>
      <c r="CMY2" s="76"/>
      <c r="CMZ2" s="76"/>
      <c r="CNA2" s="76"/>
      <c r="CNB2" s="76"/>
      <c r="CNC2" s="76"/>
      <c r="CND2" s="76"/>
      <c r="CNE2" s="76"/>
      <c r="CNF2" s="76"/>
      <c r="CNG2" s="76"/>
      <c r="CNH2" s="76"/>
      <c r="CNI2" s="76"/>
      <c r="CNJ2" s="76"/>
      <c r="CNK2" s="76"/>
      <c r="CNL2" s="76"/>
      <c r="CNM2" s="76"/>
      <c r="CNN2" s="76"/>
      <c r="CNO2" s="76"/>
      <c r="CNP2" s="76"/>
      <c r="CNQ2" s="76"/>
      <c r="CNR2" s="76"/>
      <c r="CNS2" s="76"/>
      <c r="CNT2" s="76"/>
      <c r="CNU2" s="76"/>
      <c r="CNV2" s="76"/>
      <c r="CNW2" s="76"/>
      <c r="CNX2" s="76"/>
      <c r="CNY2" s="76"/>
      <c r="CNZ2" s="76"/>
      <c r="COA2" s="76"/>
      <c r="COB2" s="76"/>
      <c r="COC2" s="76"/>
      <c r="COD2" s="76"/>
      <c r="COE2" s="76"/>
      <c r="COF2" s="76"/>
      <c r="COG2" s="76"/>
      <c r="COH2" s="76"/>
      <c r="COI2" s="76"/>
      <c r="COJ2" s="76"/>
      <c r="COK2" s="76"/>
      <c r="COL2" s="76"/>
      <c r="COM2" s="76"/>
      <c r="CON2" s="76"/>
      <c r="COO2" s="76"/>
      <c r="COP2" s="76"/>
      <c r="COQ2" s="76"/>
      <c r="COR2" s="76"/>
      <c r="COS2" s="76"/>
      <c r="COT2" s="76"/>
      <c r="COU2" s="76"/>
      <c r="COV2" s="76"/>
      <c r="COW2" s="76"/>
      <c r="COX2" s="76"/>
      <c r="COY2" s="76"/>
      <c r="COZ2" s="76"/>
      <c r="CPA2" s="76"/>
      <c r="CPB2" s="76"/>
      <c r="CPC2" s="76"/>
      <c r="CPD2" s="76"/>
      <c r="CPE2" s="76"/>
      <c r="CPF2" s="76"/>
      <c r="CPG2" s="76"/>
      <c r="CPH2" s="76"/>
      <c r="CPI2" s="76"/>
      <c r="CPJ2" s="76"/>
      <c r="CPK2" s="76"/>
      <c r="CPL2" s="76"/>
      <c r="CPM2" s="76"/>
      <c r="CPN2" s="76"/>
      <c r="CPO2" s="76"/>
      <c r="CPP2" s="76"/>
      <c r="CPQ2" s="76"/>
      <c r="CPR2" s="76"/>
      <c r="CPS2" s="76"/>
      <c r="CPT2" s="76"/>
      <c r="CPU2" s="76"/>
      <c r="CPV2" s="76"/>
      <c r="CPW2" s="76"/>
      <c r="CPX2" s="76"/>
      <c r="CPY2" s="76"/>
      <c r="CPZ2" s="76"/>
      <c r="CQA2" s="76"/>
      <c r="CQB2" s="76"/>
      <c r="CQC2" s="76"/>
      <c r="CQD2" s="76"/>
      <c r="CQE2" s="76"/>
      <c r="CQF2" s="76"/>
      <c r="CQG2" s="76"/>
      <c r="CQH2" s="76"/>
      <c r="CQI2" s="76"/>
      <c r="CQJ2" s="76"/>
      <c r="CQK2" s="76"/>
      <c r="CQL2" s="76"/>
      <c r="CQM2" s="76"/>
      <c r="CQN2" s="76"/>
      <c r="CQO2" s="76"/>
      <c r="CQP2" s="76"/>
      <c r="CQQ2" s="76"/>
      <c r="CQR2" s="76"/>
      <c r="CQS2" s="76"/>
      <c r="CQT2" s="76"/>
      <c r="CQU2" s="76"/>
      <c r="CQV2" s="76"/>
      <c r="CQW2" s="76"/>
      <c r="CQX2" s="76"/>
      <c r="CQY2" s="76"/>
      <c r="CQZ2" s="76"/>
      <c r="CRA2" s="76"/>
      <c r="CRB2" s="76"/>
      <c r="CRC2" s="76"/>
      <c r="CRD2" s="76"/>
      <c r="CRE2" s="76"/>
      <c r="CRF2" s="76"/>
      <c r="CRG2" s="76"/>
      <c r="CRH2" s="76"/>
      <c r="CRI2" s="76"/>
      <c r="CRJ2" s="76"/>
      <c r="CRK2" s="76"/>
      <c r="CRL2" s="76"/>
      <c r="CRM2" s="76"/>
      <c r="CRN2" s="76"/>
      <c r="CRO2" s="76"/>
      <c r="CRP2" s="76"/>
      <c r="CRQ2" s="76"/>
      <c r="CRR2" s="76"/>
      <c r="CRS2" s="76"/>
      <c r="CRT2" s="76"/>
      <c r="CRU2" s="76"/>
      <c r="CRV2" s="76"/>
      <c r="CRW2" s="76"/>
      <c r="CRX2" s="76"/>
      <c r="CRY2" s="76"/>
      <c r="CRZ2" s="76"/>
      <c r="CSA2" s="76"/>
      <c r="CSB2" s="76"/>
      <c r="CSC2" s="76"/>
      <c r="CSD2" s="76"/>
      <c r="CSE2" s="76"/>
      <c r="CSF2" s="76"/>
      <c r="CSG2" s="76"/>
      <c r="CSH2" s="76"/>
      <c r="CSI2" s="76"/>
      <c r="CSJ2" s="76"/>
      <c r="CSK2" s="76"/>
      <c r="CSL2" s="76"/>
      <c r="CSM2" s="76"/>
      <c r="CSN2" s="76"/>
      <c r="CSO2" s="76"/>
      <c r="CSP2" s="76"/>
      <c r="CSQ2" s="76"/>
      <c r="CSR2" s="76"/>
      <c r="CSS2" s="76"/>
      <c r="CST2" s="76"/>
      <c r="CSU2" s="76"/>
      <c r="CSV2" s="76"/>
      <c r="CSW2" s="76"/>
      <c r="CSX2" s="76"/>
      <c r="CSY2" s="76"/>
      <c r="CSZ2" s="76"/>
      <c r="CTA2" s="76"/>
      <c r="CTB2" s="76"/>
      <c r="CTC2" s="76"/>
      <c r="CTD2" s="76"/>
      <c r="CTE2" s="76"/>
      <c r="CTF2" s="76"/>
      <c r="CTG2" s="76"/>
      <c r="CTH2" s="76"/>
      <c r="CTI2" s="76"/>
      <c r="CTJ2" s="76"/>
      <c r="CTK2" s="76"/>
      <c r="CTL2" s="76"/>
      <c r="CTM2" s="76"/>
      <c r="CTN2" s="76"/>
      <c r="CTO2" s="76"/>
      <c r="CTP2" s="76"/>
      <c r="CTQ2" s="76"/>
      <c r="CTR2" s="76"/>
      <c r="CTS2" s="76"/>
      <c r="CTT2" s="76"/>
      <c r="CTU2" s="76"/>
      <c r="CTV2" s="76"/>
      <c r="CTW2" s="76"/>
      <c r="CTX2" s="76"/>
      <c r="CTY2" s="76"/>
      <c r="CTZ2" s="76"/>
      <c r="CUA2" s="76"/>
      <c r="CUB2" s="76"/>
      <c r="CUC2" s="76"/>
      <c r="CUD2" s="76"/>
      <c r="CUE2" s="76"/>
      <c r="CUF2" s="76"/>
      <c r="CUG2" s="76"/>
      <c r="CUH2" s="76"/>
      <c r="CUI2" s="76"/>
      <c r="CUJ2" s="76"/>
      <c r="CUK2" s="76"/>
      <c r="CUL2" s="76"/>
      <c r="CUM2" s="76"/>
      <c r="CUN2" s="76"/>
      <c r="CUO2" s="76"/>
      <c r="CUP2" s="76"/>
      <c r="CUQ2" s="76"/>
      <c r="CUR2" s="76"/>
      <c r="CUS2" s="76"/>
      <c r="CUT2" s="76"/>
      <c r="CUU2" s="76"/>
      <c r="CUV2" s="76"/>
      <c r="CUW2" s="76"/>
      <c r="CUX2" s="76"/>
      <c r="CUY2" s="76"/>
      <c r="CUZ2" s="76"/>
      <c r="CVA2" s="76"/>
      <c r="CVB2" s="76"/>
      <c r="CVC2" s="76"/>
      <c r="CVD2" s="76"/>
      <c r="CVE2" s="76"/>
      <c r="CVF2" s="76"/>
      <c r="CVG2" s="76"/>
      <c r="CVH2" s="76"/>
      <c r="CVI2" s="76"/>
      <c r="CVJ2" s="76"/>
      <c r="CVK2" s="76"/>
      <c r="CVL2" s="76"/>
      <c r="CVM2" s="76"/>
      <c r="CVN2" s="76"/>
      <c r="CVO2" s="76"/>
      <c r="CVP2" s="76"/>
      <c r="CVQ2" s="76"/>
      <c r="CVR2" s="76"/>
      <c r="CVS2" s="76"/>
      <c r="CVT2" s="76"/>
      <c r="CVU2" s="76"/>
      <c r="CVV2" s="76"/>
      <c r="CVW2" s="76"/>
      <c r="CVX2" s="76"/>
      <c r="CVY2" s="76"/>
      <c r="CVZ2" s="76"/>
      <c r="CWA2" s="76"/>
      <c r="CWB2" s="76"/>
      <c r="CWC2" s="76"/>
      <c r="CWD2" s="76"/>
      <c r="CWE2" s="76"/>
      <c r="CWF2" s="76"/>
      <c r="CWG2" s="76"/>
      <c r="CWH2" s="76"/>
      <c r="CWI2" s="76"/>
      <c r="CWJ2" s="76"/>
      <c r="CWK2" s="76"/>
      <c r="CWL2" s="76"/>
      <c r="CWM2" s="76"/>
      <c r="CWN2" s="76"/>
      <c r="CWO2" s="76"/>
      <c r="CWP2" s="76"/>
      <c r="CWQ2" s="76"/>
      <c r="CWR2" s="76"/>
      <c r="CWS2" s="76"/>
      <c r="CWT2" s="76"/>
      <c r="CWU2" s="76"/>
      <c r="CWV2" s="76"/>
      <c r="CWW2" s="76"/>
      <c r="CWX2" s="76"/>
      <c r="CWY2" s="76"/>
      <c r="CWZ2" s="76"/>
      <c r="CXA2" s="76"/>
      <c r="CXB2" s="76"/>
      <c r="CXC2" s="76"/>
      <c r="CXD2" s="76"/>
      <c r="CXE2" s="76"/>
      <c r="CXF2" s="76"/>
      <c r="CXG2" s="76"/>
      <c r="CXH2" s="76"/>
      <c r="CXI2" s="76"/>
      <c r="CXJ2" s="76"/>
      <c r="CXK2" s="76"/>
      <c r="CXL2" s="76"/>
      <c r="CXM2" s="76"/>
      <c r="CXN2" s="76"/>
      <c r="CXO2" s="76"/>
      <c r="CXP2" s="76"/>
      <c r="CXQ2" s="76"/>
      <c r="CXR2" s="76"/>
      <c r="CXS2" s="76"/>
      <c r="CXT2" s="76"/>
      <c r="CXU2" s="76"/>
      <c r="CXV2" s="76"/>
      <c r="CXW2" s="76"/>
      <c r="CXX2" s="76"/>
      <c r="CXY2" s="76"/>
      <c r="CXZ2" s="76"/>
      <c r="CYA2" s="76"/>
      <c r="CYB2" s="76"/>
      <c r="CYC2" s="76"/>
      <c r="CYD2" s="76"/>
      <c r="CYE2" s="76"/>
      <c r="CYF2" s="76"/>
      <c r="CYG2" s="76"/>
      <c r="CYH2" s="76"/>
      <c r="CYI2" s="76"/>
      <c r="CYJ2" s="76"/>
      <c r="CYK2" s="76"/>
      <c r="CYL2" s="76"/>
      <c r="CYM2" s="76"/>
      <c r="CYN2" s="76"/>
      <c r="CYO2" s="76"/>
      <c r="CYP2" s="76"/>
      <c r="CYQ2" s="76"/>
      <c r="CYR2" s="76"/>
      <c r="CYS2" s="76"/>
      <c r="CYT2" s="76"/>
      <c r="CYU2" s="76"/>
      <c r="CYV2" s="76"/>
      <c r="CYW2" s="76"/>
      <c r="CYX2" s="76"/>
      <c r="CYY2" s="76"/>
      <c r="CYZ2" s="76"/>
      <c r="CZA2" s="76"/>
      <c r="CZB2" s="76"/>
      <c r="CZC2" s="76"/>
      <c r="CZD2" s="76"/>
      <c r="CZE2" s="76"/>
      <c r="CZF2" s="76"/>
      <c r="CZG2" s="76"/>
      <c r="CZH2" s="76"/>
      <c r="CZI2" s="76"/>
      <c r="CZJ2" s="76"/>
      <c r="CZK2" s="76"/>
      <c r="CZL2" s="76"/>
      <c r="CZM2" s="76"/>
      <c r="CZN2" s="76"/>
      <c r="CZO2" s="76"/>
      <c r="CZP2" s="76"/>
      <c r="CZQ2" s="76"/>
      <c r="CZR2" s="76"/>
      <c r="CZS2" s="76"/>
      <c r="CZT2" s="76"/>
      <c r="CZU2" s="76"/>
      <c r="CZV2" s="76"/>
      <c r="CZW2" s="76"/>
      <c r="CZX2" s="76"/>
      <c r="CZY2" s="76"/>
      <c r="CZZ2" s="76"/>
      <c r="DAA2" s="76"/>
      <c r="DAB2" s="76"/>
      <c r="DAC2" s="76"/>
      <c r="DAD2" s="76"/>
      <c r="DAE2" s="76"/>
      <c r="DAF2" s="76"/>
      <c r="DAG2" s="76"/>
      <c r="DAH2" s="76"/>
      <c r="DAI2" s="76"/>
      <c r="DAJ2" s="76"/>
      <c r="DAK2" s="76"/>
      <c r="DAL2" s="76"/>
      <c r="DAM2" s="76"/>
      <c r="DAN2" s="76"/>
      <c r="DAO2" s="76"/>
      <c r="DAP2" s="76"/>
      <c r="DAQ2" s="76"/>
      <c r="DAR2" s="76"/>
      <c r="DAS2" s="76"/>
      <c r="DAT2" s="76"/>
      <c r="DAU2" s="76"/>
      <c r="DAV2" s="76"/>
      <c r="DAW2" s="76"/>
      <c r="DAX2" s="76"/>
      <c r="DAY2" s="76"/>
      <c r="DAZ2" s="76"/>
      <c r="DBA2" s="76"/>
      <c r="DBB2" s="76"/>
      <c r="DBC2" s="76"/>
      <c r="DBD2" s="76"/>
      <c r="DBE2" s="76"/>
      <c r="DBF2" s="76"/>
      <c r="DBG2" s="76"/>
      <c r="DBH2" s="76"/>
      <c r="DBI2" s="76"/>
      <c r="DBJ2" s="76"/>
      <c r="DBK2" s="76"/>
      <c r="DBL2" s="76"/>
      <c r="DBM2" s="76"/>
      <c r="DBN2" s="76"/>
      <c r="DBO2" s="76"/>
      <c r="DBP2" s="76"/>
      <c r="DBQ2" s="76"/>
      <c r="DBR2" s="76"/>
      <c r="DBS2" s="76"/>
      <c r="DBT2" s="76"/>
      <c r="DBU2" s="76"/>
      <c r="DBV2" s="76"/>
      <c r="DBW2" s="76"/>
      <c r="DBX2" s="76"/>
      <c r="DBY2" s="76"/>
      <c r="DBZ2" s="76"/>
      <c r="DCA2" s="76"/>
      <c r="DCB2" s="76"/>
      <c r="DCC2" s="76"/>
      <c r="DCD2" s="76"/>
      <c r="DCE2" s="76"/>
      <c r="DCF2" s="76"/>
      <c r="DCG2" s="76"/>
      <c r="DCH2" s="76"/>
      <c r="DCI2" s="76"/>
      <c r="DCJ2" s="76"/>
      <c r="DCK2" s="76"/>
      <c r="DCL2" s="76"/>
      <c r="DCM2" s="76"/>
      <c r="DCN2" s="76"/>
      <c r="DCO2" s="76"/>
      <c r="DCP2" s="76"/>
      <c r="DCQ2" s="76"/>
      <c r="DCR2" s="76"/>
      <c r="DCS2" s="76"/>
      <c r="DCT2" s="76"/>
      <c r="DCU2" s="76"/>
      <c r="DCV2" s="76"/>
      <c r="DCW2" s="76"/>
      <c r="DCX2" s="76"/>
      <c r="DCY2" s="76"/>
      <c r="DCZ2" s="76"/>
      <c r="DDA2" s="76"/>
      <c r="DDB2" s="76"/>
      <c r="DDC2" s="76"/>
      <c r="DDD2" s="76"/>
      <c r="DDE2" s="76"/>
      <c r="DDF2" s="76"/>
      <c r="DDG2" s="76"/>
      <c r="DDH2" s="76"/>
      <c r="DDI2" s="76"/>
      <c r="DDJ2" s="76"/>
      <c r="DDK2" s="76"/>
      <c r="DDL2" s="76"/>
      <c r="DDM2" s="76"/>
      <c r="DDN2" s="76"/>
      <c r="DDO2" s="76"/>
      <c r="DDP2" s="76"/>
      <c r="DDQ2" s="76"/>
      <c r="DDR2" s="76"/>
      <c r="DDS2" s="76"/>
      <c r="DDT2" s="76"/>
      <c r="DDU2" s="76"/>
      <c r="DDV2" s="76"/>
      <c r="DDW2" s="76"/>
      <c r="DDX2" s="76"/>
      <c r="DDY2" s="76"/>
      <c r="DDZ2" s="76"/>
      <c r="DEA2" s="76"/>
      <c r="DEB2" s="76"/>
      <c r="DEC2" s="76"/>
      <c r="DED2" s="76"/>
      <c r="DEE2" s="76"/>
      <c r="DEF2" s="76"/>
      <c r="DEG2" s="76"/>
      <c r="DEH2" s="76"/>
      <c r="DEI2" s="76"/>
      <c r="DEJ2" s="76"/>
      <c r="DEK2" s="76"/>
      <c r="DEL2" s="76"/>
      <c r="DEM2" s="76"/>
      <c r="DEN2" s="76"/>
      <c r="DEO2" s="76"/>
      <c r="DEP2" s="76"/>
      <c r="DEQ2" s="76"/>
      <c r="DER2" s="76"/>
      <c r="DES2" s="76"/>
      <c r="DET2" s="76"/>
      <c r="DEU2" s="76"/>
      <c r="DEV2" s="76"/>
      <c r="DEW2" s="76"/>
      <c r="DEX2" s="76"/>
      <c r="DEY2" s="76"/>
      <c r="DEZ2" s="76"/>
      <c r="DFA2" s="76"/>
      <c r="DFB2" s="76"/>
      <c r="DFC2" s="76"/>
      <c r="DFD2" s="76"/>
      <c r="DFE2" s="76"/>
      <c r="DFF2" s="76"/>
      <c r="DFG2" s="76"/>
      <c r="DFH2" s="76"/>
      <c r="DFI2" s="76"/>
      <c r="DFJ2" s="76"/>
      <c r="DFK2" s="76"/>
      <c r="DFL2" s="76"/>
      <c r="DFM2" s="76"/>
      <c r="DFN2" s="76"/>
      <c r="DFO2" s="76"/>
      <c r="DFP2" s="76"/>
      <c r="DFQ2" s="76"/>
      <c r="DFR2" s="76"/>
      <c r="DFS2" s="76"/>
      <c r="DFT2" s="76"/>
      <c r="DFU2" s="76"/>
      <c r="DFV2" s="76"/>
      <c r="DFW2" s="76"/>
      <c r="DFX2" s="76"/>
      <c r="DFY2" s="76"/>
      <c r="DFZ2" s="76"/>
      <c r="DGA2" s="76"/>
      <c r="DGB2" s="76"/>
      <c r="DGC2" s="76"/>
      <c r="DGD2" s="76"/>
      <c r="DGE2" s="76"/>
      <c r="DGF2" s="76"/>
      <c r="DGG2" s="76"/>
      <c r="DGH2" s="76"/>
      <c r="DGI2" s="76"/>
      <c r="DGJ2" s="76"/>
      <c r="DGK2" s="76"/>
      <c r="DGL2" s="76"/>
      <c r="DGM2" s="76"/>
      <c r="DGN2" s="76"/>
      <c r="DGO2" s="76"/>
      <c r="DGP2" s="76"/>
      <c r="DGQ2" s="76"/>
      <c r="DGR2" s="76"/>
      <c r="DGS2" s="76"/>
      <c r="DGT2" s="76"/>
      <c r="DGU2" s="76"/>
      <c r="DGV2" s="76"/>
      <c r="DGW2" s="76"/>
      <c r="DGX2" s="76"/>
      <c r="DGY2" s="76"/>
      <c r="DGZ2" s="76"/>
      <c r="DHA2" s="76"/>
      <c r="DHB2" s="76"/>
      <c r="DHC2" s="76"/>
      <c r="DHD2" s="76"/>
      <c r="DHE2" s="76"/>
      <c r="DHF2" s="76"/>
      <c r="DHG2" s="76"/>
      <c r="DHH2" s="76"/>
      <c r="DHI2" s="76"/>
      <c r="DHJ2" s="76"/>
      <c r="DHK2" s="76"/>
      <c r="DHL2" s="76"/>
      <c r="DHM2" s="76"/>
      <c r="DHN2" s="76"/>
      <c r="DHO2" s="76"/>
      <c r="DHP2" s="76"/>
      <c r="DHQ2" s="76"/>
      <c r="DHR2" s="76"/>
      <c r="DHS2" s="76"/>
      <c r="DHT2" s="76"/>
      <c r="DHU2" s="76"/>
      <c r="DHV2" s="76"/>
      <c r="DHW2" s="76"/>
      <c r="DHX2" s="76"/>
      <c r="DHY2" s="76"/>
      <c r="DHZ2" s="76"/>
      <c r="DIA2" s="76"/>
      <c r="DIB2" s="76"/>
      <c r="DIC2" s="76"/>
      <c r="DID2" s="76"/>
      <c r="DIE2" s="76"/>
      <c r="DIF2" s="76"/>
      <c r="DIG2" s="76"/>
      <c r="DIH2" s="76"/>
      <c r="DII2" s="76"/>
      <c r="DIJ2" s="76"/>
      <c r="DIK2" s="76"/>
      <c r="DIL2" s="76"/>
      <c r="DIM2" s="76"/>
      <c r="DIN2" s="76"/>
      <c r="DIO2" s="76"/>
      <c r="DIP2" s="76"/>
      <c r="DIQ2" s="76"/>
      <c r="DIR2" s="76"/>
      <c r="DIS2" s="76"/>
      <c r="DIT2" s="76"/>
      <c r="DIU2" s="76"/>
      <c r="DIV2" s="76"/>
      <c r="DIW2" s="76"/>
      <c r="DIX2" s="76"/>
      <c r="DIY2" s="76"/>
      <c r="DIZ2" s="76"/>
      <c r="DJA2" s="76"/>
      <c r="DJB2" s="76"/>
      <c r="DJC2" s="76"/>
      <c r="DJD2" s="76"/>
      <c r="DJE2" s="76"/>
      <c r="DJF2" s="76"/>
      <c r="DJG2" s="76"/>
      <c r="DJH2" s="76"/>
      <c r="DJI2" s="76"/>
      <c r="DJJ2" s="76"/>
      <c r="DJK2" s="76"/>
      <c r="DJL2" s="76"/>
      <c r="DJM2" s="76"/>
      <c r="DJN2" s="76"/>
      <c r="DJO2" s="76"/>
      <c r="DJP2" s="76"/>
      <c r="DJQ2" s="76"/>
      <c r="DJR2" s="76"/>
      <c r="DJS2" s="76"/>
      <c r="DJT2" s="76"/>
      <c r="DJU2" s="76"/>
      <c r="DJV2" s="76"/>
      <c r="DJW2" s="76"/>
      <c r="DJX2" s="76"/>
      <c r="DJY2" s="76"/>
      <c r="DJZ2" s="76"/>
      <c r="DKA2" s="76"/>
      <c r="DKB2" s="76"/>
      <c r="DKC2" s="76"/>
      <c r="DKD2" s="76"/>
      <c r="DKE2" s="76"/>
      <c r="DKF2" s="76"/>
      <c r="DKG2" s="76"/>
      <c r="DKH2" s="76"/>
      <c r="DKI2" s="76"/>
      <c r="DKJ2" s="76"/>
      <c r="DKK2" s="76"/>
      <c r="DKL2" s="76"/>
      <c r="DKM2" s="76"/>
      <c r="DKN2" s="76"/>
      <c r="DKO2" s="76"/>
      <c r="DKP2" s="76"/>
      <c r="DKQ2" s="76"/>
      <c r="DKR2" s="76"/>
      <c r="DKS2" s="76"/>
      <c r="DKT2" s="76"/>
      <c r="DKU2" s="76"/>
      <c r="DKV2" s="76"/>
      <c r="DKW2" s="76"/>
      <c r="DKX2" s="76"/>
      <c r="DKY2" s="76"/>
      <c r="DKZ2" s="76"/>
      <c r="DLA2" s="76"/>
      <c r="DLB2" s="76"/>
      <c r="DLC2" s="76"/>
      <c r="DLD2" s="76"/>
      <c r="DLE2" s="76"/>
      <c r="DLF2" s="76"/>
      <c r="DLG2" s="76"/>
      <c r="DLH2" s="76"/>
      <c r="DLI2" s="76"/>
      <c r="DLJ2" s="76"/>
      <c r="DLK2" s="76"/>
      <c r="DLL2" s="76"/>
      <c r="DLM2" s="76"/>
      <c r="DLN2" s="76"/>
      <c r="DLO2" s="76"/>
      <c r="DLP2" s="76"/>
      <c r="DLQ2" s="76"/>
      <c r="DLR2" s="76"/>
      <c r="DLS2" s="76"/>
      <c r="DLT2" s="76"/>
      <c r="DLU2" s="76"/>
      <c r="DLV2" s="76"/>
      <c r="DLW2" s="76"/>
      <c r="DLX2" s="76"/>
      <c r="DLY2" s="76"/>
      <c r="DLZ2" s="76"/>
      <c r="DMA2" s="76"/>
      <c r="DMB2" s="76"/>
      <c r="DMC2" s="76"/>
      <c r="DMD2" s="76"/>
      <c r="DME2" s="76"/>
      <c r="DMF2" s="76"/>
      <c r="DMG2" s="76"/>
      <c r="DMH2" s="76"/>
      <c r="DMI2" s="76"/>
      <c r="DMJ2" s="76"/>
      <c r="DMK2" s="76"/>
      <c r="DML2" s="76"/>
      <c r="DMM2" s="76"/>
      <c r="DMN2" s="76"/>
      <c r="DMO2" s="76"/>
      <c r="DMP2" s="76"/>
      <c r="DMQ2" s="76"/>
      <c r="DMR2" s="76"/>
      <c r="DMS2" s="76"/>
      <c r="DMT2" s="76"/>
      <c r="DMU2" s="76"/>
      <c r="DMV2" s="76"/>
      <c r="DMW2" s="76"/>
      <c r="DMX2" s="76"/>
      <c r="DMY2" s="76"/>
      <c r="DMZ2" s="76"/>
      <c r="DNA2" s="76"/>
      <c r="DNB2" s="76"/>
      <c r="DNC2" s="76"/>
      <c r="DND2" s="76"/>
      <c r="DNE2" s="76"/>
      <c r="DNF2" s="76"/>
      <c r="DNG2" s="76"/>
      <c r="DNH2" s="76"/>
      <c r="DNI2" s="76"/>
      <c r="DNJ2" s="76"/>
      <c r="DNK2" s="76"/>
      <c r="DNL2" s="76"/>
      <c r="DNM2" s="76"/>
      <c r="DNN2" s="76"/>
      <c r="DNO2" s="76"/>
      <c r="DNP2" s="76"/>
      <c r="DNQ2" s="76"/>
      <c r="DNR2" s="76"/>
      <c r="DNS2" s="76"/>
      <c r="DNT2" s="76"/>
      <c r="DNU2" s="76"/>
      <c r="DNV2" s="76"/>
      <c r="DNW2" s="76"/>
      <c r="DNX2" s="76"/>
      <c r="DNY2" s="76"/>
      <c r="DNZ2" s="76"/>
      <c r="DOA2" s="76"/>
      <c r="DOB2" s="76"/>
      <c r="DOC2" s="76"/>
      <c r="DOD2" s="76"/>
      <c r="DOE2" s="76"/>
      <c r="DOF2" s="76"/>
      <c r="DOG2" s="76"/>
      <c r="DOH2" s="76"/>
      <c r="DOI2" s="76"/>
      <c r="DOJ2" s="76"/>
      <c r="DOK2" s="76"/>
      <c r="DOL2" s="76"/>
      <c r="DOM2" s="76"/>
      <c r="DON2" s="76"/>
      <c r="DOO2" s="76"/>
      <c r="DOP2" s="76"/>
      <c r="DOQ2" s="76"/>
      <c r="DOR2" s="76"/>
      <c r="DOS2" s="76"/>
      <c r="DOT2" s="76"/>
      <c r="DOU2" s="76"/>
      <c r="DOV2" s="76"/>
      <c r="DOW2" s="76"/>
      <c r="DOX2" s="76"/>
      <c r="DOY2" s="76"/>
      <c r="DOZ2" s="76"/>
      <c r="DPA2" s="76"/>
      <c r="DPB2" s="76"/>
      <c r="DPC2" s="76"/>
      <c r="DPD2" s="76"/>
      <c r="DPE2" s="76"/>
      <c r="DPF2" s="76"/>
      <c r="DPG2" s="76"/>
      <c r="DPH2" s="76"/>
      <c r="DPI2" s="76"/>
      <c r="DPJ2" s="76"/>
      <c r="DPK2" s="76"/>
      <c r="DPL2" s="76"/>
      <c r="DPM2" s="76"/>
      <c r="DPN2" s="76"/>
      <c r="DPO2" s="76"/>
      <c r="DPP2" s="76"/>
      <c r="DPQ2" s="76"/>
      <c r="DPR2" s="76"/>
      <c r="DPS2" s="76"/>
      <c r="DPT2" s="76"/>
      <c r="DPU2" s="76"/>
      <c r="DPV2" s="76"/>
      <c r="DPW2" s="76"/>
      <c r="DPX2" s="76"/>
      <c r="DPY2" s="76"/>
      <c r="DPZ2" s="76"/>
      <c r="DQA2" s="76"/>
      <c r="DQB2" s="76"/>
      <c r="DQC2" s="76"/>
      <c r="DQD2" s="76"/>
      <c r="DQE2" s="76"/>
      <c r="DQF2" s="76"/>
      <c r="DQG2" s="76"/>
      <c r="DQH2" s="76"/>
      <c r="DQI2" s="76"/>
      <c r="DQJ2" s="76"/>
      <c r="DQK2" s="76"/>
      <c r="DQL2" s="76"/>
      <c r="DQM2" s="76"/>
      <c r="DQN2" s="76"/>
      <c r="DQO2" s="76"/>
      <c r="DQP2" s="76"/>
      <c r="DQQ2" s="76"/>
      <c r="DQR2" s="76"/>
      <c r="DQS2" s="76"/>
      <c r="DQT2" s="76"/>
      <c r="DQU2" s="76"/>
      <c r="DQV2" s="76"/>
      <c r="DQW2" s="76"/>
      <c r="DQX2" s="76"/>
      <c r="DQY2" s="76"/>
      <c r="DQZ2" s="76"/>
      <c r="DRA2" s="76"/>
      <c r="DRB2" s="76"/>
      <c r="DRC2" s="76"/>
      <c r="DRD2" s="76"/>
      <c r="DRE2" s="76"/>
      <c r="DRF2" s="76"/>
      <c r="DRG2" s="76"/>
      <c r="DRH2" s="76"/>
      <c r="DRI2" s="76"/>
      <c r="DRJ2" s="76"/>
      <c r="DRK2" s="76"/>
      <c r="DRL2" s="76"/>
      <c r="DRM2" s="76"/>
      <c r="DRN2" s="76"/>
      <c r="DRO2" s="76"/>
      <c r="DRP2" s="76"/>
      <c r="DRQ2" s="76"/>
      <c r="DRR2" s="76"/>
      <c r="DRS2" s="76"/>
      <c r="DRT2" s="76"/>
      <c r="DRU2" s="76"/>
      <c r="DRV2" s="76"/>
      <c r="DRW2" s="76"/>
      <c r="DRX2" s="76"/>
      <c r="DRY2" s="76"/>
      <c r="DRZ2" s="76"/>
      <c r="DSA2" s="76"/>
      <c r="DSB2" s="76"/>
      <c r="DSC2" s="76"/>
      <c r="DSD2" s="76"/>
      <c r="DSE2" s="76"/>
      <c r="DSF2" s="76"/>
      <c r="DSG2" s="76"/>
      <c r="DSH2" s="76"/>
      <c r="DSI2" s="76"/>
      <c r="DSJ2" s="76"/>
      <c r="DSK2" s="76"/>
      <c r="DSL2" s="76"/>
      <c r="DSM2" s="76"/>
      <c r="DSN2" s="76"/>
      <c r="DSO2" s="76"/>
      <c r="DSP2" s="76"/>
      <c r="DSQ2" s="76"/>
      <c r="DSR2" s="76"/>
      <c r="DSS2" s="76"/>
      <c r="DST2" s="76"/>
      <c r="DSU2" s="76"/>
      <c r="DSV2" s="76"/>
      <c r="DSW2" s="76"/>
      <c r="DSX2" s="76"/>
      <c r="DSY2" s="76"/>
      <c r="DSZ2" s="76"/>
      <c r="DTA2" s="76"/>
      <c r="DTB2" s="76"/>
      <c r="DTC2" s="76"/>
      <c r="DTD2" s="76"/>
      <c r="DTE2" s="76"/>
      <c r="DTF2" s="76"/>
      <c r="DTG2" s="76"/>
      <c r="DTH2" s="76"/>
      <c r="DTI2" s="76"/>
      <c r="DTJ2" s="76"/>
      <c r="DTK2" s="76"/>
      <c r="DTL2" s="76"/>
      <c r="DTM2" s="76"/>
      <c r="DTN2" s="76"/>
      <c r="DTO2" s="76"/>
      <c r="DTP2" s="76"/>
      <c r="DTQ2" s="76"/>
      <c r="DTR2" s="76"/>
      <c r="DTS2" s="76"/>
      <c r="DTT2" s="76"/>
      <c r="DTU2" s="76"/>
      <c r="DTV2" s="76"/>
      <c r="DTW2" s="76"/>
      <c r="DTX2" s="76"/>
      <c r="DTY2" s="76"/>
      <c r="DTZ2" s="76"/>
      <c r="DUA2" s="76"/>
      <c r="DUB2" s="76"/>
      <c r="DUC2" s="76"/>
      <c r="DUD2" s="76"/>
      <c r="DUE2" s="76"/>
      <c r="DUF2" s="76"/>
      <c r="DUG2" s="76"/>
      <c r="DUH2" s="76"/>
      <c r="DUI2" s="76"/>
      <c r="DUJ2" s="76"/>
      <c r="DUK2" s="76"/>
      <c r="DUL2" s="76"/>
      <c r="DUM2" s="76"/>
      <c r="DUN2" s="76"/>
      <c r="DUO2" s="76"/>
      <c r="DUP2" s="76"/>
      <c r="DUQ2" s="76"/>
      <c r="DUR2" s="76"/>
      <c r="DUS2" s="76"/>
      <c r="DUT2" s="76"/>
      <c r="DUU2" s="76"/>
      <c r="DUV2" s="76"/>
      <c r="DUW2" s="76"/>
      <c r="DUX2" s="76"/>
      <c r="DUY2" s="76"/>
      <c r="DUZ2" s="76"/>
      <c r="DVA2" s="76"/>
      <c r="DVB2" s="76"/>
      <c r="DVC2" s="76"/>
      <c r="DVD2" s="76"/>
      <c r="DVE2" s="76"/>
      <c r="DVF2" s="76"/>
      <c r="DVG2" s="76"/>
      <c r="DVH2" s="76"/>
      <c r="DVI2" s="76"/>
      <c r="DVJ2" s="76"/>
      <c r="DVK2" s="76"/>
      <c r="DVL2" s="76"/>
      <c r="DVM2" s="76"/>
      <c r="DVN2" s="76"/>
      <c r="DVO2" s="76"/>
      <c r="DVP2" s="76"/>
      <c r="DVQ2" s="76"/>
      <c r="DVR2" s="76"/>
      <c r="DVS2" s="76"/>
      <c r="DVT2" s="76"/>
      <c r="DVU2" s="76"/>
      <c r="DVV2" s="76"/>
      <c r="DVW2" s="76"/>
      <c r="DVX2" s="76"/>
      <c r="DVY2" s="76"/>
      <c r="DVZ2" s="76"/>
      <c r="DWA2" s="76"/>
      <c r="DWB2" s="76"/>
      <c r="DWC2" s="76"/>
      <c r="DWD2" s="76"/>
      <c r="DWE2" s="76"/>
      <c r="DWF2" s="76"/>
      <c r="DWG2" s="76"/>
      <c r="DWH2" s="76"/>
      <c r="DWI2" s="76"/>
      <c r="DWJ2" s="76"/>
      <c r="DWK2" s="76"/>
      <c r="DWL2" s="76"/>
      <c r="DWM2" s="76"/>
      <c r="DWN2" s="76"/>
      <c r="DWO2" s="76"/>
      <c r="DWP2" s="76"/>
      <c r="DWQ2" s="76"/>
      <c r="DWR2" s="76"/>
      <c r="DWS2" s="76"/>
      <c r="DWT2" s="76"/>
      <c r="DWU2" s="76"/>
      <c r="DWV2" s="76"/>
      <c r="DWW2" s="76"/>
      <c r="DWX2" s="76"/>
      <c r="DWY2" s="76"/>
      <c r="DWZ2" s="76"/>
      <c r="DXA2" s="76"/>
      <c r="DXB2" s="76"/>
      <c r="DXC2" s="76"/>
      <c r="DXD2" s="76"/>
      <c r="DXE2" s="76"/>
      <c r="DXF2" s="76"/>
      <c r="DXG2" s="76"/>
      <c r="DXH2" s="76"/>
      <c r="DXI2" s="76"/>
      <c r="DXJ2" s="76"/>
      <c r="DXK2" s="76"/>
      <c r="DXL2" s="76"/>
      <c r="DXM2" s="76"/>
      <c r="DXN2" s="76"/>
      <c r="DXO2" s="76"/>
      <c r="DXP2" s="76"/>
      <c r="DXQ2" s="76"/>
      <c r="DXR2" s="76"/>
      <c r="DXS2" s="76"/>
      <c r="DXT2" s="76"/>
      <c r="DXU2" s="76"/>
      <c r="DXV2" s="76"/>
      <c r="DXW2" s="76"/>
      <c r="DXX2" s="76"/>
      <c r="DXY2" s="76"/>
      <c r="DXZ2" s="76"/>
      <c r="DYA2" s="76"/>
      <c r="DYB2" s="76"/>
      <c r="DYC2" s="76"/>
      <c r="DYD2" s="76"/>
      <c r="DYE2" s="76"/>
      <c r="DYF2" s="76"/>
      <c r="DYG2" s="76"/>
      <c r="DYH2" s="76"/>
      <c r="DYI2" s="76"/>
      <c r="DYJ2" s="76"/>
      <c r="DYK2" s="76"/>
      <c r="DYL2" s="76"/>
      <c r="DYM2" s="76"/>
      <c r="DYN2" s="76"/>
      <c r="DYO2" s="76"/>
      <c r="DYP2" s="76"/>
      <c r="DYQ2" s="76"/>
      <c r="DYR2" s="76"/>
      <c r="DYS2" s="76"/>
      <c r="DYT2" s="76"/>
      <c r="DYU2" s="76"/>
      <c r="DYV2" s="76"/>
      <c r="DYW2" s="76"/>
      <c r="DYX2" s="76"/>
      <c r="DYY2" s="76"/>
      <c r="DYZ2" s="76"/>
      <c r="DZA2" s="76"/>
      <c r="DZB2" s="76"/>
      <c r="DZC2" s="76"/>
      <c r="DZD2" s="76"/>
      <c r="DZE2" s="76"/>
      <c r="DZF2" s="76"/>
      <c r="DZG2" s="76"/>
      <c r="DZH2" s="76"/>
      <c r="DZI2" s="76"/>
      <c r="DZJ2" s="76"/>
      <c r="DZK2" s="76"/>
      <c r="DZL2" s="76"/>
      <c r="DZM2" s="76"/>
      <c r="DZN2" s="76"/>
      <c r="DZO2" s="76"/>
      <c r="DZP2" s="76"/>
      <c r="DZQ2" s="76"/>
      <c r="DZR2" s="76"/>
      <c r="DZS2" s="76"/>
      <c r="DZT2" s="76"/>
      <c r="DZU2" s="76"/>
      <c r="DZV2" s="76"/>
      <c r="DZW2" s="76"/>
      <c r="DZX2" s="76"/>
      <c r="DZY2" s="76"/>
      <c r="DZZ2" s="76"/>
      <c r="EAA2" s="76"/>
      <c r="EAB2" s="76"/>
      <c r="EAC2" s="76"/>
      <c r="EAD2" s="76"/>
      <c r="EAE2" s="76"/>
      <c r="EAF2" s="76"/>
      <c r="EAG2" s="76"/>
      <c r="EAH2" s="76"/>
      <c r="EAI2" s="76"/>
      <c r="EAJ2" s="76"/>
      <c r="EAK2" s="76"/>
      <c r="EAL2" s="76"/>
      <c r="EAM2" s="76"/>
      <c r="EAN2" s="76"/>
      <c r="EAO2" s="76"/>
      <c r="EAP2" s="76"/>
      <c r="EAQ2" s="76"/>
      <c r="EAR2" s="76"/>
      <c r="EAS2" s="76"/>
      <c r="EAT2" s="76"/>
      <c r="EAU2" s="76"/>
      <c r="EAV2" s="76"/>
      <c r="EAW2" s="76"/>
      <c r="EAX2" s="76"/>
      <c r="EAY2" s="76"/>
      <c r="EAZ2" s="76"/>
      <c r="EBA2" s="76"/>
      <c r="EBB2" s="76"/>
      <c r="EBC2" s="76"/>
      <c r="EBD2" s="76"/>
      <c r="EBE2" s="76"/>
      <c r="EBF2" s="76"/>
      <c r="EBG2" s="76"/>
      <c r="EBH2" s="76"/>
      <c r="EBI2" s="76"/>
      <c r="EBJ2" s="76"/>
      <c r="EBK2" s="76"/>
      <c r="EBL2" s="76"/>
      <c r="EBM2" s="76"/>
      <c r="EBN2" s="76"/>
      <c r="EBO2" s="76"/>
      <c r="EBP2" s="76"/>
      <c r="EBQ2" s="76"/>
      <c r="EBR2" s="76"/>
      <c r="EBS2" s="76"/>
      <c r="EBT2" s="76"/>
      <c r="EBU2" s="76"/>
      <c r="EBV2" s="76"/>
      <c r="EBW2" s="76"/>
      <c r="EBX2" s="76"/>
      <c r="EBY2" s="76"/>
      <c r="EBZ2" s="76"/>
      <c r="ECA2" s="76"/>
      <c r="ECB2" s="76"/>
      <c r="ECC2" s="76"/>
      <c r="ECD2" s="76"/>
      <c r="ECE2" s="76"/>
      <c r="ECF2" s="76"/>
      <c r="ECG2" s="76"/>
      <c r="ECH2" s="76"/>
      <c r="ECI2" s="76"/>
      <c r="ECJ2" s="76"/>
      <c r="ECK2" s="76"/>
      <c r="ECL2" s="76"/>
      <c r="ECM2" s="76"/>
      <c r="ECN2" s="76"/>
      <c r="ECO2" s="76"/>
      <c r="ECP2" s="76"/>
      <c r="ECQ2" s="76"/>
      <c r="ECR2" s="76"/>
      <c r="ECS2" s="76"/>
      <c r="ECT2" s="76"/>
      <c r="ECU2" s="76"/>
      <c r="ECV2" s="76"/>
      <c r="ECW2" s="76"/>
      <c r="ECX2" s="76"/>
      <c r="ECY2" s="76"/>
      <c r="ECZ2" s="76"/>
      <c r="EDA2" s="76"/>
      <c r="EDB2" s="76"/>
      <c r="EDC2" s="76"/>
      <c r="EDD2" s="76"/>
      <c r="EDE2" s="76"/>
      <c r="EDF2" s="76"/>
      <c r="EDG2" s="76"/>
      <c r="EDH2" s="76"/>
      <c r="EDI2" s="76"/>
      <c r="EDJ2" s="76"/>
      <c r="EDK2" s="76"/>
      <c r="EDL2" s="76"/>
      <c r="EDM2" s="76"/>
      <c r="EDN2" s="76"/>
      <c r="EDO2" s="76"/>
      <c r="EDP2" s="76"/>
      <c r="EDQ2" s="76"/>
      <c r="EDR2" s="76"/>
      <c r="EDS2" s="76"/>
      <c r="EDT2" s="76"/>
      <c r="EDU2" s="76"/>
      <c r="EDV2" s="76"/>
      <c r="EDW2" s="76"/>
      <c r="EDX2" s="76"/>
      <c r="EDY2" s="76"/>
      <c r="EDZ2" s="76"/>
      <c r="EEA2" s="76"/>
      <c r="EEB2" s="76"/>
      <c r="EEC2" s="76"/>
      <c r="EED2" s="76"/>
      <c r="EEE2" s="76"/>
      <c r="EEF2" s="76"/>
      <c r="EEG2" s="76"/>
      <c r="EEH2" s="76"/>
      <c r="EEI2" s="76"/>
      <c r="EEJ2" s="76"/>
      <c r="EEK2" s="76"/>
      <c r="EEL2" s="76"/>
      <c r="EEM2" s="76"/>
      <c r="EEN2" s="76"/>
      <c r="EEO2" s="76"/>
      <c r="EEP2" s="76"/>
      <c r="EEQ2" s="76"/>
      <c r="EER2" s="76"/>
      <c r="EES2" s="76"/>
      <c r="EET2" s="76"/>
      <c r="EEU2" s="76"/>
      <c r="EEV2" s="76"/>
      <c r="EEW2" s="76"/>
      <c r="EEX2" s="76"/>
      <c r="EEY2" s="76"/>
      <c r="EEZ2" s="76"/>
      <c r="EFA2" s="76"/>
      <c r="EFB2" s="76"/>
      <c r="EFC2" s="76"/>
      <c r="EFD2" s="76"/>
      <c r="EFE2" s="76"/>
      <c r="EFF2" s="76"/>
      <c r="EFG2" s="76"/>
      <c r="EFH2" s="76"/>
      <c r="EFI2" s="76"/>
      <c r="EFJ2" s="76"/>
      <c r="EFK2" s="76"/>
      <c r="EFL2" s="76"/>
      <c r="EFM2" s="76"/>
      <c r="EFN2" s="76"/>
      <c r="EFO2" s="76"/>
      <c r="EFP2" s="76"/>
      <c r="EFQ2" s="76"/>
      <c r="EFR2" s="76"/>
      <c r="EFS2" s="76"/>
      <c r="EFT2" s="76"/>
      <c r="EFU2" s="76"/>
      <c r="EFV2" s="76"/>
      <c r="EFW2" s="76"/>
      <c r="EFX2" s="76"/>
      <c r="EFY2" s="76"/>
      <c r="EFZ2" s="76"/>
      <c r="EGA2" s="76"/>
      <c r="EGB2" s="76"/>
      <c r="EGC2" s="76"/>
      <c r="EGD2" s="76"/>
      <c r="EGE2" s="76"/>
      <c r="EGF2" s="76"/>
      <c r="EGG2" s="76"/>
      <c r="EGH2" s="76"/>
      <c r="EGI2" s="76"/>
      <c r="EGJ2" s="76"/>
      <c r="EGK2" s="76"/>
      <c r="EGL2" s="76"/>
      <c r="EGM2" s="76"/>
      <c r="EGN2" s="76"/>
      <c r="EGO2" s="76"/>
      <c r="EGP2" s="76"/>
      <c r="EGQ2" s="76"/>
      <c r="EGR2" s="76"/>
      <c r="EGS2" s="76"/>
      <c r="EGT2" s="76"/>
      <c r="EGU2" s="76"/>
      <c r="EGV2" s="76"/>
      <c r="EGW2" s="76"/>
      <c r="EGX2" s="76"/>
      <c r="EGY2" s="76"/>
      <c r="EGZ2" s="76"/>
      <c r="EHA2" s="76"/>
      <c r="EHB2" s="76"/>
      <c r="EHC2" s="76"/>
      <c r="EHD2" s="76"/>
      <c r="EHE2" s="76"/>
      <c r="EHF2" s="76"/>
      <c r="EHG2" s="76"/>
      <c r="EHH2" s="76"/>
      <c r="EHI2" s="76"/>
      <c r="EHJ2" s="76"/>
      <c r="EHK2" s="76"/>
      <c r="EHL2" s="76"/>
      <c r="EHM2" s="76"/>
      <c r="EHN2" s="76"/>
      <c r="EHO2" s="76"/>
      <c r="EHP2" s="76"/>
      <c r="EHQ2" s="76"/>
      <c r="EHR2" s="76"/>
      <c r="EHS2" s="76"/>
      <c r="EHT2" s="76"/>
      <c r="EHU2" s="76"/>
      <c r="EHV2" s="76"/>
      <c r="EHW2" s="76"/>
      <c r="EHX2" s="76"/>
      <c r="EHY2" s="76"/>
      <c r="EHZ2" s="76"/>
      <c r="EIA2" s="76"/>
      <c r="EIB2" s="76"/>
      <c r="EIC2" s="76"/>
      <c r="EID2" s="76"/>
      <c r="EIE2" s="76"/>
      <c r="EIF2" s="76"/>
      <c r="EIG2" s="76"/>
      <c r="EIH2" s="76"/>
      <c r="EII2" s="76"/>
      <c r="EIJ2" s="76"/>
      <c r="EIK2" s="76"/>
      <c r="EIL2" s="76"/>
      <c r="EIM2" s="76"/>
      <c r="EIN2" s="76"/>
      <c r="EIO2" s="76"/>
      <c r="EIP2" s="76"/>
      <c r="EIQ2" s="76"/>
      <c r="EIR2" s="76"/>
      <c r="EIS2" s="76"/>
      <c r="EIT2" s="76"/>
      <c r="EIU2" s="76"/>
      <c r="EIV2" s="76"/>
      <c r="EIW2" s="76"/>
      <c r="EIX2" s="76"/>
      <c r="EIY2" s="76"/>
      <c r="EIZ2" s="76"/>
      <c r="EJA2" s="76"/>
      <c r="EJB2" s="76"/>
      <c r="EJC2" s="76"/>
      <c r="EJD2" s="76"/>
      <c r="EJE2" s="76"/>
      <c r="EJF2" s="76"/>
      <c r="EJG2" s="76"/>
      <c r="EJH2" s="76"/>
      <c r="EJI2" s="76"/>
      <c r="EJJ2" s="76"/>
      <c r="EJK2" s="76"/>
      <c r="EJL2" s="76"/>
      <c r="EJM2" s="76"/>
      <c r="EJN2" s="76"/>
      <c r="EJO2" s="76"/>
      <c r="EJP2" s="76"/>
      <c r="EJQ2" s="76"/>
      <c r="EJR2" s="76"/>
      <c r="EJS2" s="76"/>
      <c r="EJT2" s="76"/>
      <c r="EJU2" s="76"/>
      <c r="EJV2" s="76"/>
      <c r="EJW2" s="76"/>
      <c r="EJX2" s="76"/>
      <c r="EJY2" s="76"/>
      <c r="EJZ2" s="76"/>
      <c r="EKA2" s="76"/>
      <c r="EKB2" s="76"/>
      <c r="EKC2" s="76"/>
      <c r="EKD2" s="76"/>
      <c r="EKE2" s="76"/>
      <c r="EKF2" s="76"/>
      <c r="EKG2" s="76"/>
      <c r="EKH2" s="76"/>
      <c r="EKI2" s="76"/>
      <c r="EKJ2" s="76"/>
      <c r="EKK2" s="76"/>
      <c r="EKL2" s="76"/>
      <c r="EKM2" s="76"/>
      <c r="EKN2" s="76"/>
      <c r="EKO2" s="76"/>
      <c r="EKP2" s="76"/>
      <c r="EKQ2" s="76"/>
      <c r="EKR2" s="76"/>
      <c r="EKS2" s="76"/>
      <c r="EKT2" s="76"/>
      <c r="EKU2" s="76"/>
      <c r="EKV2" s="76"/>
      <c r="EKW2" s="76"/>
      <c r="EKX2" s="76"/>
      <c r="EKY2" s="76"/>
      <c r="EKZ2" s="76"/>
      <c r="ELA2" s="76"/>
      <c r="ELB2" s="76"/>
      <c r="ELC2" s="76"/>
      <c r="ELD2" s="76"/>
      <c r="ELE2" s="76"/>
      <c r="ELF2" s="76"/>
      <c r="ELG2" s="76"/>
      <c r="ELH2" s="76"/>
      <c r="ELI2" s="76"/>
      <c r="ELJ2" s="76"/>
      <c r="ELK2" s="76"/>
      <c r="ELL2" s="76"/>
      <c r="ELM2" s="76"/>
      <c r="ELN2" s="76"/>
      <c r="ELO2" s="76"/>
      <c r="ELP2" s="76"/>
      <c r="ELQ2" s="76"/>
      <c r="ELR2" s="76"/>
      <c r="ELS2" s="76"/>
      <c r="ELT2" s="76"/>
      <c r="ELU2" s="76"/>
      <c r="ELV2" s="76"/>
      <c r="ELW2" s="76"/>
      <c r="ELX2" s="76"/>
      <c r="ELY2" s="76"/>
      <c r="ELZ2" s="76"/>
      <c r="EMA2" s="76"/>
      <c r="EMB2" s="76"/>
      <c r="EMC2" s="76"/>
      <c r="EMD2" s="76"/>
      <c r="EME2" s="76"/>
      <c r="EMF2" s="76"/>
      <c r="EMG2" s="76"/>
      <c r="EMH2" s="76"/>
      <c r="EMI2" s="76"/>
      <c r="EMJ2" s="76"/>
      <c r="EMK2" s="76"/>
      <c r="EML2" s="76"/>
      <c r="EMM2" s="76"/>
      <c r="EMN2" s="76"/>
      <c r="EMO2" s="76"/>
      <c r="EMP2" s="76"/>
      <c r="EMQ2" s="76"/>
      <c r="EMR2" s="76"/>
      <c r="EMS2" s="76"/>
      <c r="EMT2" s="76"/>
      <c r="EMU2" s="76"/>
      <c r="EMV2" s="76"/>
      <c r="EMW2" s="76"/>
      <c r="EMX2" s="76"/>
      <c r="EMY2" s="76"/>
      <c r="EMZ2" s="76"/>
      <c r="ENA2" s="76"/>
      <c r="ENB2" s="76"/>
      <c r="ENC2" s="76"/>
      <c r="END2" s="76"/>
      <c r="ENE2" s="76"/>
      <c r="ENF2" s="76"/>
      <c r="ENG2" s="76"/>
      <c r="ENH2" s="76"/>
      <c r="ENI2" s="76"/>
      <c r="ENJ2" s="76"/>
      <c r="ENK2" s="76"/>
      <c r="ENL2" s="76"/>
      <c r="ENM2" s="76"/>
      <c r="ENN2" s="76"/>
      <c r="ENO2" s="76"/>
      <c r="ENP2" s="76"/>
      <c r="ENQ2" s="76"/>
      <c r="ENR2" s="76"/>
      <c r="ENS2" s="76"/>
      <c r="ENT2" s="76"/>
      <c r="ENU2" s="76"/>
      <c r="ENV2" s="76"/>
      <c r="ENW2" s="76"/>
      <c r="ENX2" s="76"/>
      <c r="ENY2" s="76"/>
      <c r="ENZ2" s="76"/>
      <c r="EOA2" s="76"/>
      <c r="EOB2" s="76"/>
      <c r="EOC2" s="76"/>
      <c r="EOD2" s="76"/>
      <c r="EOE2" s="76"/>
      <c r="EOF2" s="76"/>
      <c r="EOG2" s="76"/>
      <c r="EOH2" s="76"/>
      <c r="EOI2" s="76"/>
      <c r="EOJ2" s="76"/>
      <c r="EOK2" s="76"/>
      <c r="EOL2" s="76"/>
      <c r="EOM2" s="76"/>
      <c r="EON2" s="76"/>
      <c r="EOO2" s="76"/>
      <c r="EOP2" s="76"/>
      <c r="EOQ2" s="76"/>
      <c r="EOR2" s="76"/>
      <c r="EOS2" s="76"/>
      <c r="EOT2" s="76"/>
      <c r="EOU2" s="76"/>
      <c r="EOV2" s="76"/>
      <c r="EOW2" s="76"/>
      <c r="EOX2" s="76"/>
      <c r="EOY2" s="76"/>
      <c r="EOZ2" s="76"/>
      <c r="EPA2" s="76"/>
      <c r="EPB2" s="76"/>
      <c r="EPC2" s="76"/>
      <c r="EPD2" s="76"/>
      <c r="EPE2" s="76"/>
      <c r="EPF2" s="76"/>
      <c r="EPG2" s="76"/>
      <c r="EPH2" s="76"/>
      <c r="EPI2" s="76"/>
      <c r="EPJ2" s="76"/>
      <c r="EPK2" s="76"/>
      <c r="EPL2" s="76"/>
      <c r="EPM2" s="76"/>
      <c r="EPN2" s="76"/>
      <c r="EPO2" s="76"/>
      <c r="EPP2" s="76"/>
      <c r="EPQ2" s="76"/>
      <c r="EPR2" s="76"/>
      <c r="EPS2" s="76"/>
      <c r="EPT2" s="76"/>
      <c r="EPU2" s="76"/>
      <c r="EPV2" s="76"/>
      <c r="EPW2" s="76"/>
      <c r="EPX2" s="76"/>
      <c r="EPY2" s="76"/>
      <c r="EPZ2" s="76"/>
      <c r="EQA2" s="76"/>
      <c r="EQB2" s="76"/>
      <c r="EQC2" s="76"/>
      <c r="EQD2" s="76"/>
      <c r="EQE2" s="76"/>
      <c r="EQF2" s="76"/>
      <c r="EQG2" s="76"/>
      <c r="EQH2" s="76"/>
      <c r="EQI2" s="76"/>
      <c r="EQJ2" s="76"/>
      <c r="EQK2" s="76"/>
      <c r="EQL2" s="76"/>
      <c r="EQM2" s="76"/>
      <c r="EQN2" s="76"/>
      <c r="EQO2" s="76"/>
      <c r="EQP2" s="76"/>
      <c r="EQQ2" s="76"/>
      <c r="EQR2" s="76"/>
      <c r="EQS2" s="76"/>
      <c r="EQT2" s="76"/>
      <c r="EQU2" s="76"/>
      <c r="EQV2" s="76"/>
      <c r="EQW2" s="76"/>
      <c r="EQX2" s="76"/>
      <c r="EQY2" s="76"/>
      <c r="EQZ2" s="76"/>
      <c r="ERA2" s="76"/>
      <c r="ERB2" s="76"/>
      <c r="ERC2" s="76"/>
      <c r="ERD2" s="76"/>
      <c r="ERE2" s="76"/>
      <c r="ERF2" s="76"/>
      <c r="ERG2" s="76"/>
      <c r="ERH2" s="76"/>
      <c r="ERI2" s="76"/>
      <c r="ERJ2" s="76"/>
      <c r="ERK2" s="76"/>
      <c r="ERL2" s="76"/>
      <c r="ERM2" s="76"/>
      <c r="ERN2" s="76"/>
      <c r="ERO2" s="76"/>
      <c r="ERP2" s="76"/>
      <c r="ERQ2" s="76"/>
      <c r="ERR2" s="76"/>
      <c r="ERS2" s="76"/>
      <c r="ERT2" s="76"/>
      <c r="ERU2" s="76"/>
      <c r="ERV2" s="76"/>
      <c r="ERW2" s="76"/>
      <c r="ERX2" s="76"/>
      <c r="ERY2" s="76"/>
      <c r="ERZ2" s="76"/>
      <c r="ESA2" s="76"/>
      <c r="ESB2" s="76"/>
      <c r="ESC2" s="76"/>
      <c r="ESD2" s="76"/>
      <c r="ESE2" s="76"/>
      <c r="ESF2" s="76"/>
      <c r="ESG2" s="76"/>
      <c r="ESH2" s="76"/>
      <c r="ESI2" s="76"/>
      <c r="ESJ2" s="76"/>
      <c r="ESK2" s="76"/>
      <c r="ESL2" s="76"/>
      <c r="ESM2" s="76"/>
      <c r="ESN2" s="76"/>
      <c r="ESO2" s="76"/>
      <c r="ESP2" s="76"/>
      <c r="ESQ2" s="76"/>
      <c r="ESR2" s="76"/>
      <c r="ESS2" s="76"/>
      <c r="EST2" s="76"/>
      <c r="ESU2" s="76"/>
      <c r="ESV2" s="76"/>
      <c r="ESW2" s="76"/>
      <c r="ESX2" s="76"/>
      <c r="ESY2" s="76"/>
      <c r="ESZ2" s="76"/>
      <c r="ETA2" s="76"/>
      <c r="ETB2" s="76"/>
      <c r="ETC2" s="76"/>
      <c r="ETD2" s="76"/>
      <c r="ETE2" s="76"/>
      <c r="ETF2" s="76"/>
      <c r="ETG2" s="76"/>
      <c r="ETH2" s="76"/>
      <c r="ETI2" s="76"/>
      <c r="ETJ2" s="76"/>
      <c r="ETK2" s="76"/>
      <c r="ETL2" s="76"/>
      <c r="ETM2" s="76"/>
      <c r="ETN2" s="76"/>
      <c r="ETO2" s="76"/>
      <c r="ETP2" s="76"/>
      <c r="ETQ2" s="76"/>
      <c r="ETR2" s="76"/>
      <c r="ETS2" s="76"/>
      <c r="ETT2" s="76"/>
      <c r="ETU2" s="76"/>
      <c r="ETV2" s="76"/>
      <c r="ETW2" s="76"/>
      <c r="ETX2" s="76"/>
      <c r="ETY2" s="76"/>
      <c r="ETZ2" s="76"/>
      <c r="EUA2" s="76"/>
      <c r="EUB2" s="76"/>
      <c r="EUC2" s="76"/>
      <c r="EUD2" s="76"/>
      <c r="EUE2" s="76"/>
      <c r="EUF2" s="76"/>
      <c r="EUG2" s="76"/>
      <c r="EUH2" s="76"/>
      <c r="EUI2" s="76"/>
      <c r="EUJ2" s="76"/>
      <c r="EUK2" s="76"/>
      <c r="EUL2" s="76"/>
      <c r="EUM2" s="76"/>
      <c r="EUN2" s="76"/>
      <c r="EUO2" s="76"/>
      <c r="EUP2" s="76"/>
      <c r="EUQ2" s="76"/>
      <c r="EUR2" s="76"/>
      <c r="EUS2" s="76"/>
      <c r="EUT2" s="76"/>
      <c r="EUU2" s="76"/>
      <c r="EUV2" s="76"/>
      <c r="EUW2" s="76"/>
      <c r="EUX2" s="76"/>
      <c r="EUY2" s="76"/>
      <c r="EUZ2" s="76"/>
      <c r="EVA2" s="76"/>
      <c r="EVB2" s="76"/>
      <c r="EVC2" s="76"/>
      <c r="EVD2" s="76"/>
      <c r="EVE2" s="76"/>
      <c r="EVF2" s="76"/>
      <c r="EVG2" s="76"/>
      <c r="EVH2" s="76"/>
      <c r="EVI2" s="76"/>
      <c r="EVJ2" s="76"/>
      <c r="EVK2" s="76"/>
      <c r="EVL2" s="76"/>
      <c r="EVM2" s="76"/>
      <c r="EVN2" s="76"/>
      <c r="EVO2" s="76"/>
      <c r="EVP2" s="76"/>
      <c r="EVQ2" s="76"/>
      <c r="EVR2" s="76"/>
      <c r="EVS2" s="76"/>
      <c r="EVT2" s="76"/>
      <c r="EVU2" s="76"/>
      <c r="EVV2" s="76"/>
      <c r="EVW2" s="76"/>
      <c r="EVX2" s="76"/>
      <c r="EVY2" s="76"/>
      <c r="EVZ2" s="76"/>
      <c r="EWA2" s="76"/>
      <c r="EWB2" s="76"/>
      <c r="EWC2" s="76"/>
      <c r="EWD2" s="76"/>
      <c r="EWE2" s="76"/>
      <c r="EWF2" s="76"/>
      <c r="EWG2" s="76"/>
      <c r="EWH2" s="76"/>
      <c r="EWI2" s="76"/>
      <c r="EWJ2" s="76"/>
      <c r="EWK2" s="76"/>
      <c r="EWL2" s="76"/>
      <c r="EWM2" s="76"/>
      <c r="EWN2" s="76"/>
      <c r="EWO2" s="76"/>
      <c r="EWP2" s="76"/>
      <c r="EWQ2" s="76"/>
      <c r="EWR2" s="76"/>
      <c r="EWS2" s="76"/>
      <c r="EWT2" s="76"/>
      <c r="EWU2" s="76"/>
      <c r="EWV2" s="76"/>
      <c r="EWW2" s="76"/>
      <c r="EWX2" s="76"/>
      <c r="EWY2" s="76"/>
      <c r="EWZ2" s="76"/>
      <c r="EXA2" s="76"/>
      <c r="EXB2" s="76"/>
      <c r="EXC2" s="76"/>
      <c r="EXD2" s="76"/>
      <c r="EXE2" s="76"/>
      <c r="EXF2" s="76"/>
      <c r="EXG2" s="76"/>
      <c r="EXH2" s="76"/>
      <c r="EXI2" s="76"/>
      <c r="EXJ2" s="76"/>
      <c r="EXK2" s="76"/>
      <c r="EXL2" s="76"/>
      <c r="EXM2" s="76"/>
      <c r="EXN2" s="76"/>
      <c r="EXO2" s="76"/>
      <c r="EXP2" s="76"/>
      <c r="EXQ2" s="76"/>
      <c r="EXR2" s="76"/>
      <c r="EXS2" s="76"/>
      <c r="EXT2" s="76"/>
      <c r="EXU2" s="76"/>
      <c r="EXV2" s="76"/>
      <c r="EXW2" s="76"/>
      <c r="EXX2" s="76"/>
      <c r="EXY2" s="76"/>
      <c r="EXZ2" s="76"/>
      <c r="EYA2" s="76"/>
      <c r="EYB2" s="76"/>
      <c r="EYC2" s="76"/>
      <c r="EYD2" s="76"/>
      <c r="EYE2" s="76"/>
      <c r="EYF2" s="76"/>
      <c r="EYG2" s="76"/>
      <c r="EYH2" s="76"/>
      <c r="EYI2" s="76"/>
      <c r="EYJ2" s="76"/>
      <c r="EYK2" s="76"/>
      <c r="EYL2" s="76"/>
      <c r="EYM2" s="76"/>
      <c r="EYN2" s="76"/>
      <c r="EYO2" s="76"/>
      <c r="EYP2" s="76"/>
      <c r="EYQ2" s="76"/>
      <c r="EYR2" s="76"/>
      <c r="EYS2" s="76"/>
      <c r="EYT2" s="76"/>
      <c r="EYU2" s="76"/>
      <c r="EYV2" s="76"/>
      <c r="EYW2" s="76"/>
      <c r="EYX2" s="76"/>
      <c r="EYY2" s="76"/>
      <c r="EYZ2" s="76"/>
      <c r="EZA2" s="76"/>
      <c r="EZB2" s="76"/>
      <c r="EZC2" s="76"/>
      <c r="EZD2" s="76"/>
      <c r="EZE2" s="76"/>
      <c r="EZF2" s="76"/>
      <c r="EZG2" s="76"/>
      <c r="EZH2" s="76"/>
      <c r="EZI2" s="76"/>
      <c r="EZJ2" s="76"/>
      <c r="EZK2" s="76"/>
      <c r="EZL2" s="76"/>
      <c r="EZM2" s="76"/>
      <c r="EZN2" s="76"/>
      <c r="EZO2" s="76"/>
      <c r="EZP2" s="76"/>
      <c r="EZQ2" s="76"/>
      <c r="EZR2" s="76"/>
      <c r="EZS2" s="76"/>
      <c r="EZT2" s="76"/>
      <c r="EZU2" s="76"/>
      <c r="EZV2" s="76"/>
      <c r="EZW2" s="76"/>
      <c r="EZX2" s="76"/>
      <c r="EZY2" s="76"/>
      <c r="EZZ2" s="76"/>
      <c r="FAA2" s="76"/>
      <c r="FAB2" s="76"/>
      <c r="FAC2" s="76"/>
      <c r="FAD2" s="76"/>
      <c r="FAE2" s="76"/>
      <c r="FAF2" s="76"/>
      <c r="FAG2" s="76"/>
      <c r="FAH2" s="76"/>
      <c r="FAI2" s="76"/>
      <c r="FAJ2" s="76"/>
      <c r="FAK2" s="76"/>
      <c r="FAL2" s="76"/>
      <c r="FAM2" s="76"/>
      <c r="FAN2" s="76"/>
      <c r="FAO2" s="76"/>
      <c r="FAP2" s="76"/>
      <c r="FAQ2" s="76"/>
      <c r="FAR2" s="76"/>
      <c r="FAS2" s="76"/>
      <c r="FAT2" s="76"/>
      <c r="FAU2" s="76"/>
      <c r="FAV2" s="76"/>
      <c r="FAW2" s="76"/>
      <c r="FAX2" s="76"/>
      <c r="FAY2" s="76"/>
      <c r="FAZ2" s="76"/>
      <c r="FBA2" s="76"/>
      <c r="FBB2" s="76"/>
      <c r="FBC2" s="76"/>
      <c r="FBD2" s="76"/>
      <c r="FBE2" s="76"/>
      <c r="FBF2" s="76"/>
      <c r="FBG2" s="76"/>
      <c r="FBH2" s="76"/>
      <c r="FBI2" s="76"/>
      <c r="FBJ2" s="76"/>
      <c r="FBK2" s="76"/>
      <c r="FBL2" s="76"/>
      <c r="FBM2" s="76"/>
      <c r="FBN2" s="76"/>
      <c r="FBO2" s="76"/>
      <c r="FBP2" s="76"/>
      <c r="FBQ2" s="76"/>
      <c r="FBR2" s="76"/>
      <c r="FBS2" s="76"/>
      <c r="FBT2" s="76"/>
      <c r="FBU2" s="76"/>
      <c r="FBV2" s="76"/>
      <c r="FBW2" s="76"/>
      <c r="FBX2" s="76"/>
      <c r="FBY2" s="76"/>
      <c r="FBZ2" s="76"/>
      <c r="FCA2" s="76"/>
      <c r="FCB2" s="76"/>
      <c r="FCC2" s="76"/>
      <c r="FCD2" s="76"/>
      <c r="FCE2" s="76"/>
      <c r="FCF2" s="76"/>
      <c r="FCG2" s="76"/>
      <c r="FCH2" s="76"/>
      <c r="FCI2" s="76"/>
      <c r="FCJ2" s="76"/>
      <c r="FCK2" s="76"/>
      <c r="FCL2" s="76"/>
      <c r="FCM2" s="76"/>
      <c r="FCN2" s="76"/>
      <c r="FCO2" s="76"/>
      <c r="FCP2" s="76"/>
      <c r="FCQ2" s="76"/>
      <c r="FCR2" s="76"/>
      <c r="FCS2" s="76"/>
      <c r="FCT2" s="76"/>
      <c r="FCU2" s="76"/>
      <c r="FCV2" s="76"/>
      <c r="FCW2" s="76"/>
      <c r="FCX2" s="76"/>
      <c r="FCY2" s="76"/>
      <c r="FCZ2" s="76"/>
      <c r="FDA2" s="76"/>
      <c r="FDB2" s="76"/>
      <c r="FDC2" s="76"/>
      <c r="FDD2" s="76"/>
      <c r="FDE2" s="76"/>
      <c r="FDF2" s="76"/>
      <c r="FDG2" s="76"/>
      <c r="FDH2" s="76"/>
      <c r="FDI2" s="76"/>
      <c r="FDJ2" s="76"/>
      <c r="FDK2" s="76"/>
      <c r="FDL2" s="76"/>
      <c r="FDM2" s="76"/>
      <c r="FDN2" s="76"/>
      <c r="FDO2" s="76"/>
      <c r="FDP2" s="76"/>
      <c r="FDQ2" s="76"/>
      <c r="FDR2" s="76"/>
      <c r="FDS2" s="76"/>
      <c r="FDT2" s="76"/>
      <c r="FDU2" s="76"/>
      <c r="FDV2" s="76"/>
      <c r="FDW2" s="76"/>
      <c r="FDX2" s="76"/>
      <c r="FDY2" s="76"/>
      <c r="FDZ2" s="76"/>
      <c r="FEA2" s="76"/>
      <c r="FEB2" s="76"/>
      <c r="FEC2" s="76"/>
      <c r="FED2" s="76"/>
      <c r="FEE2" s="76"/>
      <c r="FEF2" s="76"/>
      <c r="FEG2" s="76"/>
      <c r="FEH2" s="76"/>
      <c r="FEI2" s="76"/>
      <c r="FEJ2" s="76"/>
      <c r="FEK2" s="76"/>
      <c r="FEL2" s="76"/>
      <c r="FEM2" s="76"/>
      <c r="FEN2" s="76"/>
      <c r="FEO2" s="76"/>
      <c r="FEP2" s="76"/>
      <c r="FEQ2" s="76"/>
      <c r="FER2" s="76"/>
      <c r="FES2" s="76"/>
      <c r="FET2" s="76"/>
      <c r="FEU2" s="76"/>
      <c r="FEV2" s="76"/>
      <c r="FEW2" s="76"/>
      <c r="FEX2" s="76"/>
      <c r="FEY2" s="76"/>
      <c r="FEZ2" s="76"/>
      <c r="FFA2" s="76"/>
      <c r="FFB2" s="76"/>
      <c r="FFC2" s="76"/>
      <c r="FFD2" s="76"/>
      <c r="FFE2" s="76"/>
      <c r="FFF2" s="76"/>
      <c r="FFG2" s="76"/>
      <c r="FFH2" s="76"/>
      <c r="FFI2" s="76"/>
      <c r="FFJ2" s="76"/>
      <c r="FFK2" s="76"/>
      <c r="FFL2" s="76"/>
      <c r="FFM2" s="76"/>
      <c r="FFN2" s="76"/>
      <c r="FFO2" s="76"/>
      <c r="FFP2" s="76"/>
      <c r="FFQ2" s="76"/>
      <c r="FFR2" s="76"/>
      <c r="FFS2" s="76"/>
      <c r="FFT2" s="76"/>
      <c r="FFU2" s="76"/>
      <c r="FFV2" s="76"/>
      <c r="FFW2" s="76"/>
      <c r="FFX2" s="76"/>
      <c r="FFY2" s="76"/>
      <c r="FFZ2" s="76"/>
      <c r="FGA2" s="76"/>
      <c r="FGB2" s="76"/>
      <c r="FGC2" s="76"/>
      <c r="FGD2" s="76"/>
      <c r="FGE2" s="76"/>
      <c r="FGF2" s="76"/>
      <c r="FGG2" s="76"/>
      <c r="FGH2" s="76"/>
      <c r="FGI2" s="76"/>
      <c r="FGJ2" s="76"/>
      <c r="FGK2" s="76"/>
      <c r="FGL2" s="76"/>
      <c r="FGM2" s="76"/>
      <c r="FGN2" s="76"/>
      <c r="FGO2" s="76"/>
      <c r="FGP2" s="76"/>
      <c r="FGQ2" s="76"/>
      <c r="FGR2" s="76"/>
      <c r="FGS2" s="76"/>
      <c r="FGT2" s="76"/>
      <c r="FGU2" s="76"/>
      <c r="FGV2" s="76"/>
      <c r="FGW2" s="76"/>
      <c r="FGX2" s="76"/>
      <c r="FGY2" s="76"/>
      <c r="FGZ2" s="76"/>
      <c r="FHA2" s="76"/>
      <c r="FHB2" s="76"/>
      <c r="FHC2" s="76"/>
      <c r="FHD2" s="76"/>
      <c r="FHE2" s="76"/>
      <c r="FHF2" s="76"/>
      <c r="FHG2" s="76"/>
      <c r="FHH2" s="76"/>
      <c r="FHI2" s="76"/>
      <c r="FHJ2" s="76"/>
      <c r="FHK2" s="76"/>
      <c r="FHL2" s="76"/>
      <c r="FHM2" s="76"/>
      <c r="FHN2" s="76"/>
      <c r="FHO2" s="76"/>
      <c r="FHP2" s="76"/>
      <c r="FHQ2" s="76"/>
      <c r="FHR2" s="76"/>
      <c r="FHS2" s="76"/>
      <c r="FHT2" s="76"/>
      <c r="FHU2" s="76"/>
      <c r="FHV2" s="76"/>
      <c r="FHW2" s="76"/>
      <c r="FHX2" s="76"/>
      <c r="FHY2" s="76"/>
      <c r="FHZ2" s="76"/>
      <c r="FIA2" s="76"/>
      <c r="FIB2" s="76"/>
      <c r="FIC2" s="76"/>
      <c r="FID2" s="76"/>
      <c r="FIE2" s="76"/>
      <c r="FIF2" s="76"/>
      <c r="FIG2" s="76"/>
      <c r="FIH2" s="76"/>
      <c r="FII2" s="76"/>
      <c r="FIJ2" s="76"/>
      <c r="FIK2" s="76"/>
      <c r="FIL2" s="76"/>
      <c r="FIM2" s="76"/>
      <c r="FIN2" s="76"/>
      <c r="FIO2" s="76"/>
      <c r="FIP2" s="76"/>
      <c r="FIQ2" s="76"/>
      <c r="FIR2" s="76"/>
      <c r="FIS2" s="76"/>
      <c r="FIT2" s="76"/>
      <c r="FIU2" s="76"/>
      <c r="FIV2" s="76"/>
      <c r="FIW2" s="76"/>
      <c r="FIX2" s="76"/>
      <c r="FIY2" s="76"/>
      <c r="FIZ2" s="76"/>
      <c r="FJA2" s="76"/>
      <c r="FJB2" s="76"/>
      <c r="FJC2" s="76"/>
      <c r="FJD2" s="76"/>
      <c r="FJE2" s="76"/>
      <c r="FJF2" s="76"/>
      <c r="FJG2" s="76"/>
      <c r="FJH2" s="76"/>
      <c r="FJI2" s="76"/>
      <c r="FJJ2" s="76"/>
      <c r="FJK2" s="76"/>
      <c r="FJL2" s="76"/>
      <c r="FJM2" s="76"/>
      <c r="FJN2" s="76"/>
      <c r="FJO2" s="76"/>
      <c r="FJP2" s="76"/>
      <c r="FJQ2" s="76"/>
      <c r="FJR2" s="76"/>
      <c r="FJS2" s="76"/>
      <c r="FJT2" s="76"/>
      <c r="FJU2" s="76"/>
      <c r="FJV2" s="76"/>
      <c r="FJW2" s="76"/>
      <c r="FJX2" s="76"/>
      <c r="FJY2" s="76"/>
      <c r="FJZ2" s="76"/>
      <c r="FKA2" s="76"/>
      <c r="FKB2" s="76"/>
      <c r="FKC2" s="76"/>
      <c r="FKD2" s="76"/>
      <c r="FKE2" s="76"/>
      <c r="FKF2" s="76"/>
      <c r="FKG2" s="76"/>
      <c r="FKH2" s="76"/>
      <c r="FKI2" s="76"/>
      <c r="FKJ2" s="76"/>
      <c r="FKK2" s="76"/>
      <c r="FKL2" s="76"/>
      <c r="FKM2" s="76"/>
      <c r="FKN2" s="76"/>
      <c r="FKO2" s="76"/>
      <c r="FKP2" s="76"/>
      <c r="FKQ2" s="76"/>
      <c r="FKR2" s="76"/>
      <c r="FKS2" s="76"/>
      <c r="FKT2" s="76"/>
      <c r="FKU2" s="76"/>
      <c r="FKV2" s="76"/>
      <c r="FKW2" s="76"/>
      <c r="FKX2" s="76"/>
      <c r="FKY2" s="76"/>
      <c r="FKZ2" s="76"/>
      <c r="FLA2" s="76"/>
      <c r="FLB2" s="76"/>
      <c r="FLC2" s="76"/>
      <c r="FLD2" s="76"/>
      <c r="FLE2" s="76"/>
      <c r="FLF2" s="76"/>
      <c r="FLG2" s="76"/>
      <c r="FLH2" s="76"/>
      <c r="FLI2" s="76"/>
      <c r="FLJ2" s="76"/>
      <c r="FLK2" s="76"/>
      <c r="FLL2" s="76"/>
      <c r="FLM2" s="76"/>
      <c r="FLN2" s="76"/>
      <c r="FLO2" s="76"/>
      <c r="FLP2" s="76"/>
      <c r="FLQ2" s="76"/>
      <c r="FLR2" s="76"/>
      <c r="FLS2" s="76"/>
      <c r="FLT2" s="76"/>
      <c r="FLU2" s="76"/>
      <c r="FLV2" s="76"/>
      <c r="FLW2" s="76"/>
      <c r="FLX2" s="76"/>
      <c r="FLY2" s="76"/>
      <c r="FLZ2" s="76"/>
      <c r="FMA2" s="76"/>
      <c r="FMB2" s="76"/>
      <c r="FMC2" s="76"/>
      <c r="FMD2" s="76"/>
      <c r="FME2" s="76"/>
      <c r="FMF2" s="76"/>
      <c r="FMG2" s="76"/>
      <c r="FMH2" s="76"/>
      <c r="FMI2" s="76"/>
      <c r="FMJ2" s="76"/>
      <c r="FMK2" s="76"/>
      <c r="FML2" s="76"/>
      <c r="FMM2" s="76"/>
      <c r="FMN2" s="76"/>
      <c r="FMO2" s="76"/>
      <c r="FMP2" s="76"/>
      <c r="FMQ2" s="76"/>
      <c r="FMR2" s="76"/>
      <c r="FMS2" s="76"/>
      <c r="FMT2" s="76"/>
      <c r="FMU2" s="76"/>
      <c r="FMV2" s="76"/>
      <c r="FMW2" s="76"/>
      <c r="FMX2" s="76"/>
      <c r="FMY2" s="76"/>
      <c r="FMZ2" s="76"/>
      <c r="FNA2" s="76"/>
      <c r="FNB2" s="76"/>
      <c r="FNC2" s="76"/>
      <c r="FND2" s="76"/>
      <c r="FNE2" s="76"/>
      <c r="FNF2" s="76"/>
      <c r="FNG2" s="76"/>
      <c r="FNH2" s="76"/>
      <c r="FNI2" s="76"/>
      <c r="FNJ2" s="76"/>
      <c r="FNK2" s="76"/>
      <c r="FNL2" s="76"/>
      <c r="FNM2" s="76"/>
      <c r="FNN2" s="76"/>
      <c r="FNO2" s="76"/>
      <c r="FNP2" s="76"/>
      <c r="FNQ2" s="76"/>
      <c r="FNR2" s="76"/>
      <c r="FNS2" s="76"/>
      <c r="FNT2" s="76"/>
      <c r="FNU2" s="76"/>
      <c r="FNV2" s="76"/>
      <c r="FNW2" s="76"/>
      <c r="FNX2" s="76"/>
      <c r="FNY2" s="76"/>
      <c r="FNZ2" s="76"/>
      <c r="FOA2" s="76"/>
      <c r="FOB2" s="76"/>
      <c r="FOC2" s="76"/>
      <c r="FOD2" s="76"/>
      <c r="FOE2" s="76"/>
      <c r="FOF2" s="76"/>
      <c r="FOG2" s="76"/>
      <c r="FOH2" s="76"/>
      <c r="FOI2" s="76"/>
      <c r="FOJ2" s="76"/>
      <c r="FOK2" s="76"/>
      <c r="FOL2" s="76"/>
      <c r="FOM2" s="76"/>
      <c r="FON2" s="76"/>
      <c r="FOO2" s="76"/>
      <c r="FOP2" s="76"/>
      <c r="FOQ2" s="76"/>
      <c r="FOR2" s="76"/>
      <c r="FOS2" s="76"/>
      <c r="FOT2" s="76"/>
      <c r="FOU2" s="76"/>
      <c r="FOV2" s="76"/>
      <c r="FOW2" s="76"/>
      <c r="FOX2" s="76"/>
      <c r="FOY2" s="76"/>
      <c r="FOZ2" s="76"/>
      <c r="FPA2" s="76"/>
      <c r="FPB2" s="76"/>
      <c r="FPC2" s="76"/>
      <c r="FPD2" s="76"/>
      <c r="FPE2" s="76"/>
      <c r="FPF2" s="76"/>
      <c r="FPG2" s="76"/>
      <c r="FPH2" s="76"/>
      <c r="FPI2" s="76"/>
      <c r="FPJ2" s="76"/>
      <c r="FPK2" s="76"/>
      <c r="FPL2" s="76"/>
      <c r="FPM2" s="76"/>
      <c r="FPN2" s="76"/>
      <c r="FPO2" s="76"/>
      <c r="FPP2" s="76"/>
      <c r="FPQ2" s="76"/>
      <c r="FPR2" s="76"/>
      <c r="FPS2" s="76"/>
      <c r="FPT2" s="76"/>
      <c r="FPU2" s="76"/>
      <c r="FPV2" s="76"/>
      <c r="FPW2" s="76"/>
      <c r="FPX2" s="76"/>
      <c r="FPY2" s="76"/>
      <c r="FPZ2" s="76"/>
      <c r="FQA2" s="76"/>
      <c r="FQB2" s="76"/>
      <c r="FQC2" s="76"/>
      <c r="FQD2" s="76"/>
      <c r="FQE2" s="76"/>
      <c r="FQF2" s="76"/>
      <c r="FQG2" s="76"/>
      <c r="FQH2" s="76"/>
      <c r="FQI2" s="76"/>
      <c r="FQJ2" s="76"/>
      <c r="FQK2" s="76"/>
      <c r="FQL2" s="76"/>
      <c r="FQM2" s="76"/>
      <c r="FQN2" s="76"/>
      <c r="FQO2" s="76"/>
      <c r="FQP2" s="76"/>
      <c r="FQQ2" s="76"/>
      <c r="FQR2" s="76"/>
      <c r="FQS2" s="76"/>
      <c r="FQT2" s="76"/>
      <c r="FQU2" s="76"/>
      <c r="FQV2" s="76"/>
      <c r="FQW2" s="76"/>
      <c r="FQX2" s="76"/>
      <c r="FQY2" s="76"/>
      <c r="FQZ2" s="76"/>
      <c r="FRA2" s="76"/>
      <c r="FRB2" s="76"/>
      <c r="FRC2" s="76"/>
      <c r="FRD2" s="76"/>
      <c r="FRE2" s="76"/>
      <c r="FRF2" s="76"/>
      <c r="FRG2" s="76"/>
      <c r="FRH2" s="76"/>
      <c r="FRI2" s="76"/>
      <c r="FRJ2" s="76"/>
      <c r="FRK2" s="76"/>
      <c r="FRL2" s="76"/>
      <c r="FRM2" s="76"/>
      <c r="FRN2" s="76"/>
      <c r="FRO2" s="76"/>
      <c r="FRP2" s="76"/>
      <c r="FRQ2" s="76"/>
      <c r="FRR2" s="76"/>
      <c r="FRS2" s="76"/>
      <c r="FRT2" s="76"/>
      <c r="FRU2" s="76"/>
      <c r="FRV2" s="76"/>
      <c r="FRW2" s="76"/>
      <c r="FRX2" s="76"/>
      <c r="FRY2" s="76"/>
      <c r="FRZ2" s="76"/>
      <c r="FSA2" s="76"/>
      <c r="FSB2" s="76"/>
      <c r="FSC2" s="76"/>
      <c r="FSD2" s="76"/>
      <c r="FSE2" s="76"/>
      <c r="FSF2" s="76"/>
      <c r="FSG2" s="76"/>
      <c r="FSH2" s="76"/>
      <c r="FSI2" s="76"/>
      <c r="FSJ2" s="76"/>
      <c r="FSK2" s="76"/>
      <c r="FSL2" s="76"/>
      <c r="FSM2" s="76"/>
      <c r="FSN2" s="76"/>
      <c r="FSO2" s="76"/>
      <c r="FSP2" s="76"/>
      <c r="FSQ2" s="76"/>
      <c r="FSR2" s="76"/>
      <c r="FSS2" s="76"/>
      <c r="FST2" s="76"/>
      <c r="FSU2" s="76"/>
      <c r="FSV2" s="76"/>
      <c r="FSW2" s="76"/>
      <c r="FSX2" s="76"/>
      <c r="FSY2" s="76"/>
      <c r="FSZ2" s="76"/>
      <c r="FTA2" s="76"/>
      <c r="FTB2" s="76"/>
      <c r="FTC2" s="76"/>
      <c r="FTD2" s="76"/>
      <c r="FTE2" s="76"/>
      <c r="FTF2" s="76"/>
      <c r="FTG2" s="76"/>
      <c r="FTH2" s="76"/>
      <c r="FTI2" s="76"/>
      <c r="FTJ2" s="76"/>
      <c r="FTK2" s="76"/>
      <c r="FTL2" s="76"/>
      <c r="FTM2" s="76"/>
      <c r="FTN2" s="76"/>
      <c r="FTO2" s="76"/>
      <c r="FTP2" s="76"/>
      <c r="FTQ2" s="76"/>
      <c r="FTR2" s="76"/>
      <c r="FTS2" s="76"/>
      <c r="FTT2" s="76"/>
      <c r="FTU2" s="76"/>
      <c r="FTV2" s="76"/>
      <c r="FTW2" s="76"/>
      <c r="FTX2" s="76"/>
      <c r="FTY2" s="76"/>
      <c r="FTZ2" s="76"/>
      <c r="FUA2" s="76"/>
      <c r="FUB2" s="76"/>
      <c r="FUC2" s="76"/>
      <c r="FUD2" s="76"/>
      <c r="FUE2" s="76"/>
      <c r="FUF2" s="76"/>
      <c r="FUG2" s="76"/>
      <c r="FUH2" s="76"/>
      <c r="FUI2" s="76"/>
      <c r="FUJ2" s="76"/>
      <c r="FUK2" s="76"/>
      <c r="FUL2" s="76"/>
      <c r="FUM2" s="76"/>
      <c r="FUN2" s="76"/>
      <c r="FUO2" s="76"/>
      <c r="FUP2" s="76"/>
      <c r="FUQ2" s="76"/>
      <c r="FUR2" s="76"/>
      <c r="FUS2" s="76"/>
      <c r="FUT2" s="76"/>
      <c r="FUU2" s="76"/>
      <c r="FUV2" s="76"/>
      <c r="FUW2" s="76"/>
      <c r="FUX2" s="76"/>
      <c r="FUY2" s="76"/>
      <c r="FUZ2" s="76"/>
      <c r="FVA2" s="76"/>
      <c r="FVB2" s="76"/>
      <c r="FVC2" s="76"/>
      <c r="FVD2" s="76"/>
      <c r="FVE2" s="76"/>
      <c r="FVF2" s="76"/>
      <c r="FVG2" s="76"/>
      <c r="FVH2" s="76"/>
      <c r="FVI2" s="76"/>
      <c r="FVJ2" s="76"/>
      <c r="FVK2" s="76"/>
      <c r="FVL2" s="76"/>
      <c r="FVM2" s="76"/>
      <c r="FVN2" s="76"/>
      <c r="FVO2" s="76"/>
      <c r="FVP2" s="76"/>
      <c r="FVQ2" s="76"/>
      <c r="FVR2" s="76"/>
      <c r="FVS2" s="76"/>
      <c r="FVT2" s="76"/>
      <c r="FVU2" s="76"/>
      <c r="FVV2" s="76"/>
      <c r="FVW2" s="76"/>
      <c r="FVX2" s="76"/>
      <c r="FVY2" s="76"/>
      <c r="FVZ2" s="76"/>
      <c r="FWA2" s="76"/>
      <c r="FWB2" s="76"/>
      <c r="FWC2" s="76"/>
      <c r="FWD2" s="76"/>
      <c r="FWE2" s="76"/>
      <c r="FWF2" s="76"/>
      <c r="FWG2" s="76"/>
      <c r="FWH2" s="76"/>
      <c r="FWI2" s="76"/>
      <c r="FWJ2" s="76"/>
      <c r="FWK2" s="76"/>
      <c r="FWL2" s="76"/>
      <c r="FWM2" s="76"/>
      <c r="FWN2" s="76"/>
      <c r="FWO2" s="76"/>
      <c r="FWP2" s="76"/>
      <c r="FWQ2" s="76"/>
      <c r="FWR2" s="76"/>
      <c r="FWS2" s="76"/>
      <c r="FWT2" s="76"/>
      <c r="FWU2" s="76"/>
      <c r="FWV2" s="76"/>
      <c r="FWW2" s="76"/>
      <c r="FWX2" s="76"/>
      <c r="FWY2" s="76"/>
      <c r="FWZ2" s="76"/>
      <c r="FXA2" s="76"/>
      <c r="FXB2" s="76"/>
      <c r="FXC2" s="76"/>
      <c r="FXD2" s="76"/>
      <c r="FXE2" s="76"/>
      <c r="FXF2" s="76"/>
      <c r="FXG2" s="76"/>
      <c r="FXH2" s="76"/>
      <c r="FXI2" s="76"/>
      <c r="FXJ2" s="76"/>
      <c r="FXK2" s="76"/>
      <c r="FXL2" s="76"/>
      <c r="FXM2" s="76"/>
      <c r="FXN2" s="76"/>
      <c r="FXO2" s="76"/>
      <c r="FXP2" s="76"/>
      <c r="FXQ2" s="76"/>
      <c r="FXR2" s="76"/>
      <c r="FXS2" s="76"/>
      <c r="FXT2" s="76"/>
      <c r="FXU2" s="76"/>
      <c r="FXV2" s="76"/>
      <c r="FXW2" s="76"/>
      <c r="FXX2" s="76"/>
      <c r="FXY2" s="76"/>
      <c r="FXZ2" s="76"/>
      <c r="FYA2" s="76"/>
      <c r="FYB2" s="76"/>
      <c r="FYC2" s="76"/>
      <c r="FYD2" s="76"/>
      <c r="FYE2" s="76"/>
      <c r="FYF2" s="76"/>
      <c r="FYG2" s="76"/>
      <c r="FYH2" s="76"/>
      <c r="FYI2" s="76"/>
      <c r="FYJ2" s="76"/>
      <c r="FYK2" s="76"/>
      <c r="FYL2" s="76"/>
      <c r="FYM2" s="76"/>
      <c r="FYN2" s="76"/>
      <c r="FYO2" s="76"/>
      <c r="FYP2" s="76"/>
      <c r="FYQ2" s="76"/>
      <c r="FYR2" s="76"/>
      <c r="FYS2" s="76"/>
      <c r="FYT2" s="76"/>
      <c r="FYU2" s="76"/>
      <c r="FYV2" s="76"/>
      <c r="FYW2" s="76"/>
      <c r="FYX2" s="76"/>
      <c r="FYY2" s="76"/>
      <c r="FYZ2" s="76"/>
      <c r="FZA2" s="76"/>
      <c r="FZB2" s="76"/>
      <c r="FZC2" s="76"/>
      <c r="FZD2" s="76"/>
      <c r="FZE2" s="76"/>
      <c r="FZF2" s="76"/>
      <c r="FZG2" s="76"/>
      <c r="FZH2" s="76"/>
      <c r="FZI2" s="76"/>
      <c r="FZJ2" s="76"/>
      <c r="FZK2" s="76"/>
      <c r="FZL2" s="76"/>
      <c r="FZM2" s="76"/>
      <c r="FZN2" s="76"/>
      <c r="FZO2" s="76"/>
      <c r="FZP2" s="76"/>
      <c r="FZQ2" s="76"/>
      <c r="FZR2" s="76"/>
      <c r="FZS2" s="76"/>
      <c r="FZT2" s="76"/>
      <c r="FZU2" s="76"/>
      <c r="FZV2" s="76"/>
      <c r="FZW2" s="76"/>
      <c r="FZX2" s="76"/>
      <c r="FZY2" s="76"/>
      <c r="FZZ2" s="76"/>
      <c r="GAA2" s="76"/>
      <c r="GAB2" s="76"/>
      <c r="GAC2" s="76"/>
      <c r="GAD2" s="76"/>
      <c r="GAE2" s="76"/>
      <c r="GAF2" s="76"/>
      <c r="GAG2" s="76"/>
      <c r="GAH2" s="76"/>
      <c r="GAI2" s="76"/>
      <c r="GAJ2" s="76"/>
      <c r="GAK2" s="76"/>
      <c r="GAL2" s="76"/>
      <c r="GAM2" s="76"/>
      <c r="GAN2" s="76"/>
      <c r="GAO2" s="76"/>
      <c r="GAP2" s="76"/>
      <c r="GAQ2" s="76"/>
      <c r="GAR2" s="76"/>
      <c r="GAS2" s="76"/>
      <c r="GAT2" s="76"/>
      <c r="GAU2" s="76"/>
      <c r="GAV2" s="76"/>
      <c r="GAW2" s="76"/>
      <c r="GAX2" s="76"/>
      <c r="GAY2" s="76"/>
      <c r="GAZ2" s="76"/>
      <c r="GBA2" s="76"/>
      <c r="GBB2" s="76"/>
      <c r="GBC2" s="76"/>
      <c r="GBD2" s="76"/>
      <c r="GBE2" s="76"/>
      <c r="GBF2" s="76"/>
      <c r="GBG2" s="76"/>
      <c r="GBH2" s="76"/>
      <c r="GBI2" s="76"/>
      <c r="GBJ2" s="76"/>
      <c r="GBK2" s="76"/>
      <c r="GBL2" s="76"/>
      <c r="GBM2" s="76"/>
      <c r="GBN2" s="76"/>
      <c r="GBO2" s="76"/>
      <c r="GBP2" s="76"/>
      <c r="GBQ2" s="76"/>
      <c r="GBR2" s="76"/>
      <c r="GBS2" s="76"/>
      <c r="GBT2" s="76"/>
      <c r="GBU2" s="76"/>
      <c r="GBV2" s="76"/>
      <c r="GBW2" s="76"/>
      <c r="GBX2" s="76"/>
      <c r="GBY2" s="76"/>
      <c r="GBZ2" s="76"/>
      <c r="GCA2" s="76"/>
      <c r="GCB2" s="76"/>
      <c r="GCC2" s="76"/>
      <c r="GCD2" s="76"/>
      <c r="GCE2" s="76"/>
      <c r="GCF2" s="76"/>
      <c r="GCG2" s="76"/>
      <c r="GCH2" s="76"/>
      <c r="GCI2" s="76"/>
      <c r="GCJ2" s="76"/>
      <c r="GCK2" s="76"/>
      <c r="GCL2" s="76"/>
      <c r="GCM2" s="76"/>
      <c r="GCN2" s="76"/>
      <c r="GCO2" s="76"/>
      <c r="GCP2" s="76"/>
      <c r="GCQ2" s="76"/>
      <c r="GCR2" s="76"/>
      <c r="GCS2" s="76"/>
      <c r="GCT2" s="76"/>
      <c r="GCU2" s="76"/>
      <c r="GCV2" s="76"/>
      <c r="GCW2" s="76"/>
      <c r="GCX2" s="76"/>
      <c r="GCY2" s="76"/>
      <c r="GCZ2" s="76"/>
      <c r="GDA2" s="76"/>
      <c r="GDB2" s="76"/>
      <c r="GDC2" s="76"/>
      <c r="GDD2" s="76"/>
      <c r="GDE2" s="76"/>
      <c r="GDF2" s="76"/>
      <c r="GDG2" s="76"/>
      <c r="GDH2" s="76"/>
      <c r="GDI2" s="76"/>
      <c r="GDJ2" s="76"/>
      <c r="GDK2" s="76"/>
      <c r="GDL2" s="76"/>
      <c r="GDM2" s="76"/>
      <c r="GDN2" s="76"/>
      <c r="GDO2" s="76"/>
      <c r="GDP2" s="76"/>
      <c r="GDQ2" s="76"/>
      <c r="GDR2" s="76"/>
      <c r="GDS2" s="76"/>
      <c r="GDT2" s="76"/>
      <c r="GDU2" s="76"/>
      <c r="GDV2" s="76"/>
      <c r="GDW2" s="76"/>
      <c r="GDX2" s="76"/>
      <c r="GDY2" s="76"/>
      <c r="GDZ2" s="76"/>
      <c r="GEA2" s="76"/>
      <c r="GEB2" s="76"/>
      <c r="GEC2" s="76"/>
      <c r="GED2" s="76"/>
      <c r="GEE2" s="76"/>
      <c r="GEF2" s="76"/>
      <c r="GEG2" s="76"/>
      <c r="GEH2" s="76"/>
      <c r="GEI2" s="76"/>
      <c r="GEJ2" s="76"/>
      <c r="GEK2" s="76"/>
      <c r="GEL2" s="76"/>
      <c r="GEM2" s="76"/>
      <c r="GEN2" s="76"/>
      <c r="GEO2" s="76"/>
      <c r="GEP2" s="76"/>
      <c r="GEQ2" s="76"/>
      <c r="GER2" s="76"/>
      <c r="GES2" s="76"/>
      <c r="GET2" s="76"/>
      <c r="GEU2" s="76"/>
      <c r="GEV2" s="76"/>
      <c r="GEW2" s="76"/>
      <c r="GEX2" s="76"/>
      <c r="GEY2" s="76"/>
      <c r="GEZ2" s="76"/>
      <c r="GFA2" s="76"/>
      <c r="GFB2" s="76"/>
      <c r="GFC2" s="76"/>
      <c r="GFD2" s="76"/>
      <c r="GFE2" s="76"/>
      <c r="GFF2" s="76"/>
      <c r="GFG2" s="76"/>
      <c r="GFH2" s="76"/>
      <c r="GFI2" s="76"/>
      <c r="GFJ2" s="76"/>
      <c r="GFK2" s="76"/>
      <c r="GFL2" s="76"/>
      <c r="GFM2" s="76"/>
      <c r="GFN2" s="76"/>
      <c r="GFO2" s="76"/>
      <c r="GFP2" s="76"/>
      <c r="GFQ2" s="76"/>
      <c r="GFR2" s="76"/>
      <c r="GFS2" s="76"/>
      <c r="GFT2" s="76"/>
      <c r="GFU2" s="76"/>
      <c r="GFV2" s="76"/>
      <c r="GFW2" s="76"/>
      <c r="GFX2" s="76"/>
      <c r="GFY2" s="76"/>
      <c r="GFZ2" s="76"/>
      <c r="GGA2" s="76"/>
      <c r="GGB2" s="76"/>
      <c r="GGC2" s="76"/>
      <c r="GGD2" s="76"/>
      <c r="GGE2" s="76"/>
      <c r="GGF2" s="76"/>
      <c r="GGG2" s="76"/>
      <c r="GGH2" s="76"/>
      <c r="GGI2" s="76"/>
      <c r="GGJ2" s="76"/>
      <c r="GGK2" s="76"/>
      <c r="GGL2" s="76"/>
      <c r="GGM2" s="76"/>
      <c r="GGN2" s="76"/>
      <c r="GGO2" s="76"/>
      <c r="GGP2" s="76"/>
      <c r="GGQ2" s="76"/>
      <c r="GGR2" s="76"/>
      <c r="GGS2" s="76"/>
      <c r="GGT2" s="76"/>
      <c r="GGU2" s="76"/>
      <c r="GGV2" s="76"/>
      <c r="GGW2" s="76"/>
      <c r="GGX2" s="76"/>
      <c r="GGY2" s="76"/>
      <c r="GGZ2" s="76"/>
      <c r="GHA2" s="76"/>
      <c r="GHB2" s="76"/>
      <c r="GHC2" s="76"/>
      <c r="GHD2" s="76"/>
      <c r="GHE2" s="76"/>
      <c r="GHF2" s="76"/>
      <c r="GHG2" s="76"/>
      <c r="GHH2" s="76"/>
      <c r="GHI2" s="76"/>
      <c r="GHJ2" s="76"/>
      <c r="GHK2" s="76"/>
      <c r="GHL2" s="76"/>
      <c r="GHM2" s="76"/>
      <c r="GHN2" s="76"/>
      <c r="GHO2" s="76"/>
      <c r="GHP2" s="76"/>
      <c r="GHQ2" s="76"/>
      <c r="GHR2" s="76"/>
      <c r="GHS2" s="76"/>
      <c r="GHT2" s="76"/>
      <c r="GHU2" s="76"/>
      <c r="GHV2" s="76"/>
      <c r="GHW2" s="76"/>
      <c r="GHX2" s="76"/>
      <c r="GHY2" s="76"/>
      <c r="GHZ2" s="76"/>
      <c r="GIA2" s="76"/>
      <c r="GIB2" s="76"/>
      <c r="GIC2" s="76"/>
      <c r="GID2" s="76"/>
      <c r="GIE2" s="76"/>
      <c r="GIF2" s="76"/>
      <c r="GIG2" s="76"/>
      <c r="GIH2" s="76"/>
      <c r="GII2" s="76"/>
      <c r="GIJ2" s="76"/>
      <c r="GIK2" s="76"/>
      <c r="GIL2" s="76"/>
      <c r="GIM2" s="76"/>
      <c r="GIN2" s="76"/>
      <c r="GIO2" s="76"/>
      <c r="GIP2" s="76"/>
      <c r="GIQ2" s="76"/>
      <c r="GIR2" s="76"/>
      <c r="GIS2" s="76"/>
      <c r="GIT2" s="76"/>
      <c r="GIU2" s="76"/>
      <c r="GIV2" s="76"/>
      <c r="GIW2" s="76"/>
      <c r="GIX2" s="76"/>
      <c r="GIY2" s="76"/>
      <c r="GIZ2" s="76"/>
      <c r="GJA2" s="76"/>
      <c r="GJB2" s="76"/>
      <c r="GJC2" s="76"/>
      <c r="GJD2" s="76"/>
      <c r="GJE2" s="76"/>
      <c r="GJF2" s="76"/>
      <c r="GJG2" s="76"/>
      <c r="GJH2" s="76"/>
      <c r="GJI2" s="76"/>
      <c r="GJJ2" s="76"/>
      <c r="GJK2" s="76"/>
      <c r="GJL2" s="76"/>
      <c r="GJM2" s="76"/>
      <c r="GJN2" s="76"/>
      <c r="GJO2" s="76"/>
      <c r="GJP2" s="76"/>
      <c r="GJQ2" s="76"/>
      <c r="GJR2" s="76"/>
      <c r="GJS2" s="76"/>
      <c r="GJT2" s="76"/>
      <c r="GJU2" s="76"/>
      <c r="GJV2" s="76"/>
      <c r="GJW2" s="76"/>
      <c r="GJX2" s="76"/>
      <c r="GJY2" s="76"/>
      <c r="GJZ2" s="76"/>
      <c r="GKA2" s="76"/>
      <c r="GKB2" s="76"/>
      <c r="GKC2" s="76"/>
      <c r="GKD2" s="76"/>
      <c r="GKE2" s="76"/>
      <c r="GKF2" s="76"/>
      <c r="GKG2" s="76"/>
      <c r="GKH2" s="76"/>
      <c r="GKI2" s="76"/>
      <c r="GKJ2" s="76"/>
      <c r="GKK2" s="76"/>
      <c r="GKL2" s="76"/>
      <c r="GKM2" s="76"/>
      <c r="GKN2" s="76"/>
      <c r="GKO2" s="76"/>
      <c r="GKP2" s="76"/>
      <c r="GKQ2" s="76"/>
      <c r="GKR2" s="76"/>
      <c r="GKS2" s="76"/>
      <c r="GKT2" s="76"/>
      <c r="GKU2" s="76"/>
      <c r="GKV2" s="76"/>
      <c r="GKW2" s="76"/>
      <c r="GKX2" s="76"/>
      <c r="GKY2" s="76"/>
      <c r="GKZ2" s="76"/>
      <c r="GLA2" s="76"/>
      <c r="GLB2" s="76"/>
      <c r="GLC2" s="76"/>
      <c r="GLD2" s="76"/>
      <c r="GLE2" s="76"/>
      <c r="GLF2" s="76"/>
      <c r="GLG2" s="76"/>
      <c r="GLH2" s="76"/>
      <c r="GLI2" s="76"/>
      <c r="GLJ2" s="76"/>
      <c r="GLK2" s="76"/>
      <c r="GLL2" s="76"/>
      <c r="GLM2" s="76"/>
      <c r="GLN2" s="76"/>
      <c r="GLO2" s="76"/>
      <c r="GLP2" s="76"/>
      <c r="GLQ2" s="76"/>
      <c r="GLR2" s="76"/>
      <c r="GLS2" s="76"/>
      <c r="GLT2" s="76"/>
      <c r="GLU2" s="76"/>
      <c r="GLV2" s="76"/>
      <c r="GLW2" s="76"/>
      <c r="GLX2" s="76"/>
      <c r="GLY2" s="76"/>
      <c r="GLZ2" s="76"/>
      <c r="GMA2" s="76"/>
      <c r="GMB2" s="76"/>
      <c r="GMC2" s="76"/>
      <c r="GMD2" s="76"/>
      <c r="GME2" s="76"/>
      <c r="GMF2" s="76"/>
      <c r="GMG2" s="76"/>
      <c r="GMH2" s="76"/>
      <c r="GMI2" s="76"/>
      <c r="GMJ2" s="76"/>
      <c r="GMK2" s="76"/>
      <c r="GML2" s="76"/>
      <c r="GMM2" s="76"/>
      <c r="GMN2" s="76"/>
      <c r="GMO2" s="76"/>
      <c r="GMP2" s="76"/>
      <c r="GMQ2" s="76"/>
      <c r="GMR2" s="76"/>
      <c r="GMS2" s="76"/>
      <c r="GMT2" s="76"/>
      <c r="GMU2" s="76"/>
      <c r="GMV2" s="76"/>
      <c r="GMW2" s="76"/>
      <c r="GMX2" s="76"/>
      <c r="GMY2" s="76"/>
      <c r="GMZ2" s="76"/>
      <c r="GNA2" s="76"/>
      <c r="GNB2" s="76"/>
      <c r="GNC2" s="76"/>
      <c r="GND2" s="76"/>
      <c r="GNE2" s="76"/>
      <c r="GNF2" s="76"/>
      <c r="GNG2" s="76"/>
      <c r="GNH2" s="76"/>
      <c r="GNI2" s="76"/>
      <c r="GNJ2" s="76"/>
      <c r="GNK2" s="76"/>
      <c r="GNL2" s="76"/>
      <c r="GNM2" s="76"/>
      <c r="GNN2" s="76"/>
      <c r="GNO2" s="76"/>
      <c r="GNP2" s="76"/>
      <c r="GNQ2" s="76"/>
      <c r="GNR2" s="76"/>
      <c r="GNS2" s="76"/>
      <c r="GNT2" s="76"/>
      <c r="GNU2" s="76"/>
      <c r="GNV2" s="76"/>
      <c r="GNW2" s="76"/>
      <c r="GNX2" s="76"/>
      <c r="GNY2" s="76"/>
      <c r="GNZ2" s="76"/>
      <c r="GOA2" s="76"/>
      <c r="GOB2" s="76"/>
      <c r="GOC2" s="76"/>
      <c r="GOD2" s="76"/>
      <c r="GOE2" s="76"/>
      <c r="GOF2" s="76"/>
      <c r="GOG2" s="76"/>
      <c r="GOH2" s="76"/>
      <c r="GOI2" s="76"/>
      <c r="GOJ2" s="76"/>
      <c r="GOK2" s="76"/>
      <c r="GOL2" s="76"/>
      <c r="GOM2" s="76"/>
      <c r="GON2" s="76"/>
      <c r="GOO2" s="76"/>
      <c r="GOP2" s="76"/>
      <c r="GOQ2" s="76"/>
      <c r="GOR2" s="76"/>
      <c r="GOS2" s="76"/>
      <c r="GOT2" s="76"/>
      <c r="GOU2" s="76"/>
      <c r="GOV2" s="76"/>
      <c r="GOW2" s="76"/>
      <c r="GOX2" s="76"/>
      <c r="GOY2" s="76"/>
      <c r="GOZ2" s="76"/>
      <c r="GPA2" s="76"/>
      <c r="GPB2" s="76"/>
      <c r="GPC2" s="76"/>
      <c r="GPD2" s="76"/>
      <c r="GPE2" s="76"/>
      <c r="GPF2" s="76"/>
      <c r="GPG2" s="76"/>
      <c r="GPH2" s="76"/>
      <c r="GPI2" s="76"/>
      <c r="GPJ2" s="76"/>
      <c r="GPK2" s="76"/>
      <c r="GPL2" s="76"/>
      <c r="GPM2" s="76"/>
      <c r="GPN2" s="76"/>
      <c r="GPO2" s="76"/>
      <c r="GPP2" s="76"/>
      <c r="GPQ2" s="76"/>
      <c r="GPR2" s="76"/>
      <c r="GPS2" s="76"/>
      <c r="GPT2" s="76"/>
      <c r="GPU2" s="76"/>
      <c r="GPV2" s="76"/>
      <c r="GPW2" s="76"/>
      <c r="GPX2" s="76"/>
      <c r="GPY2" s="76"/>
      <c r="GPZ2" s="76"/>
      <c r="GQA2" s="76"/>
      <c r="GQB2" s="76"/>
      <c r="GQC2" s="76"/>
      <c r="GQD2" s="76"/>
      <c r="GQE2" s="76"/>
      <c r="GQF2" s="76"/>
      <c r="GQG2" s="76"/>
      <c r="GQH2" s="76"/>
      <c r="GQI2" s="76"/>
      <c r="GQJ2" s="76"/>
      <c r="GQK2" s="76"/>
      <c r="GQL2" s="76"/>
      <c r="GQM2" s="76"/>
      <c r="GQN2" s="76"/>
      <c r="GQO2" s="76"/>
      <c r="GQP2" s="76"/>
      <c r="GQQ2" s="76"/>
      <c r="GQR2" s="76"/>
      <c r="GQS2" s="76"/>
      <c r="GQT2" s="76"/>
      <c r="GQU2" s="76"/>
      <c r="GQV2" s="76"/>
      <c r="GQW2" s="76"/>
      <c r="GQX2" s="76"/>
      <c r="GQY2" s="76"/>
      <c r="GQZ2" s="76"/>
      <c r="GRA2" s="76"/>
      <c r="GRB2" s="76"/>
      <c r="GRC2" s="76"/>
      <c r="GRD2" s="76"/>
      <c r="GRE2" s="76"/>
      <c r="GRF2" s="76"/>
      <c r="GRG2" s="76"/>
      <c r="GRH2" s="76"/>
      <c r="GRI2" s="76"/>
      <c r="GRJ2" s="76"/>
      <c r="GRK2" s="76"/>
      <c r="GRL2" s="76"/>
      <c r="GRM2" s="76"/>
      <c r="GRN2" s="76"/>
      <c r="GRO2" s="76"/>
      <c r="GRP2" s="76"/>
      <c r="GRQ2" s="76"/>
      <c r="GRR2" s="76"/>
      <c r="GRS2" s="76"/>
      <c r="GRT2" s="76"/>
      <c r="GRU2" s="76"/>
      <c r="GRV2" s="76"/>
      <c r="GRW2" s="76"/>
      <c r="GRX2" s="76"/>
      <c r="GRY2" s="76"/>
      <c r="GRZ2" s="76"/>
      <c r="GSA2" s="76"/>
      <c r="GSB2" s="76"/>
      <c r="GSC2" s="76"/>
      <c r="GSD2" s="76"/>
      <c r="GSE2" s="76"/>
      <c r="GSF2" s="76"/>
      <c r="GSG2" s="76"/>
      <c r="GSH2" s="76"/>
      <c r="GSI2" s="76"/>
      <c r="GSJ2" s="76"/>
      <c r="GSK2" s="76"/>
      <c r="GSL2" s="76"/>
      <c r="GSM2" s="76"/>
      <c r="GSN2" s="76"/>
      <c r="GSO2" s="76"/>
      <c r="GSP2" s="76"/>
      <c r="GSQ2" s="76"/>
      <c r="GSR2" s="76"/>
      <c r="GSS2" s="76"/>
      <c r="GST2" s="76"/>
      <c r="GSU2" s="76"/>
      <c r="GSV2" s="76"/>
      <c r="GSW2" s="76"/>
      <c r="GSX2" s="76"/>
      <c r="GSY2" s="76"/>
      <c r="GSZ2" s="76"/>
      <c r="GTA2" s="76"/>
      <c r="GTB2" s="76"/>
      <c r="GTC2" s="76"/>
      <c r="GTD2" s="76"/>
      <c r="GTE2" s="76"/>
      <c r="GTF2" s="76"/>
      <c r="GTG2" s="76"/>
      <c r="GTH2" s="76"/>
      <c r="GTI2" s="76"/>
      <c r="GTJ2" s="76"/>
      <c r="GTK2" s="76"/>
      <c r="GTL2" s="76"/>
      <c r="GTM2" s="76"/>
      <c r="GTN2" s="76"/>
      <c r="GTO2" s="76"/>
      <c r="GTP2" s="76"/>
      <c r="GTQ2" s="76"/>
      <c r="GTR2" s="76"/>
      <c r="GTS2" s="76"/>
      <c r="GTT2" s="76"/>
      <c r="GTU2" s="76"/>
      <c r="GTV2" s="76"/>
      <c r="GTW2" s="76"/>
      <c r="GTX2" s="76"/>
      <c r="GTY2" s="76"/>
      <c r="GTZ2" s="76"/>
      <c r="GUA2" s="76"/>
      <c r="GUB2" s="76"/>
      <c r="GUC2" s="76"/>
      <c r="GUD2" s="76"/>
      <c r="GUE2" s="76"/>
      <c r="GUF2" s="76"/>
      <c r="GUG2" s="76"/>
      <c r="GUH2" s="76"/>
      <c r="GUI2" s="76"/>
      <c r="GUJ2" s="76"/>
      <c r="GUK2" s="76"/>
      <c r="GUL2" s="76"/>
      <c r="GUM2" s="76"/>
      <c r="GUN2" s="76"/>
      <c r="GUO2" s="76"/>
      <c r="GUP2" s="76"/>
      <c r="GUQ2" s="76"/>
      <c r="GUR2" s="76"/>
      <c r="GUS2" s="76"/>
      <c r="GUT2" s="76"/>
      <c r="GUU2" s="76"/>
      <c r="GUV2" s="76"/>
      <c r="GUW2" s="76"/>
      <c r="GUX2" s="76"/>
      <c r="GUY2" s="76"/>
      <c r="GUZ2" s="76"/>
      <c r="GVA2" s="76"/>
      <c r="GVB2" s="76"/>
      <c r="GVC2" s="76"/>
      <c r="GVD2" s="76"/>
      <c r="GVE2" s="76"/>
      <c r="GVF2" s="76"/>
      <c r="GVG2" s="76"/>
      <c r="GVH2" s="76"/>
      <c r="GVI2" s="76"/>
      <c r="GVJ2" s="76"/>
      <c r="GVK2" s="76"/>
      <c r="GVL2" s="76"/>
      <c r="GVM2" s="76"/>
      <c r="GVN2" s="76"/>
      <c r="GVO2" s="76"/>
      <c r="GVP2" s="76"/>
      <c r="GVQ2" s="76"/>
      <c r="GVR2" s="76"/>
      <c r="GVS2" s="76"/>
      <c r="GVT2" s="76"/>
      <c r="GVU2" s="76"/>
      <c r="GVV2" s="76"/>
      <c r="GVW2" s="76"/>
      <c r="GVX2" s="76"/>
      <c r="GVY2" s="76"/>
      <c r="GVZ2" s="76"/>
      <c r="GWA2" s="76"/>
      <c r="GWB2" s="76"/>
      <c r="GWC2" s="76"/>
      <c r="GWD2" s="76"/>
      <c r="GWE2" s="76"/>
      <c r="GWF2" s="76"/>
      <c r="GWG2" s="76"/>
      <c r="GWH2" s="76"/>
      <c r="GWI2" s="76"/>
      <c r="GWJ2" s="76"/>
      <c r="GWK2" s="76"/>
      <c r="GWL2" s="76"/>
      <c r="GWM2" s="76"/>
      <c r="GWN2" s="76"/>
      <c r="GWO2" s="76"/>
      <c r="GWP2" s="76"/>
      <c r="GWQ2" s="76"/>
      <c r="GWR2" s="76"/>
      <c r="GWS2" s="76"/>
      <c r="GWT2" s="76"/>
      <c r="GWU2" s="76"/>
      <c r="GWV2" s="76"/>
      <c r="GWW2" s="76"/>
      <c r="GWX2" s="76"/>
      <c r="GWY2" s="76"/>
      <c r="GWZ2" s="76"/>
      <c r="GXA2" s="76"/>
      <c r="GXB2" s="76"/>
      <c r="GXC2" s="76"/>
      <c r="GXD2" s="76"/>
      <c r="GXE2" s="76"/>
      <c r="GXF2" s="76"/>
      <c r="GXG2" s="76"/>
      <c r="GXH2" s="76"/>
      <c r="GXI2" s="76"/>
      <c r="GXJ2" s="76"/>
      <c r="GXK2" s="76"/>
      <c r="GXL2" s="76"/>
      <c r="GXM2" s="76"/>
      <c r="GXN2" s="76"/>
      <c r="GXO2" s="76"/>
      <c r="GXP2" s="76"/>
      <c r="GXQ2" s="76"/>
      <c r="GXR2" s="76"/>
      <c r="GXS2" s="76"/>
      <c r="GXT2" s="76"/>
      <c r="GXU2" s="76"/>
      <c r="GXV2" s="76"/>
      <c r="GXW2" s="76"/>
      <c r="GXX2" s="76"/>
      <c r="GXY2" s="76"/>
      <c r="GXZ2" s="76"/>
      <c r="GYA2" s="76"/>
      <c r="GYB2" s="76"/>
      <c r="GYC2" s="76"/>
      <c r="GYD2" s="76"/>
      <c r="GYE2" s="76"/>
      <c r="GYF2" s="76"/>
      <c r="GYG2" s="76"/>
      <c r="GYH2" s="76"/>
      <c r="GYI2" s="76"/>
      <c r="GYJ2" s="76"/>
      <c r="GYK2" s="76"/>
      <c r="GYL2" s="76"/>
      <c r="GYM2" s="76"/>
      <c r="GYN2" s="76"/>
      <c r="GYO2" s="76"/>
      <c r="GYP2" s="76"/>
      <c r="GYQ2" s="76"/>
      <c r="GYR2" s="76"/>
      <c r="GYS2" s="76"/>
      <c r="GYT2" s="76"/>
      <c r="GYU2" s="76"/>
      <c r="GYV2" s="76"/>
      <c r="GYW2" s="76"/>
      <c r="GYX2" s="76"/>
      <c r="GYY2" s="76"/>
      <c r="GYZ2" s="76"/>
      <c r="GZA2" s="76"/>
      <c r="GZB2" s="76"/>
      <c r="GZC2" s="76"/>
      <c r="GZD2" s="76"/>
      <c r="GZE2" s="76"/>
      <c r="GZF2" s="76"/>
      <c r="GZG2" s="76"/>
      <c r="GZH2" s="76"/>
      <c r="GZI2" s="76"/>
      <c r="GZJ2" s="76"/>
      <c r="GZK2" s="76"/>
      <c r="GZL2" s="76"/>
      <c r="GZM2" s="76"/>
      <c r="GZN2" s="76"/>
      <c r="GZO2" s="76"/>
      <c r="GZP2" s="76"/>
      <c r="GZQ2" s="76"/>
      <c r="GZR2" s="76"/>
      <c r="GZS2" s="76"/>
      <c r="GZT2" s="76"/>
      <c r="GZU2" s="76"/>
      <c r="GZV2" s="76"/>
      <c r="GZW2" s="76"/>
      <c r="GZX2" s="76"/>
      <c r="GZY2" s="76"/>
      <c r="GZZ2" s="76"/>
      <c r="HAA2" s="76"/>
      <c r="HAB2" s="76"/>
      <c r="HAC2" s="76"/>
      <c r="HAD2" s="76"/>
      <c r="HAE2" s="76"/>
      <c r="HAF2" s="76"/>
      <c r="HAG2" s="76"/>
      <c r="HAH2" s="76"/>
      <c r="HAI2" s="76"/>
      <c r="HAJ2" s="76"/>
      <c r="HAK2" s="76"/>
      <c r="HAL2" s="76"/>
      <c r="HAM2" s="76"/>
      <c r="HAN2" s="76"/>
      <c r="HAO2" s="76"/>
      <c r="HAP2" s="76"/>
      <c r="HAQ2" s="76"/>
      <c r="HAR2" s="76"/>
      <c r="HAS2" s="76"/>
      <c r="HAT2" s="76"/>
      <c r="HAU2" s="76"/>
      <c r="HAV2" s="76"/>
      <c r="HAW2" s="76"/>
      <c r="HAX2" s="76"/>
      <c r="HAY2" s="76"/>
      <c r="HAZ2" s="76"/>
      <c r="HBA2" s="76"/>
      <c r="HBB2" s="76"/>
      <c r="HBC2" s="76"/>
      <c r="HBD2" s="76"/>
      <c r="HBE2" s="76"/>
      <c r="HBF2" s="76"/>
      <c r="HBG2" s="76"/>
      <c r="HBH2" s="76"/>
      <c r="HBI2" s="76"/>
      <c r="HBJ2" s="76"/>
      <c r="HBK2" s="76"/>
      <c r="HBL2" s="76"/>
      <c r="HBM2" s="76"/>
      <c r="HBN2" s="76"/>
      <c r="HBO2" s="76"/>
      <c r="HBP2" s="76"/>
      <c r="HBQ2" s="76"/>
      <c r="HBR2" s="76"/>
      <c r="HBS2" s="76"/>
      <c r="HBT2" s="76"/>
      <c r="HBU2" s="76"/>
      <c r="HBV2" s="76"/>
      <c r="HBW2" s="76"/>
      <c r="HBX2" s="76"/>
      <c r="HBY2" s="76"/>
      <c r="HBZ2" s="76"/>
      <c r="HCA2" s="76"/>
      <c r="HCB2" s="76"/>
      <c r="HCC2" s="76"/>
      <c r="HCD2" s="76"/>
      <c r="HCE2" s="76"/>
      <c r="HCF2" s="76"/>
      <c r="HCG2" s="76"/>
      <c r="HCH2" s="76"/>
      <c r="HCI2" s="76"/>
      <c r="HCJ2" s="76"/>
      <c r="HCK2" s="76"/>
      <c r="HCL2" s="76"/>
      <c r="HCM2" s="76"/>
      <c r="HCN2" s="76"/>
      <c r="HCO2" s="76"/>
      <c r="HCP2" s="76"/>
      <c r="HCQ2" s="76"/>
      <c r="HCR2" s="76"/>
      <c r="HCS2" s="76"/>
      <c r="HCT2" s="76"/>
      <c r="HCU2" s="76"/>
      <c r="HCV2" s="76"/>
      <c r="HCW2" s="76"/>
      <c r="HCX2" s="76"/>
      <c r="HCY2" s="76"/>
      <c r="HCZ2" s="76"/>
      <c r="HDA2" s="76"/>
      <c r="HDB2" s="76"/>
      <c r="HDC2" s="76"/>
      <c r="HDD2" s="76"/>
      <c r="HDE2" s="76"/>
      <c r="HDF2" s="76"/>
      <c r="HDG2" s="76"/>
      <c r="HDH2" s="76"/>
      <c r="HDI2" s="76"/>
      <c r="HDJ2" s="76"/>
      <c r="HDK2" s="76"/>
      <c r="HDL2" s="76"/>
      <c r="HDM2" s="76"/>
      <c r="HDN2" s="76"/>
      <c r="HDO2" s="76"/>
      <c r="HDP2" s="76"/>
      <c r="HDQ2" s="76"/>
      <c r="HDR2" s="76"/>
      <c r="HDS2" s="76"/>
      <c r="HDT2" s="76"/>
      <c r="HDU2" s="76"/>
      <c r="HDV2" s="76"/>
      <c r="HDW2" s="76"/>
      <c r="HDX2" s="76"/>
      <c r="HDY2" s="76"/>
      <c r="HDZ2" s="76"/>
      <c r="HEA2" s="76"/>
      <c r="HEB2" s="76"/>
      <c r="HEC2" s="76"/>
      <c r="HED2" s="76"/>
      <c r="HEE2" s="76"/>
      <c r="HEF2" s="76"/>
      <c r="HEG2" s="76"/>
      <c r="HEH2" s="76"/>
      <c r="HEI2" s="76"/>
      <c r="HEJ2" s="76"/>
      <c r="HEK2" s="76"/>
      <c r="HEL2" s="76"/>
      <c r="HEM2" s="76"/>
      <c r="HEN2" s="76"/>
      <c r="HEO2" s="76"/>
      <c r="HEP2" s="76"/>
      <c r="HEQ2" s="76"/>
      <c r="HER2" s="76"/>
      <c r="HES2" s="76"/>
      <c r="HET2" s="76"/>
      <c r="HEU2" s="76"/>
      <c r="HEV2" s="76"/>
      <c r="HEW2" s="76"/>
      <c r="HEX2" s="76"/>
      <c r="HEY2" s="76"/>
      <c r="HEZ2" s="76"/>
      <c r="HFA2" s="76"/>
      <c r="HFB2" s="76"/>
      <c r="HFC2" s="76"/>
      <c r="HFD2" s="76"/>
      <c r="HFE2" s="76"/>
      <c r="HFF2" s="76"/>
      <c r="HFG2" s="76"/>
      <c r="HFH2" s="76"/>
      <c r="HFI2" s="76"/>
      <c r="HFJ2" s="76"/>
      <c r="HFK2" s="76"/>
      <c r="HFL2" s="76"/>
      <c r="HFM2" s="76"/>
      <c r="HFN2" s="76"/>
      <c r="HFO2" s="76"/>
      <c r="HFP2" s="76"/>
      <c r="HFQ2" s="76"/>
      <c r="HFR2" s="76"/>
      <c r="HFS2" s="76"/>
      <c r="HFT2" s="76"/>
      <c r="HFU2" s="76"/>
      <c r="HFV2" s="76"/>
      <c r="HFW2" s="76"/>
      <c r="HFX2" s="76"/>
      <c r="HFY2" s="76"/>
      <c r="HFZ2" s="76"/>
      <c r="HGA2" s="76"/>
      <c r="HGB2" s="76"/>
      <c r="HGC2" s="76"/>
      <c r="HGD2" s="76"/>
      <c r="HGE2" s="76"/>
      <c r="HGF2" s="76"/>
      <c r="HGG2" s="76"/>
      <c r="HGH2" s="76"/>
      <c r="HGI2" s="76"/>
      <c r="HGJ2" s="76"/>
      <c r="HGK2" s="76"/>
      <c r="HGL2" s="76"/>
      <c r="HGM2" s="76"/>
      <c r="HGN2" s="76"/>
      <c r="HGO2" s="76"/>
      <c r="HGP2" s="76"/>
      <c r="HGQ2" s="76"/>
      <c r="HGR2" s="76"/>
      <c r="HGS2" s="76"/>
      <c r="HGT2" s="76"/>
      <c r="HGU2" s="76"/>
      <c r="HGV2" s="76"/>
      <c r="HGW2" s="76"/>
      <c r="HGX2" s="76"/>
      <c r="HGY2" s="76"/>
      <c r="HGZ2" s="76"/>
      <c r="HHA2" s="76"/>
      <c r="HHB2" s="76"/>
      <c r="HHC2" s="76"/>
      <c r="HHD2" s="76"/>
      <c r="HHE2" s="76"/>
      <c r="HHF2" s="76"/>
      <c r="HHG2" s="76"/>
      <c r="HHH2" s="76"/>
      <c r="HHI2" s="76"/>
      <c r="HHJ2" s="76"/>
      <c r="HHK2" s="76"/>
      <c r="HHL2" s="76"/>
      <c r="HHM2" s="76"/>
      <c r="HHN2" s="76"/>
      <c r="HHO2" s="76"/>
      <c r="HHP2" s="76"/>
      <c r="HHQ2" s="76"/>
      <c r="HHR2" s="76"/>
      <c r="HHS2" s="76"/>
      <c r="HHT2" s="76"/>
      <c r="HHU2" s="76"/>
      <c r="HHV2" s="76"/>
      <c r="HHW2" s="76"/>
      <c r="HHX2" s="76"/>
      <c r="HHY2" s="76"/>
      <c r="HHZ2" s="76"/>
      <c r="HIA2" s="76"/>
      <c r="HIB2" s="76"/>
      <c r="HIC2" s="76"/>
      <c r="HID2" s="76"/>
      <c r="HIE2" s="76"/>
      <c r="HIF2" s="76"/>
      <c r="HIG2" s="76"/>
      <c r="HIH2" s="76"/>
      <c r="HII2" s="76"/>
      <c r="HIJ2" s="76"/>
      <c r="HIK2" s="76"/>
      <c r="HIL2" s="76"/>
      <c r="HIM2" s="76"/>
      <c r="HIN2" s="76"/>
      <c r="HIO2" s="76"/>
      <c r="HIP2" s="76"/>
      <c r="HIQ2" s="76"/>
      <c r="HIR2" s="76"/>
      <c r="HIS2" s="76"/>
      <c r="HIT2" s="76"/>
      <c r="HIU2" s="76"/>
      <c r="HIV2" s="76"/>
      <c r="HIW2" s="76"/>
      <c r="HIX2" s="76"/>
      <c r="HIY2" s="76"/>
      <c r="HIZ2" s="76"/>
      <c r="HJA2" s="76"/>
      <c r="HJB2" s="76"/>
      <c r="HJC2" s="76"/>
      <c r="HJD2" s="76"/>
      <c r="HJE2" s="76"/>
      <c r="HJF2" s="76"/>
      <c r="HJG2" s="76"/>
      <c r="HJH2" s="76"/>
      <c r="HJI2" s="76"/>
      <c r="HJJ2" s="76"/>
      <c r="HJK2" s="76"/>
      <c r="HJL2" s="76"/>
      <c r="HJM2" s="76"/>
      <c r="HJN2" s="76"/>
      <c r="HJO2" s="76"/>
      <c r="HJP2" s="76"/>
      <c r="HJQ2" s="76"/>
      <c r="HJR2" s="76"/>
      <c r="HJS2" s="76"/>
      <c r="HJT2" s="76"/>
      <c r="HJU2" s="76"/>
      <c r="HJV2" s="76"/>
      <c r="HJW2" s="76"/>
      <c r="HJX2" s="76"/>
      <c r="HJY2" s="76"/>
      <c r="HJZ2" s="76"/>
      <c r="HKA2" s="76"/>
      <c r="HKB2" s="76"/>
      <c r="HKC2" s="76"/>
      <c r="HKD2" s="76"/>
      <c r="HKE2" s="76"/>
      <c r="HKF2" s="76"/>
      <c r="HKG2" s="76"/>
      <c r="HKH2" s="76"/>
      <c r="HKI2" s="76"/>
      <c r="HKJ2" s="76"/>
      <c r="HKK2" s="76"/>
      <c r="HKL2" s="76"/>
      <c r="HKM2" s="76"/>
      <c r="HKN2" s="76"/>
      <c r="HKO2" s="76"/>
      <c r="HKP2" s="76"/>
      <c r="HKQ2" s="76"/>
      <c r="HKR2" s="76"/>
      <c r="HKS2" s="76"/>
      <c r="HKT2" s="76"/>
      <c r="HKU2" s="76"/>
      <c r="HKV2" s="76"/>
      <c r="HKW2" s="76"/>
      <c r="HKX2" s="76"/>
      <c r="HKY2" s="76"/>
      <c r="HKZ2" s="76"/>
      <c r="HLA2" s="76"/>
      <c r="HLB2" s="76"/>
      <c r="HLC2" s="76"/>
      <c r="HLD2" s="76"/>
      <c r="HLE2" s="76"/>
      <c r="HLF2" s="76"/>
      <c r="HLG2" s="76"/>
      <c r="HLH2" s="76"/>
      <c r="HLI2" s="76"/>
      <c r="HLJ2" s="76"/>
      <c r="HLK2" s="76"/>
      <c r="HLL2" s="76"/>
      <c r="HLM2" s="76"/>
      <c r="HLN2" s="76"/>
      <c r="HLO2" s="76"/>
      <c r="HLP2" s="76"/>
      <c r="HLQ2" s="76"/>
      <c r="HLR2" s="76"/>
      <c r="HLS2" s="76"/>
      <c r="HLT2" s="76"/>
      <c r="HLU2" s="76"/>
      <c r="HLV2" s="76"/>
      <c r="HLW2" s="76"/>
      <c r="HLX2" s="76"/>
      <c r="HLY2" s="76"/>
      <c r="HLZ2" s="76"/>
      <c r="HMA2" s="76"/>
      <c r="HMB2" s="76"/>
      <c r="HMC2" s="76"/>
      <c r="HMD2" s="76"/>
      <c r="HME2" s="76"/>
      <c r="HMF2" s="76"/>
      <c r="HMG2" s="76"/>
      <c r="HMH2" s="76"/>
      <c r="HMI2" s="76"/>
      <c r="HMJ2" s="76"/>
      <c r="HMK2" s="76"/>
      <c r="HML2" s="76"/>
      <c r="HMM2" s="76"/>
      <c r="HMN2" s="76"/>
      <c r="HMO2" s="76"/>
      <c r="HMP2" s="76"/>
      <c r="HMQ2" s="76"/>
      <c r="HMR2" s="76"/>
      <c r="HMS2" s="76"/>
      <c r="HMT2" s="76"/>
      <c r="HMU2" s="76"/>
      <c r="HMV2" s="76"/>
      <c r="HMW2" s="76"/>
      <c r="HMX2" s="76"/>
      <c r="HMY2" s="76"/>
      <c r="HMZ2" s="76"/>
      <c r="HNA2" s="76"/>
      <c r="HNB2" s="76"/>
      <c r="HNC2" s="76"/>
      <c r="HND2" s="76"/>
      <c r="HNE2" s="76"/>
      <c r="HNF2" s="76"/>
      <c r="HNG2" s="76"/>
      <c r="HNH2" s="76"/>
      <c r="HNI2" s="76"/>
      <c r="HNJ2" s="76"/>
      <c r="HNK2" s="76"/>
      <c r="HNL2" s="76"/>
      <c r="HNM2" s="76"/>
      <c r="HNN2" s="76"/>
      <c r="HNO2" s="76"/>
      <c r="HNP2" s="76"/>
      <c r="HNQ2" s="76"/>
      <c r="HNR2" s="76"/>
      <c r="HNS2" s="76"/>
      <c r="HNT2" s="76"/>
      <c r="HNU2" s="76"/>
      <c r="HNV2" s="76"/>
      <c r="HNW2" s="76"/>
      <c r="HNX2" s="76"/>
      <c r="HNY2" s="76"/>
      <c r="HNZ2" s="76"/>
      <c r="HOA2" s="76"/>
      <c r="HOB2" s="76"/>
      <c r="HOC2" s="76"/>
      <c r="HOD2" s="76"/>
      <c r="HOE2" s="76"/>
      <c r="HOF2" s="76"/>
      <c r="HOG2" s="76"/>
      <c r="HOH2" s="76"/>
      <c r="HOI2" s="76"/>
      <c r="HOJ2" s="76"/>
      <c r="HOK2" s="76"/>
      <c r="HOL2" s="76"/>
      <c r="HOM2" s="76"/>
      <c r="HON2" s="76"/>
      <c r="HOO2" s="76"/>
      <c r="HOP2" s="76"/>
      <c r="HOQ2" s="76"/>
      <c r="HOR2" s="76"/>
      <c r="HOS2" s="76"/>
      <c r="HOT2" s="76"/>
      <c r="HOU2" s="76"/>
      <c r="HOV2" s="76"/>
      <c r="HOW2" s="76"/>
      <c r="HOX2" s="76"/>
      <c r="HOY2" s="76"/>
      <c r="HOZ2" s="76"/>
      <c r="HPA2" s="76"/>
      <c r="HPB2" s="76"/>
      <c r="HPC2" s="76"/>
      <c r="HPD2" s="76"/>
      <c r="HPE2" s="76"/>
      <c r="HPF2" s="76"/>
      <c r="HPG2" s="76"/>
      <c r="HPH2" s="76"/>
      <c r="HPI2" s="76"/>
      <c r="HPJ2" s="76"/>
      <c r="HPK2" s="76"/>
      <c r="HPL2" s="76"/>
      <c r="HPM2" s="76"/>
      <c r="HPN2" s="76"/>
      <c r="HPO2" s="76"/>
      <c r="HPP2" s="76"/>
      <c r="HPQ2" s="76"/>
      <c r="HPR2" s="76"/>
      <c r="HPS2" s="76"/>
      <c r="HPT2" s="76"/>
      <c r="HPU2" s="76"/>
      <c r="HPV2" s="76"/>
      <c r="HPW2" s="76"/>
      <c r="HPX2" s="76"/>
      <c r="HPY2" s="76"/>
      <c r="HPZ2" s="76"/>
      <c r="HQA2" s="76"/>
      <c r="HQB2" s="76"/>
      <c r="HQC2" s="76"/>
      <c r="HQD2" s="76"/>
      <c r="HQE2" s="76"/>
      <c r="HQF2" s="76"/>
      <c r="HQG2" s="76"/>
      <c r="HQH2" s="76"/>
      <c r="HQI2" s="76"/>
      <c r="HQJ2" s="76"/>
      <c r="HQK2" s="76"/>
      <c r="HQL2" s="76"/>
      <c r="HQM2" s="76"/>
      <c r="HQN2" s="76"/>
      <c r="HQO2" s="76"/>
      <c r="HQP2" s="76"/>
      <c r="HQQ2" s="76"/>
      <c r="HQR2" s="76"/>
      <c r="HQS2" s="76"/>
      <c r="HQT2" s="76"/>
      <c r="HQU2" s="76"/>
      <c r="HQV2" s="76"/>
      <c r="HQW2" s="76"/>
      <c r="HQX2" s="76"/>
      <c r="HQY2" s="76"/>
      <c r="HQZ2" s="76"/>
      <c r="HRA2" s="76"/>
      <c r="HRB2" s="76"/>
      <c r="HRC2" s="76"/>
      <c r="HRD2" s="76"/>
      <c r="HRE2" s="76"/>
      <c r="HRF2" s="76"/>
      <c r="HRG2" s="76"/>
      <c r="HRH2" s="76"/>
      <c r="HRI2" s="76"/>
      <c r="HRJ2" s="76"/>
      <c r="HRK2" s="76"/>
      <c r="HRL2" s="76"/>
      <c r="HRM2" s="76"/>
      <c r="HRN2" s="76"/>
      <c r="HRO2" s="76"/>
      <c r="HRP2" s="76"/>
      <c r="HRQ2" s="76"/>
      <c r="HRR2" s="76"/>
      <c r="HRS2" s="76"/>
      <c r="HRT2" s="76"/>
      <c r="HRU2" s="76"/>
      <c r="HRV2" s="76"/>
      <c r="HRW2" s="76"/>
      <c r="HRX2" s="76"/>
      <c r="HRY2" s="76"/>
      <c r="HRZ2" s="76"/>
      <c r="HSA2" s="76"/>
      <c r="HSB2" s="76"/>
      <c r="HSC2" s="76"/>
      <c r="HSD2" s="76"/>
      <c r="HSE2" s="76"/>
      <c r="HSF2" s="76"/>
      <c r="HSG2" s="76"/>
      <c r="HSH2" s="76"/>
      <c r="HSI2" s="76"/>
      <c r="HSJ2" s="76"/>
      <c r="HSK2" s="76"/>
      <c r="HSL2" s="76"/>
      <c r="HSM2" s="76"/>
      <c r="HSN2" s="76"/>
      <c r="HSO2" s="76"/>
      <c r="HSP2" s="76"/>
      <c r="HSQ2" s="76"/>
      <c r="HSR2" s="76"/>
      <c r="HSS2" s="76"/>
      <c r="HST2" s="76"/>
      <c r="HSU2" s="76"/>
      <c r="HSV2" s="76"/>
      <c r="HSW2" s="76"/>
      <c r="HSX2" s="76"/>
      <c r="HSY2" s="76"/>
      <c r="HSZ2" s="76"/>
      <c r="HTA2" s="76"/>
      <c r="HTB2" s="76"/>
      <c r="HTC2" s="76"/>
      <c r="HTD2" s="76"/>
      <c r="HTE2" s="76"/>
      <c r="HTF2" s="76"/>
      <c r="HTG2" s="76"/>
      <c r="HTH2" s="76"/>
      <c r="HTI2" s="76"/>
      <c r="HTJ2" s="76"/>
      <c r="HTK2" s="76"/>
      <c r="HTL2" s="76"/>
      <c r="HTM2" s="76"/>
      <c r="HTN2" s="76"/>
      <c r="HTO2" s="76"/>
      <c r="HTP2" s="76"/>
      <c r="HTQ2" s="76"/>
      <c r="HTR2" s="76"/>
      <c r="HTS2" s="76"/>
      <c r="HTT2" s="76"/>
      <c r="HTU2" s="76"/>
      <c r="HTV2" s="76"/>
      <c r="HTW2" s="76"/>
      <c r="HTX2" s="76"/>
      <c r="HTY2" s="76"/>
      <c r="HTZ2" s="76"/>
      <c r="HUA2" s="76"/>
      <c r="HUB2" s="76"/>
      <c r="HUC2" s="76"/>
      <c r="HUD2" s="76"/>
      <c r="HUE2" s="76"/>
      <c r="HUF2" s="76"/>
      <c r="HUG2" s="76"/>
      <c r="HUH2" s="76"/>
      <c r="HUI2" s="76"/>
      <c r="HUJ2" s="76"/>
      <c r="HUK2" s="76"/>
      <c r="HUL2" s="76"/>
      <c r="HUM2" s="76"/>
      <c r="HUN2" s="76"/>
      <c r="HUO2" s="76"/>
      <c r="HUP2" s="76"/>
      <c r="HUQ2" s="76"/>
      <c r="HUR2" s="76"/>
      <c r="HUS2" s="76"/>
      <c r="HUT2" s="76"/>
      <c r="HUU2" s="76"/>
      <c r="HUV2" s="76"/>
      <c r="HUW2" s="76"/>
      <c r="HUX2" s="76"/>
      <c r="HUY2" s="76"/>
      <c r="HUZ2" s="76"/>
      <c r="HVA2" s="76"/>
      <c r="HVB2" s="76"/>
      <c r="HVC2" s="76"/>
      <c r="HVD2" s="76"/>
      <c r="HVE2" s="76"/>
      <c r="HVF2" s="76"/>
      <c r="HVG2" s="76"/>
      <c r="HVH2" s="76"/>
      <c r="HVI2" s="76"/>
      <c r="HVJ2" s="76"/>
      <c r="HVK2" s="76"/>
      <c r="HVL2" s="76"/>
      <c r="HVM2" s="76"/>
      <c r="HVN2" s="76"/>
      <c r="HVO2" s="76"/>
      <c r="HVP2" s="76"/>
      <c r="HVQ2" s="76"/>
      <c r="HVR2" s="76"/>
      <c r="HVS2" s="76"/>
      <c r="HVT2" s="76"/>
      <c r="HVU2" s="76"/>
      <c r="HVV2" s="76"/>
      <c r="HVW2" s="76"/>
      <c r="HVX2" s="76"/>
      <c r="HVY2" s="76"/>
      <c r="HVZ2" s="76"/>
      <c r="HWA2" s="76"/>
      <c r="HWB2" s="76"/>
      <c r="HWC2" s="76"/>
      <c r="HWD2" s="76"/>
      <c r="HWE2" s="76"/>
      <c r="HWF2" s="76"/>
      <c r="HWG2" s="76"/>
      <c r="HWH2" s="76"/>
      <c r="HWI2" s="76"/>
      <c r="HWJ2" s="76"/>
      <c r="HWK2" s="76"/>
      <c r="HWL2" s="76"/>
      <c r="HWM2" s="76"/>
      <c r="HWN2" s="76"/>
      <c r="HWO2" s="76"/>
      <c r="HWP2" s="76"/>
      <c r="HWQ2" s="76"/>
      <c r="HWR2" s="76"/>
      <c r="HWS2" s="76"/>
      <c r="HWT2" s="76"/>
      <c r="HWU2" s="76"/>
      <c r="HWV2" s="76"/>
      <c r="HWW2" s="76"/>
      <c r="HWX2" s="76"/>
      <c r="HWY2" s="76"/>
      <c r="HWZ2" s="76"/>
      <c r="HXA2" s="76"/>
      <c r="HXB2" s="76"/>
      <c r="HXC2" s="76"/>
      <c r="HXD2" s="76"/>
      <c r="HXE2" s="76"/>
      <c r="HXF2" s="76"/>
      <c r="HXG2" s="76"/>
      <c r="HXH2" s="76"/>
      <c r="HXI2" s="76"/>
      <c r="HXJ2" s="76"/>
      <c r="HXK2" s="76"/>
      <c r="HXL2" s="76"/>
      <c r="HXM2" s="76"/>
      <c r="HXN2" s="76"/>
      <c r="HXO2" s="76"/>
      <c r="HXP2" s="76"/>
      <c r="HXQ2" s="76"/>
      <c r="HXR2" s="76"/>
      <c r="HXS2" s="76"/>
      <c r="HXT2" s="76"/>
      <c r="HXU2" s="76"/>
      <c r="HXV2" s="76"/>
      <c r="HXW2" s="76"/>
      <c r="HXX2" s="76"/>
      <c r="HXY2" s="76"/>
      <c r="HXZ2" s="76"/>
      <c r="HYA2" s="76"/>
      <c r="HYB2" s="76"/>
      <c r="HYC2" s="76"/>
      <c r="HYD2" s="76"/>
      <c r="HYE2" s="76"/>
      <c r="HYF2" s="76"/>
      <c r="HYG2" s="76"/>
      <c r="HYH2" s="76"/>
      <c r="HYI2" s="76"/>
      <c r="HYJ2" s="76"/>
      <c r="HYK2" s="76"/>
      <c r="HYL2" s="76"/>
      <c r="HYM2" s="76"/>
      <c r="HYN2" s="76"/>
      <c r="HYO2" s="76"/>
      <c r="HYP2" s="76"/>
      <c r="HYQ2" s="76"/>
      <c r="HYR2" s="76"/>
      <c r="HYS2" s="76"/>
      <c r="HYT2" s="76"/>
      <c r="HYU2" s="76"/>
      <c r="HYV2" s="76"/>
      <c r="HYW2" s="76"/>
      <c r="HYX2" s="76"/>
      <c r="HYY2" s="76"/>
      <c r="HYZ2" s="76"/>
      <c r="HZA2" s="76"/>
      <c r="HZB2" s="76"/>
      <c r="HZC2" s="76"/>
      <c r="HZD2" s="76"/>
      <c r="HZE2" s="76"/>
      <c r="HZF2" s="76"/>
      <c r="HZG2" s="76"/>
      <c r="HZH2" s="76"/>
      <c r="HZI2" s="76"/>
      <c r="HZJ2" s="76"/>
      <c r="HZK2" s="76"/>
      <c r="HZL2" s="76"/>
      <c r="HZM2" s="76"/>
      <c r="HZN2" s="76"/>
      <c r="HZO2" s="76"/>
      <c r="HZP2" s="76"/>
      <c r="HZQ2" s="76"/>
      <c r="HZR2" s="76"/>
      <c r="HZS2" s="76"/>
      <c r="HZT2" s="76"/>
      <c r="HZU2" s="76"/>
      <c r="HZV2" s="76"/>
      <c r="HZW2" s="76"/>
      <c r="HZX2" s="76"/>
      <c r="HZY2" s="76"/>
      <c r="HZZ2" s="76"/>
      <c r="IAA2" s="76"/>
      <c r="IAB2" s="76"/>
      <c r="IAC2" s="76"/>
      <c r="IAD2" s="76"/>
      <c r="IAE2" s="76"/>
      <c r="IAF2" s="76"/>
      <c r="IAG2" s="76"/>
      <c r="IAH2" s="76"/>
      <c r="IAI2" s="76"/>
      <c r="IAJ2" s="76"/>
      <c r="IAK2" s="76"/>
      <c r="IAL2" s="76"/>
      <c r="IAM2" s="76"/>
      <c r="IAN2" s="76"/>
      <c r="IAO2" s="76"/>
      <c r="IAP2" s="76"/>
      <c r="IAQ2" s="76"/>
      <c r="IAR2" s="76"/>
      <c r="IAS2" s="76"/>
      <c r="IAT2" s="76"/>
      <c r="IAU2" s="76"/>
      <c r="IAV2" s="76"/>
      <c r="IAW2" s="76"/>
      <c r="IAX2" s="76"/>
      <c r="IAY2" s="76"/>
      <c r="IAZ2" s="76"/>
      <c r="IBA2" s="76"/>
      <c r="IBB2" s="76"/>
      <c r="IBC2" s="76"/>
      <c r="IBD2" s="76"/>
      <c r="IBE2" s="76"/>
      <c r="IBF2" s="76"/>
      <c r="IBG2" s="76"/>
      <c r="IBH2" s="76"/>
      <c r="IBI2" s="76"/>
      <c r="IBJ2" s="76"/>
      <c r="IBK2" s="76"/>
      <c r="IBL2" s="76"/>
      <c r="IBM2" s="76"/>
      <c r="IBN2" s="76"/>
      <c r="IBO2" s="76"/>
      <c r="IBP2" s="76"/>
      <c r="IBQ2" s="76"/>
      <c r="IBR2" s="76"/>
      <c r="IBS2" s="76"/>
      <c r="IBT2" s="76"/>
      <c r="IBU2" s="76"/>
      <c r="IBV2" s="76"/>
      <c r="IBW2" s="76"/>
      <c r="IBX2" s="76"/>
      <c r="IBY2" s="76"/>
      <c r="IBZ2" s="76"/>
      <c r="ICA2" s="76"/>
      <c r="ICB2" s="76"/>
      <c r="ICC2" s="76"/>
      <c r="ICD2" s="76"/>
      <c r="ICE2" s="76"/>
      <c r="ICF2" s="76"/>
      <c r="ICG2" s="76"/>
      <c r="ICH2" s="76"/>
      <c r="ICI2" s="76"/>
      <c r="ICJ2" s="76"/>
      <c r="ICK2" s="76"/>
      <c r="ICL2" s="76"/>
      <c r="ICM2" s="76"/>
      <c r="ICN2" s="76"/>
      <c r="ICO2" s="76"/>
      <c r="ICP2" s="76"/>
      <c r="ICQ2" s="76"/>
      <c r="ICR2" s="76"/>
      <c r="ICS2" s="76"/>
      <c r="ICT2" s="76"/>
      <c r="ICU2" s="76"/>
      <c r="ICV2" s="76"/>
      <c r="ICW2" s="76"/>
      <c r="ICX2" s="76"/>
      <c r="ICY2" s="76"/>
      <c r="ICZ2" s="76"/>
      <c r="IDA2" s="76"/>
      <c r="IDB2" s="76"/>
      <c r="IDC2" s="76"/>
      <c r="IDD2" s="76"/>
      <c r="IDE2" s="76"/>
      <c r="IDF2" s="76"/>
      <c r="IDG2" s="76"/>
      <c r="IDH2" s="76"/>
      <c r="IDI2" s="76"/>
      <c r="IDJ2" s="76"/>
      <c r="IDK2" s="76"/>
      <c r="IDL2" s="76"/>
      <c r="IDM2" s="76"/>
      <c r="IDN2" s="76"/>
      <c r="IDO2" s="76"/>
      <c r="IDP2" s="76"/>
      <c r="IDQ2" s="76"/>
      <c r="IDR2" s="76"/>
      <c r="IDS2" s="76"/>
      <c r="IDT2" s="76"/>
      <c r="IDU2" s="76"/>
      <c r="IDV2" s="76"/>
      <c r="IDW2" s="76"/>
      <c r="IDX2" s="76"/>
      <c r="IDY2" s="76"/>
      <c r="IDZ2" s="76"/>
      <c r="IEA2" s="76"/>
      <c r="IEB2" s="76"/>
      <c r="IEC2" s="76"/>
      <c r="IED2" s="76"/>
      <c r="IEE2" s="76"/>
      <c r="IEF2" s="76"/>
      <c r="IEG2" s="76"/>
      <c r="IEH2" s="76"/>
      <c r="IEI2" s="76"/>
      <c r="IEJ2" s="76"/>
      <c r="IEK2" s="76"/>
      <c r="IEL2" s="76"/>
      <c r="IEM2" s="76"/>
      <c r="IEN2" s="76"/>
      <c r="IEO2" s="76"/>
      <c r="IEP2" s="76"/>
      <c r="IEQ2" s="76"/>
      <c r="IER2" s="76"/>
      <c r="IES2" s="76"/>
      <c r="IET2" s="76"/>
      <c r="IEU2" s="76"/>
      <c r="IEV2" s="76"/>
      <c r="IEW2" s="76"/>
      <c r="IEX2" s="76"/>
      <c r="IEY2" s="76"/>
      <c r="IEZ2" s="76"/>
      <c r="IFA2" s="76"/>
      <c r="IFB2" s="76"/>
      <c r="IFC2" s="76"/>
      <c r="IFD2" s="76"/>
      <c r="IFE2" s="76"/>
      <c r="IFF2" s="76"/>
      <c r="IFG2" s="76"/>
      <c r="IFH2" s="76"/>
      <c r="IFI2" s="76"/>
      <c r="IFJ2" s="76"/>
      <c r="IFK2" s="76"/>
      <c r="IFL2" s="76"/>
      <c r="IFM2" s="76"/>
      <c r="IFN2" s="76"/>
      <c r="IFO2" s="76"/>
      <c r="IFP2" s="76"/>
      <c r="IFQ2" s="76"/>
      <c r="IFR2" s="76"/>
      <c r="IFS2" s="76"/>
      <c r="IFT2" s="76"/>
      <c r="IFU2" s="76"/>
      <c r="IFV2" s="76"/>
      <c r="IFW2" s="76"/>
      <c r="IFX2" s="76"/>
      <c r="IFY2" s="76"/>
      <c r="IFZ2" s="76"/>
      <c r="IGA2" s="76"/>
      <c r="IGB2" s="76"/>
      <c r="IGC2" s="76"/>
      <c r="IGD2" s="76"/>
      <c r="IGE2" s="76"/>
      <c r="IGF2" s="76"/>
      <c r="IGG2" s="76"/>
      <c r="IGH2" s="76"/>
      <c r="IGI2" s="76"/>
      <c r="IGJ2" s="76"/>
      <c r="IGK2" s="76"/>
      <c r="IGL2" s="76"/>
      <c r="IGM2" s="76"/>
      <c r="IGN2" s="76"/>
      <c r="IGO2" s="76"/>
      <c r="IGP2" s="76"/>
      <c r="IGQ2" s="76"/>
      <c r="IGR2" s="76"/>
      <c r="IGS2" s="76"/>
      <c r="IGT2" s="76"/>
      <c r="IGU2" s="76"/>
      <c r="IGV2" s="76"/>
      <c r="IGW2" s="76"/>
      <c r="IGX2" s="76"/>
      <c r="IGY2" s="76"/>
      <c r="IGZ2" s="76"/>
      <c r="IHA2" s="76"/>
      <c r="IHB2" s="76"/>
      <c r="IHC2" s="76"/>
      <c r="IHD2" s="76"/>
      <c r="IHE2" s="76"/>
      <c r="IHF2" s="76"/>
      <c r="IHG2" s="76"/>
      <c r="IHH2" s="76"/>
      <c r="IHI2" s="76"/>
      <c r="IHJ2" s="76"/>
      <c r="IHK2" s="76"/>
      <c r="IHL2" s="76"/>
      <c r="IHM2" s="76"/>
      <c r="IHN2" s="76"/>
      <c r="IHO2" s="76"/>
      <c r="IHP2" s="76"/>
      <c r="IHQ2" s="76"/>
      <c r="IHR2" s="76"/>
      <c r="IHS2" s="76"/>
      <c r="IHT2" s="76"/>
      <c r="IHU2" s="76"/>
      <c r="IHV2" s="76"/>
      <c r="IHW2" s="76"/>
      <c r="IHX2" s="76"/>
      <c r="IHY2" s="76"/>
      <c r="IHZ2" s="76"/>
      <c r="IIA2" s="76"/>
      <c r="IIB2" s="76"/>
      <c r="IIC2" s="76"/>
      <c r="IID2" s="76"/>
      <c r="IIE2" s="76"/>
      <c r="IIF2" s="76"/>
      <c r="IIG2" s="76"/>
      <c r="IIH2" s="76"/>
      <c r="III2" s="76"/>
      <c r="IIJ2" s="76"/>
      <c r="IIK2" s="76"/>
      <c r="IIL2" s="76"/>
      <c r="IIM2" s="76"/>
      <c r="IIN2" s="76"/>
      <c r="IIO2" s="76"/>
      <c r="IIP2" s="76"/>
      <c r="IIQ2" s="76"/>
      <c r="IIR2" s="76"/>
      <c r="IIS2" s="76"/>
      <c r="IIT2" s="76"/>
      <c r="IIU2" s="76"/>
      <c r="IIV2" s="76"/>
      <c r="IIW2" s="76"/>
      <c r="IIX2" s="76"/>
      <c r="IIY2" s="76"/>
      <c r="IIZ2" s="76"/>
      <c r="IJA2" s="76"/>
      <c r="IJB2" s="76"/>
      <c r="IJC2" s="76"/>
      <c r="IJD2" s="76"/>
      <c r="IJE2" s="76"/>
      <c r="IJF2" s="76"/>
      <c r="IJG2" s="76"/>
      <c r="IJH2" s="76"/>
      <c r="IJI2" s="76"/>
      <c r="IJJ2" s="76"/>
      <c r="IJK2" s="76"/>
      <c r="IJL2" s="76"/>
      <c r="IJM2" s="76"/>
      <c r="IJN2" s="76"/>
      <c r="IJO2" s="76"/>
      <c r="IJP2" s="76"/>
      <c r="IJQ2" s="76"/>
      <c r="IJR2" s="76"/>
      <c r="IJS2" s="76"/>
      <c r="IJT2" s="76"/>
      <c r="IJU2" s="76"/>
      <c r="IJV2" s="76"/>
      <c r="IJW2" s="76"/>
      <c r="IJX2" s="76"/>
      <c r="IJY2" s="76"/>
      <c r="IJZ2" s="76"/>
      <c r="IKA2" s="76"/>
      <c r="IKB2" s="76"/>
      <c r="IKC2" s="76"/>
      <c r="IKD2" s="76"/>
      <c r="IKE2" s="76"/>
      <c r="IKF2" s="76"/>
      <c r="IKG2" s="76"/>
      <c r="IKH2" s="76"/>
      <c r="IKI2" s="76"/>
      <c r="IKJ2" s="76"/>
      <c r="IKK2" s="76"/>
      <c r="IKL2" s="76"/>
      <c r="IKM2" s="76"/>
      <c r="IKN2" s="76"/>
      <c r="IKO2" s="76"/>
      <c r="IKP2" s="76"/>
      <c r="IKQ2" s="76"/>
      <c r="IKR2" s="76"/>
      <c r="IKS2" s="76"/>
      <c r="IKT2" s="76"/>
      <c r="IKU2" s="76"/>
      <c r="IKV2" s="76"/>
      <c r="IKW2" s="76"/>
      <c r="IKX2" s="76"/>
      <c r="IKY2" s="76"/>
      <c r="IKZ2" s="76"/>
      <c r="ILA2" s="76"/>
      <c r="ILB2" s="76"/>
      <c r="ILC2" s="76"/>
      <c r="ILD2" s="76"/>
      <c r="ILE2" s="76"/>
      <c r="ILF2" s="76"/>
      <c r="ILG2" s="76"/>
      <c r="ILH2" s="76"/>
      <c r="ILI2" s="76"/>
      <c r="ILJ2" s="76"/>
      <c r="ILK2" s="76"/>
      <c r="ILL2" s="76"/>
      <c r="ILM2" s="76"/>
      <c r="ILN2" s="76"/>
      <c r="ILO2" s="76"/>
      <c r="ILP2" s="76"/>
      <c r="ILQ2" s="76"/>
      <c r="ILR2" s="76"/>
      <c r="ILS2" s="76"/>
      <c r="ILT2" s="76"/>
      <c r="ILU2" s="76"/>
      <c r="ILV2" s="76"/>
      <c r="ILW2" s="76"/>
      <c r="ILX2" s="76"/>
      <c r="ILY2" s="76"/>
      <c r="ILZ2" s="76"/>
      <c r="IMA2" s="76"/>
      <c r="IMB2" s="76"/>
      <c r="IMC2" s="76"/>
      <c r="IMD2" s="76"/>
      <c r="IME2" s="76"/>
      <c r="IMF2" s="76"/>
      <c r="IMG2" s="76"/>
      <c r="IMH2" s="76"/>
      <c r="IMI2" s="76"/>
      <c r="IMJ2" s="76"/>
      <c r="IMK2" s="76"/>
      <c r="IML2" s="76"/>
      <c r="IMM2" s="76"/>
      <c r="IMN2" s="76"/>
      <c r="IMO2" s="76"/>
      <c r="IMP2" s="76"/>
      <c r="IMQ2" s="76"/>
      <c r="IMR2" s="76"/>
      <c r="IMS2" s="76"/>
      <c r="IMT2" s="76"/>
      <c r="IMU2" s="76"/>
      <c r="IMV2" s="76"/>
      <c r="IMW2" s="76"/>
      <c r="IMX2" s="76"/>
      <c r="IMY2" s="76"/>
      <c r="IMZ2" s="76"/>
      <c r="INA2" s="76"/>
      <c r="INB2" s="76"/>
      <c r="INC2" s="76"/>
      <c r="IND2" s="76"/>
      <c r="INE2" s="76"/>
      <c r="INF2" s="76"/>
      <c r="ING2" s="76"/>
      <c r="INH2" s="76"/>
      <c r="INI2" s="76"/>
      <c r="INJ2" s="76"/>
      <c r="INK2" s="76"/>
      <c r="INL2" s="76"/>
      <c r="INM2" s="76"/>
      <c r="INN2" s="76"/>
      <c r="INO2" s="76"/>
      <c r="INP2" s="76"/>
      <c r="INQ2" s="76"/>
      <c r="INR2" s="76"/>
      <c r="INS2" s="76"/>
      <c r="INT2" s="76"/>
      <c r="INU2" s="76"/>
      <c r="INV2" s="76"/>
      <c r="INW2" s="76"/>
      <c r="INX2" s="76"/>
      <c r="INY2" s="76"/>
      <c r="INZ2" s="76"/>
      <c r="IOA2" s="76"/>
      <c r="IOB2" s="76"/>
      <c r="IOC2" s="76"/>
      <c r="IOD2" s="76"/>
      <c r="IOE2" s="76"/>
      <c r="IOF2" s="76"/>
      <c r="IOG2" s="76"/>
      <c r="IOH2" s="76"/>
      <c r="IOI2" s="76"/>
      <c r="IOJ2" s="76"/>
      <c r="IOK2" s="76"/>
      <c r="IOL2" s="76"/>
      <c r="IOM2" s="76"/>
      <c r="ION2" s="76"/>
      <c r="IOO2" s="76"/>
      <c r="IOP2" s="76"/>
      <c r="IOQ2" s="76"/>
      <c r="IOR2" s="76"/>
      <c r="IOS2" s="76"/>
      <c r="IOT2" s="76"/>
      <c r="IOU2" s="76"/>
      <c r="IOV2" s="76"/>
      <c r="IOW2" s="76"/>
      <c r="IOX2" s="76"/>
      <c r="IOY2" s="76"/>
      <c r="IOZ2" s="76"/>
      <c r="IPA2" s="76"/>
      <c r="IPB2" s="76"/>
      <c r="IPC2" s="76"/>
      <c r="IPD2" s="76"/>
      <c r="IPE2" s="76"/>
      <c r="IPF2" s="76"/>
      <c r="IPG2" s="76"/>
      <c r="IPH2" s="76"/>
      <c r="IPI2" s="76"/>
      <c r="IPJ2" s="76"/>
      <c r="IPK2" s="76"/>
      <c r="IPL2" s="76"/>
      <c r="IPM2" s="76"/>
      <c r="IPN2" s="76"/>
      <c r="IPO2" s="76"/>
      <c r="IPP2" s="76"/>
      <c r="IPQ2" s="76"/>
      <c r="IPR2" s="76"/>
      <c r="IPS2" s="76"/>
      <c r="IPT2" s="76"/>
      <c r="IPU2" s="76"/>
      <c r="IPV2" s="76"/>
      <c r="IPW2" s="76"/>
      <c r="IPX2" s="76"/>
      <c r="IPY2" s="76"/>
      <c r="IPZ2" s="76"/>
      <c r="IQA2" s="76"/>
      <c r="IQB2" s="76"/>
      <c r="IQC2" s="76"/>
      <c r="IQD2" s="76"/>
      <c r="IQE2" s="76"/>
      <c r="IQF2" s="76"/>
      <c r="IQG2" s="76"/>
      <c r="IQH2" s="76"/>
      <c r="IQI2" s="76"/>
      <c r="IQJ2" s="76"/>
      <c r="IQK2" s="76"/>
      <c r="IQL2" s="76"/>
      <c r="IQM2" s="76"/>
      <c r="IQN2" s="76"/>
      <c r="IQO2" s="76"/>
      <c r="IQP2" s="76"/>
      <c r="IQQ2" s="76"/>
      <c r="IQR2" s="76"/>
      <c r="IQS2" s="76"/>
      <c r="IQT2" s="76"/>
      <c r="IQU2" s="76"/>
      <c r="IQV2" s="76"/>
      <c r="IQW2" s="76"/>
      <c r="IQX2" s="76"/>
      <c r="IQY2" s="76"/>
      <c r="IQZ2" s="76"/>
      <c r="IRA2" s="76"/>
      <c r="IRB2" s="76"/>
      <c r="IRC2" s="76"/>
      <c r="IRD2" s="76"/>
      <c r="IRE2" s="76"/>
      <c r="IRF2" s="76"/>
      <c r="IRG2" s="76"/>
      <c r="IRH2" s="76"/>
      <c r="IRI2" s="76"/>
      <c r="IRJ2" s="76"/>
      <c r="IRK2" s="76"/>
      <c r="IRL2" s="76"/>
      <c r="IRM2" s="76"/>
      <c r="IRN2" s="76"/>
      <c r="IRO2" s="76"/>
      <c r="IRP2" s="76"/>
      <c r="IRQ2" s="76"/>
      <c r="IRR2" s="76"/>
      <c r="IRS2" s="76"/>
      <c r="IRT2" s="76"/>
      <c r="IRU2" s="76"/>
      <c r="IRV2" s="76"/>
      <c r="IRW2" s="76"/>
      <c r="IRX2" s="76"/>
      <c r="IRY2" s="76"/>
      <c r="IRZ2" s="76"/>
      <c r="ISA2" s="76"/>
      <c r="ISB2" s="76"/>
      <c r="ISC2" s="76"/>
      <c r="ISD2" s="76"/>
      <c r="ISE2" s="76"/>
      <c r="ISF2" s="76"/>
      <c r="ISG2" s="76"/>
      <c r="ISH2" s="76"/>
      <c r="ISI2" s="76"/>
      <c r="ISJ2" s="76"/>
      <c r="ISK2" s="76"/>
      <c r="ISL2" s="76"/>
      <c r="ISM2" s="76"/>
      <c r="ISN2" s="76"/>
      <c r="ISO2" s="76"/>
      <c r="ISP2" s="76"/>
      <c r="ISQ2" s="76"/>
      <c r="ISR2" s="76"/>
      <c r="ISS2" s="76"/>
      <c r="IST2" s="76"/>
      <c r="ISU2" s="76"/>
      <c r="ISV2" s="76"/>
      <c r="ISW2" s="76"/>
      <c r="ISX2" s="76"/>
      <c r="ISY2" s="76"/>
      <c r="ISZ2" s="76"/>
      <c r="ITA2" s="76"/>
      <c r="ITB2" s="76"/>
      <c r="ITC2" s="76"/>
      <c r="ITD2" s="76"/>
      <c r="ITE2" s="76"/>
      <c r="ITF2" s="76"/>
      <c r="ITG2" s="76"/>
      <c r="ITH2" s="76"/>
      <c r="ITI2" s="76"/>
      <c r="ITJ2" s="76"/>
      <c r="ITK2" s="76"/>
      <c r="ITL2" s="76"/>
      <c r="ITM2" s="76"/>
      <c r="ITN2" s="76"/>
      <c r="ITO2" s="76"/>
      <c r="ITP2" s="76"/>
      <c r="ITQ2" s="76"/>
      <c r="ITR2" s="76"/>
      <c r="ITS2" s="76"/>
      <c r="ITT2" s="76"/>
      <c r="ITU2" s="76"/>
      <c r="ITV2" s="76"/>
      <c r="ITW2" s="76"/>
      <c r="ITX2" s="76"/>
      <c r="ITY2" s="76"/>
      <c r="ITZ2" s="76"/>
      <c r="IUA2" s="76"/>
      <c r="IUB2" s="76"/>
      <c r="IUC2" s="76"/>
      <c r="IUD2" s="76"/>
      <c r="IUE2" s="76"/>
      <c r="IUF2" s="76"/>
      <c r="IUG2" s="76"/>
      <c r="IUH2" s="76"/>
      <c r="IUI2" s="76"/>
      <c r="IUJ2" s="76"/>
      <c r="IUK2" s="76"/>
      <c r="IUL2" s="76"/>
      <c r="IUM2" s="76"/>
      <c r="IUN2" s="76"/>
      <c r="IUO2" s="76"/>
      <c r="IUP2" s="76"/>
      <c r="IUQ2" s="76"/>
      <c r="IUR2" s="76"/>
      <c r="IUS2" s="76"/>
      <c r="IUT2" s="76"/>
      <c r="IUU2" s="76"/>
      <c r="IUV2" s="76"/>
      <c r="IUW2" s="76"/>
      <c r="IUX2" s="76"/>
      <c r="IUY2" s="76"/>
      <c r="IUZ2" s="76"/>
      <c r="IVA2" s="76"/>
      <c r="IVB2" s="76"/>
      <c r="IVC2" s="76"/>
      <c r="IVD2" s="76"/>
      <c r="IVE2" s="76"/>
      <c r="IVF2" s="76"/>
      <c r="IVG2" s="76"/>
      <c r="IVH2" s="76"/>
      <c r="IVI2" s="76"/>
      <c r="IVJ2" s="76"/>
      <c r="IVK2" s="76"/>
      <c r="IVL2" s="76"/>
      <c r="IVM2" s="76"/>
      <c r="IVN2" s="76"/>
      <c r="IVO2" s="76"/>
      <c r="IVP2" s="76"/>
      <c r="IVQ2" s="76"/>
      <c r="IVR2" s="76"/>
      <c r="IVS2" s="76"/>
      <c r="IVT2" s="76"/>
      <c r="IVU2" s="76"/>
      <c r="IVV2" s="76"/>
      <c r="IVW2" s="76"/>
      <c r="IVX2" s="76"/>
      <c r="IVY2" s="76"/>
      <c r="IVZ2" s="76"/>
      <c r="IWA2" s="76"/>
      <c r="IWB2" s="76"/>
      <c r="IWC2" s="76"/>
      <c r="IWD2" s="76"/>
      <c r="IWE2" s="76"/>
      <c r="IWF2" s="76"/>
      <c r="IWG2" s="76"/>
      <c r="IWH2" s="76"/>
      <c r="IWI2" s="76"/>
      <c r="IWJ2" s="76"/>
      <c r="IWK2" s="76"/>
      <c r="IWL2" s="76"/>
      <c r="IWM2" s="76"/>
      <c r="IWN2" s="76"/>
      <c r="IWO2" s="76"/>
      <c r="IWP2" s="76"/>
      <c r="IWQ2" s="76"/>
      <c r="IWR2" s="76"/>
      <c r="IWS2" s="76"/>
      <c r="IWT2" s="76"/>
      <c r="IWU2" s="76"/>
      <c r="IWV2" s="76"/>
      <c r="IWW2" s="76"/>
      <c r="IWX2" s="76"/>
      <c r="IWY2" s="76"/>
      <c r="IWZ2" s="76"/>
      <c r="IXA2" s="76"/>
      <c r="IXB2" s="76"/>
      <c r="IXC2" s="76"/>
      <c r="IXD2" s="76"/>
      <c r="IXE2" s="76"/>
      <c r="IXF2" s="76"/>
      <c r="IXG2" s="76"/>
      <c r="IXH2" s="76"/>
      <c r="IXI2" s="76"/>
      <c r="IXJ2" s="76"/>
      <c r="IXK2" s="76"/>
      <c r="IXL2" s="76"/>
      <c r="IXM2" s="76"/>
      <c r="IXN2" s="76"/>
      <c r="IXO2" s="76"/>
      <c r="IXP2" s="76"/>
      <c r="IXQ2" s="76"/>
      <c r="IXR2" s="76"/>
      <c r="IXS2" s="76"/>
      <c r="IXT2" s="76"/>
      <c r="IXU2" s="76"/>
      <c r="IXV2" s="76"/>
      <c r="IXW2" s="76"/>
      <c r="IXX2" s="76"/>
      <c r="IXY2" s="76"/>
      <c r="IXZ2" s="76"/>
      <c r="IYA2" s="76"/>
      <c r="IYB2" s="76"/>
      <c r="IYC2" s="76"/>
      <c r="IYD2" s="76"/>
      <c r="IYE2" s="76"/>
      <c r="IYF2" s="76"/>
      <c r="IYG2" s="76"/>
      <c r="IYH2" s="76"/>
      <c r="IYI2" s="76"/>
      <c r="IYJ2" s="76"/>
      <c r="IYK2" s="76"/>
      <c r="IYL2" s="76"/>
      <c r="IYM2" s="76"/>
      <c r="IYN2" s="76"/>
      <c r="IYO2" s="76"/>
      <c r="IYP2" s="76"/>
      <c r="IYQ2" s="76"/>
      <c r="IYR2" s="76"/>
      <c r="IYS2" s="76"/>
      <c r="IYT2" s="76"/>
      <c r="IYU2" s="76"/>
      <c r="IYV2" s="76"/>
      <c r="IYW2" s="76"/>
      <c r="IYX2" s="76"/>
      <c r="IYY2" s="76"/>
      <c r="IYZ2" s="76"/>
      <c r="IZA2" s="76"/>
      <c r="IZB2" s="76"/>
      <c r="IZC2" s="76"/>
      <c r="IZD2" s="76"/>
      <c r="IZE2" s="76"/>
      <c r="IZF2" s="76"/>
      <c r="IZG2" s="76"/>
      <c r="IZH2" s="76"/>
      <c r="IZI2" s="76"/>
      <c r="IZJ2" s="76"/>
      <c r="IZK2" s="76"/>
      <c r="IZL2" s="76"/>
      <c r="IZM2" s="76"/>
      <c r="IZN2" s="76"/>
      <c r="IZO2" s="76"/>
      <c r="IZP2" s="76"/>
      <c r="IZQ2" s="76"/>
      <c r="IZR2" s="76"/>
      <c r="IZS2" s="76"/>
      <c r="IZT2" s="76"/>
      <c r="IZU2" s="76"/>
      <c r="IZV2" s="76"/>
      <c r="IZW2" s="76"/>
      <c r="IZX2" s="76"/>
      <c r="IZY2" s="76"/>
      <c r="IZZ2" s="76"/>
      <c r="JAA2" s="76"/>
      <c r="JAB2" s="76"/>
      <c r="JAC2" s="76"/>
      <c r="JAD2" s="76"/>
      <c r="JAE2" s="76"/>
      <c r="JAF2" s="76"/>
      <c r="JAG2" s="76"/>
      <c r="JAH2" s="76"/>
      <c r="JAI2" s="76"/>
      <c r="JAJ2" s="76"/>
      <c r="JAK2" s="76"/>
      <c r="JAL2" s="76"/>
      <c r="JAM2" s="76"/>
      <c r="JAN2" s="76"/>
      <c r="JAO2" s="76"/>
      <c r="JAP2" s="76"/>
      <c r="JAQ2" s="76"/>
      <c r="JAR2" s="76"/>
      <c r="JAS2" s="76"/>
      <c r="JAT2" s="76"/>
      <c r="JAU2" s="76"/>
      <c r="JAV2" s="76"/>
      <c r="JAW2" s="76"/>
      <c r="JAX2" s="76"/>
      <c r="JAY2" s="76"/>
      <c r="JAZ2" s="76"/>
      <c r="JBA2" s="76"/>
      <c r="JBB2" s="76"/>
      <c r="JBC2" s="76"/>
      <c r="JBD2" s="76"/>
      <c r="JBE2" s="76"/>
      <c r="JBF2" s="76"/>
      <c r="JBG2" s="76"/>
      <c r="JBH2" s="76"/>
      <c r="JBI2" s="76"/>
      <c r="JBJ2" s="76"/>
      <c r="JBK2" s="76"/>
      <c r="JBL2" s="76"/>
      <c r="JBM2" s="76"/>
      <c r="JBN2" s="76"/>
      <c r="JBO2" s="76"/>
      <c r="JBP2" s="76"/>
      <c r="JBQ2" s="76"/>
      <c r="JBR2" s="76"/>
      <c r="JBS2" s="76"/>
      <c r="JBT2" s="76"/>
      <c r="JBU2" s="76"/>
      <c r="JBV2" s="76"/>
      <c r="JBW2" s="76"/>
      <c r="JBX2" s="76"/>
      <c r="JBY2" s="76"/>
      <c r="JBZ2" s="76"/>
      <c r="JCA2" s="76"/>
      <c r="JCB2" s="76"/>
      <c r="JCC2" s="76"/>
      <c r="JCD2" s="76"/>
      <c r="JCE2" s="76"/>
      <c r="JCF2" s="76"/>
      <c r="JCG2" s="76"/>
      <c r="JCH2" s="76"/>
      <c r="JCI2" s="76"/>
      <c r="JCJ2" s="76"/>
      <c r="JCK2" s="76"/>
      <c r="JCL2" s="76"/>
      <c r="JCM2" s="76"/>
      <c r="JCN2" s="76"/>
      <c r="JCO2" s="76"/>
      <c r="JCP2" s="76"/>
      <c r="JCQ2" s="76"/>
      <c r="JCR2" s="76"/>
      <c r="JCS2" s="76"/>
      <c r="JCT2" s="76"/>
      <c r="JCU2" s="76"/>
      <c r="JCV2" s="76"/>
      <c r="JCW2" s="76"/>
      <c r="JCX2" s="76"/>
      <c r="JCY2" s="76"/>
      <c r="JCZ2" s="76"/>
      <c r="JDA2" s="76"/>
      <c r="JDB2" s="76"/>
      <c r="JDC2" s="76"/>
      <c r="JDD2" s="76"/>
      <c r="JDE2" s="76"/>
      <c r="JDF2" s="76"/>
      <c r="JDG2" s="76"/>
      <c r="JDH2" s="76"/>
      <c r="JDI2" s="76"/>
      <c r="JDJ2" s="76"/>
      <c r="JDK2" s="76"/>
      <c r="JDL2" s="76"/>
      <c r="JDM2" s="76"/>
      <c r="JDN2" s="76"/>
      <c r="JDO2" s="76"/>
      <c r="JDP2" s="76"/>
      <c r="JDQ2" s="76"/>
      <c r="JDR2" s="76"/>
      <c r="JDS2" s="76"/>
      <c r="JDT2" s="76"/>
      <c r="JDU2" s="76"/>
      <c r="JDV2" s="76"/>
      <c r="JDW2" s="76"/>
      <c r="JDX2" s="76"/>
      <c r="JDY2" s="76"/>
      <c r="JDZ2" s="76"/>
      <c r="JEA2" s="76"/>
      <c r="JEB2" s="76"/>
      <c r="JEC2" s="76"/>
      <c r="JED2" s="76"/>
      <c r="JEE2" s="76"/>
      <c r="JEF2" s="76"/>
      <c r="JEG2" s="76"/>
      <c r="JEH2" s="76"/>
      <c r="JEI2" s="76"/>
      <c r="JEJ2" s="76"/>
      <c r="JEK2" s="76"/>
      <c r="JEL2" s="76"/>
      <c r="JEM2" s="76"/>
      <c r="JEN2" s="76"/>
      <c r="JEO2" s="76"/>
      <c r="JEP2" s="76"/>
      <c r="JEQ2" s="76"/>
      <c r="JER2" s="76"/>
      <c r="JES2" s="76"/>
      <c r="JET2" s="76"/>
      <c r="JEU2" s="76"/>
      <c r="JEV2" s="76"/>
      <c r="JEW2" s="76"/>
      <c r="JEX2" s="76"/>
      <c r="JEY2" s="76"/>
      <c r="JEZ2" s="76"/>
      <c r="JFA2" s="76"/>
      <c r="JFB2" s="76"/>
      <c r="JFC2" s="76"/>
      <c r="JFD2" s="76"/>
      <c r="JFE2" s="76"/>
      <c r="JFF2" s="76"/>
      <c r="JFG2" s="76"/>
      <c r="JFH2" s="76"/>
      <c r="JFI2" s="76"/>
      <c r="JFJ2" s="76"/>
      <c r="JFK2" s="76"/>
      <c r="JFL2" s="76"/>
      <c r="JFM2" s="76"/>
      <c r="JFN2" s="76"/>
      <c r="JFO2" s="76"/>
      <c r="JFP2" s="76"/>
      <c r="JFQ2" s="76"/>
      <c r="JFR2" s="76"/>
      <c r="JFS2" s="76"/>
      <c r="JFT2" s="76"/>
      <c r="JFU2" s="76"/>
      <c r="JFV2" s="76"/>
      <c r="JFW2" s="76"/>
      <c r="JFX2" s="76"/>
      <c r="JFY2" s="76"/>
      <c r="JFZ2" s="76"/>
      <c r="JGA2" s="76"/>
      <c r="JGB2" s="76"/>
      <c r="JGC2" s="76"/>
      <c r="JGD2" s="76"/>
      <c r="JGE2" s="76"/>
      <c r="JGF2" s="76"/>
      <c r="JGG2" s="76"/>
      <c r="JGH2" s="76"/>
      <c r="JGI2" s="76"/>
      <c r="JGJ2" s="76"/>
      <c r="JGK2" s="76"/>
      <c r="JGL2" s="76"/>
      <c r="JGM2" s="76"/>
      <c r="JGN2" s="76"/>
      <c r="JGO2" s="76"/>
      <c r="JGP2" s="76"/>
      <c r="JGQ2" s="76"/>
      <c r="JGR2" s="76"/>
      <c r="JGS2" s="76"/>
      <c r="JGT2" s="76"/>
      <c r="JGU2" s="76"/>
      <c r="JGV2" s="76"/>
      <c r="JGW2" s="76"/>
      <c r="JGX2" s="76"/>
      <c r="JGY2" s="76"/>
      <c r="JGZ2" s="76"/>
      <c r="JHA2" s="76"/>
      <c r="JHB2" s="76"/>
      <c r="JHC2" s="76"/>
      <c r="JHD2" s="76"/>
      <c r="JHE2" s="76"/>
      <c r="JHF2" s="76"/>
      <c r="JHG2" s="76"/>
      <c r="JHH2" s="76"/>
      <c r="JHI2" s="76"/>
      <c r="JHJ2" s="76"/>
      <c r="JHK2" s="76"/>
      <c r="JHL2" s="76"/>
      <c r="JHM2" s="76"/>
      <c r="JHN2" s="76"/>
      <c r="JHO2" s="76"/>
      <c r="JHP2" s="76"/>
      <c r="JHQ2" s="76"/>
      <c r="JHR2" s="76"/>
      <c r="JHS2" s="76"/>
      <c r="JHT2" s="76"/>
      <c r="JHU2" s="76"/>
      <c r="JHV2" s="76"/>
      <c r="JHW2" s="76"/>
      <c r="JHX2" s="76"/>
      <c r="JHY2" s="76"/>
      <c r="JHZ2" s="76"/>
      <c r="JIA2" s="76"/>
      <c r="JIB2" s="76"/>
      <c r="JIC2" s="76"/>
      <c r="JID2" s="76"/>
      <c r="JIE2" s="76"/>
      <c r="JIF2" s="76"/>
      <c r="JIG2" s="76"/>
      <c r="JIH2" s="76"/>
      <c r="JII2" s="76"/>
      <c r="JIJ2" s="76"/>
      <c r="JIK2" s="76"/>
      <c r="JIL2" s="76"/>
      <c r="JIM2" s="76"/>
      <c r="JIN2" s="76"/>
      <c r="JIO2" s="76"/>
      <c r="JIP2" s="76"/>
      <c r="JIQ2" s="76"/>
      <c r="JIR2" s="76"/>
      <c r="JIS2" s="76"/>
      <c r="JIT2" s="76"/>
      <c r="JIU2" s="76"/>
      <c r="JIV2" s="76"/>
      <c r="JIW2" s="76"/>
      <c r="JIX2" s="76"/>
      <c r="JIY2" s="76"/>
      <c r="JIZ2" s="76"/>
      <c r="JJA2" s="76"/>
      <c r="JJB2" s="76"/>
      <c r="JJC2" s="76"/>
      <c r="JJD2" s="76"/>
      <c r="JJE2" s="76"/>
      <c r="JJF2" s="76"/>
      <c r="JJG2" s="76"/>
      <c r="JJH2" s="76"/>
      <c r="JJI2" s="76"/>
      <c r="JJJ2" s="76"/>
      <c r="JJK2" s="76"/>
      <c r="JJL2" s="76"/>
      <c r="JJM2" s="76"/>
      <c r="JJN2" s="76"/>
      <c r="JJO2" s="76"/>
      <c r="JJP2" s="76"/>
      <c r="JJQ2" s="76"/>
      <c r="JJR2" s="76"/>
      <c r="JJS2" s="76"/>
      <c r="JJT2" s="76"/>
      <c r="JJU2" s="76"/>
      <c r="JJV2" s="76"/>
      <c r="JJW2" s="76"/>
      <c r="JJX2" s="76"/>
      <c r="JJY2" s="76"/>
      <c r="JJZ2" s="76"/>
      <c r="JKA2" s="76"/>
      <c r="JKB2" s="76"/>
      <c r="JKC2" s="76"/>
      <c r="JKD2" s="76"/>
      <c r="JKE2" s="76"/>
      <c r="JKF2" s="76"/>
      <c r="JKG2" s="76"/>
      <c r="JKH2" s="76"/>
      <c r="JKI2" s="76"/>
      <c r="JKJ2" s="76"/>
      <c r="JKK2" s="76"/>
      <c r="JKL2" s="76"/>
      <c r="JKM2" s="76"/>
      <c r="JKN2" s="76"/>
      <c r="JKO2" s="76"/>
      <c r="JKP2" s="76"/>
      <c r="JKQ2" s="76"/>
      <c r="JKR2" s="76"/>
      <c r="JKS2" s="76"/>
      <c r="JKT2" s="76"/>
      <c r="JKU2" s="76"/>
      <c r="JKV2" s="76"/>
      <c r="JKW2" s="76"/>
      <c r="JKX2" s="76"/>
      <c r="JKY2" s="76"/>
      <c r="JKZ2" s="76"/>
      <c r="JLA2" s="76"/>
      <c r="JLB2" s="76"/>
      <c r="JLC2" s="76"/>
      <c r="JLD2" s="76"/>
      <c r="JLE2" s="76"/>
      <c r="JLF2" s="76"/>
      <c r="JLG2" s="76"/>
      <c r="JLH2" s="76"/>
      <c r="JLI2" s="76"/>
      <c r="JLJ2" s="76"/>
      <c r="JLK2" s="76"/>
      <c r="JLL2" s="76"/>
      <c r="JLM2" s="76"/>
      <c r="JLN2" s="76"/>
      <c r="JLO2" s="76"/>
      <c r="JLP2" s="76"/>
      <c r="JLQ2" s="76"/>
      <c r="JLR2" s="76"/>
      <c r="JLS2" s="76"/>
      <c r="JLT2" s="76"/>
      <c r="JLU2" s="76"/>
      <c r="JLV2" s="76"/>
      <c r="JLW2" s="76"/>
      <c r="JLX2" s="76"/>
      <c r="JLY2" s="76"/>
      <c r="JLZ2" s="76"/>
      <c r="JMA2" s="76"/>
      <c r="JMB2" s="76"/>
      <c r="JMC2" s="76"/>
      <c r="JMD2" s="76"/>
      <c r="JME2" s="76"/>
      <c r="JMF2" s="76"/>
      <c r="JMG2" s="76"/>
      <c r="JMH2" s="76"/>
      <c r="JMI2" s="76"/>
      <c r="JMJ2" s="76"/>
      <c r="JMK2" s="76"/>
      <c r="JML2" s="76"/>
      <c r="JMM2" s="76"/>
      <c r="JMN2" s="76"/>
      <c r="JMO2" s="76"/>
      <c r="JMP2" s="76"/>
      <c r="JMQ2" s="76"/>
      <c r="JMR2" s="76"/>
      <c r="JMS2" s="76"/>
      <c r="JMT2" s="76"/>
      <c r="JMU2" s="76"/>
      <c r="JMV2" s="76"/>
      <c r="JMW2" s="76"/>
      <c r="JMX2" s="76"/>
      <c r="JMY2" s="76"/>
      <c r="JMZ2" s="76"/>
      <c r="JNA2" s="76"/>
      <c r="JNB2" s="76"/>
      <c r="JNC2" s="76"/>
      <c r="JND2" s="76"/>
      <c r="JNE2" s="76"/>
      <c r="JNF2" s="76"/>
      <c r="JNG2" s="76"/>
      <c r="JNH2" s="76"/>
      <c r="JNI2" s="76"/>
      <c r="JNJ2" s="76"/>
      <c r="JNK2" s="76"/>
      <c r="JNL2" s="76"/>
      <c r="JNM2" s="76"/>
      <c r="JNN2" s="76"/>
      <c r="JNO2" s="76"/>
      <c r="JNP2" s="76"/>
      <c r="JNQ2" s="76"/>
      <c r="JNR2" s="76"/>
      <c r="JNS2" s="76"/>
      <c r="JNT2" s="76"/>
      <c r="JNU2" s="76"/>
      <c r="JNV2" s="76"/>
      <c r="JNW2" s="76"/>
      <c r="JNX2" s="76"/>
      <c r="JNY2" s="76"/>
      <c r="JNZ2" s="76"/>
      <c r="JOA2" s="76"/>
      <c r="JOB2" s="76"/>
      <c r="JOC2" s="76"/>
      <c r="JOD2" s="76"/>
      <c r="JOE2" s="76"/>
      <c r="JOF2" s="76"/>
      <c r="JOG2" s="76"/>
      <c r="JOH2" s="76"/>
      <c r="JOI2" s="76"/>
      <c r="JOJ2" s="76"/>
      <c r="JOK2" s="76"/>
      <c r="JOL2" s="76"/>
      <c r="JOM2" s="76"/>
      <c r="JON2" s="76"/>
      <c r="JOO2" s="76"/>
      <c r="JOP2" s="76"/>
      <c r="JOQ2" s="76"/>
      <c r="JOR2" s="76"/>
      <c r="JOS2" s="76"/>
      <c r="JOT2" s="76"/>
      <c r="JOU2" s="76"/>
      <c r="JOV2" s="76"/>
      <c r="JOW2" s="76"/>
      <c r="JOX2" s="76"/>
      <c r="JOY2" s="76"/>
      <c r="JOZ2" s="76"/>
      <c r="JPA2" s="76"/>
      <c r="JPB2" s="76"/>
      <c r="JPC2" s="76"/>
      <c r="JPD2" s="76"/>
      <c r="JPE2" s="76"/>
      <c r="JPF2" s="76"/>
      <c r="JPG2" s="76"/>
      <c r="JPH2" s="76"/>
      <c r="JPI2" s="76"/>
      <c r="JPJ2" s="76"/>
      <c r="JPK2" s="76"/>
      <c r="JPL2" s="76"/>
      <c r="JPM2" s="76"/>
      <c r="JPN2" s="76"/>
      <c r="JPO2" s="76"/>
      <c r="JPP2" s="76"/>
      <c r="JPQ2" s="76"/>
      <c r="JPR2" s="76"/>
      <c r="JPS2" s="76"/>
      <c r="JPT2" s="76"/>
      <c r="JPU2" s="76"/>
      <c r="JPV2" s="76"/>
      <c r="JPW2" s="76"/>
      <c r="JPX2" s="76"/>
      <c r="JPY2" s="76"/>
      <c r="JPZ2" s="76"/>
      <c r="JQA2" s="76"/>
      <c r="JQB2" s="76"/>
      <c r="JQC2" s="76"/>
      <c r="JQD2" s="76"/>
      <c r="JQE2" s="76"/>
      <c r="JQF2" s="76"/>
      <c r="JQG2" s="76"/>
      <c r="JQH2" s="76"/>
      <c r="JQI2" s="76"/>
      <c r="JQJ2" s="76"/>
      <c r="JQK2" s="76"/>
      <c r="JQL2" s="76"/>
      <c r="JQM2" s="76"/>
      <c r="JQN2" s="76"/>
      <c r="JQO2" s="76"/>
      <c r="JQP2" s="76"/>
      <c r="JQQ2" s="76"/>
      <c r="JQR2" s="76"/>
      <c r="JQS2" s="76"/>
      <c r="JQT2" s="76"/>
      <c r="JQU2" s="76"/>
      <c r="JQV2" s="76"/>
      <c r="JQW2" s="76"/>
      <c r="JQX2" s="76"/>
      <c r="JQY2" s="76"/>
      <c r="JQZ2" s="76"/>
      <c r="JRA2" s="76"/>
      <c r="JRB2" s="76"/>
      <c r="JRC2" s="76"/>
      <c r="JRD2" s="76"/>
      <c r="JRE2" s="76"/>
      <c r="JRF2" s="76"/>
      <c r="JRG2" s="76"/>
      <c r="JRH2" s="76"/>
      <c r="JRI2" s="76"/>
      <c r="JRJ2" s="76"/>
      <c r="JRK2" s="76"/>
      <c r="JRL2" s="76"/>
      <c r="JRM2" s="76"/>
      <c r="JRN2" s="76"/>
      <c r="JRO2" s="76"/>
      <c r="JRP2" s="76"/>
      <c r="JRQ2" s="76"/>
      <c r="JRR2" s="76"/>
      <c r="JRS2" s="76"/>
      <c r="JRT2" s="76"/>
      <c r="JRU2" s="76"/>
      <c r="JRV2" s="76"/>
      <c r="JRW2" s="76"/>
      <c r="JRX2" s="76"/>
      <c r="JRY2" s="76"/>
      <c r="JRZ2" s="76"/>
      <c r="JSA2" s="76"/>
      <c r="JSB2" s="76"/>
      <c r="JSC2" s="76"/>
      <c r="JSD2" s="76"/>
      <c r="JSE2" s="76"/>
      <c r="JSF2" s="76"/>
      <c r="JSG2" s="76"/>
      <c r="JSH2" s="76"/>
      <c r="JSI2" s="76"/>
      <c r="JSJ2" s="76"/>
      <c r="JSK2" s="76"/>
      <c r="JSL2" s="76"/>
      <c r="JSM2" s="76"/>
      <c r="JSN2" s="76"/>
      <c r="JSO2" s="76"/>
      <c r="JSP2" s="76"/>
      <c r="JSQ2" s="76"/>
      <c r="JSR2" s="76"/>
      <c r="JSS2" s="76"/>
      <c r="JST2" s="76"/>
      <c r="JSU2" s="76"/>
      <c r="JSV2" s="76"/>
      <c r="JSW2" s="76"/>
      <c r="JSX2" s="76"/>
      <c r="JSY2" s="76"/>
      <c r="JSZ2" s="76"/>
      <c r="JTA2" s="76"/>
      <c r="JTB2" s="76"/>
      <c r="JTC2" s="76"/>
      <c r="JTD2" s="76"/>
      <c r="JTE2" s="76"/>
      <c r="JTF2" s="76"/>
      <c r="JTG2" s="76"/>
      <c r="JTH2" s="76"/>
      <c r="JTI2" s="76"/>
      <c r="JTJ2" s="76"/>
      <c r="JTK2" s="76"/>
      <c r="JTL2" s="76"/>
      <c r="JTM2" s="76"/>
      <c r="JTN2" s="76"/>
      <c r="JTO2" s="76"/>
      <c r="JTP2" s="76"/>
      <c r="JTQ2" s="76"/>
      <c r="JTR2" s="76"/>
      <c r="JTS2" s="76"/>
      <c r="JTT2" s="76"/>
      <c r="JTU2" s="76"/>
      <c r="JTV2" s="76"/>
      <c r="JTW2" s="76"/>
      <c r="JTX2" s="76"/>
      <c r="JTY2" s="76"/>
      <c r="JTZ2" s="76"/>
      <c r="JUA2" s="76"/>
      <c r="JUB2" s="76"/>
      <c r="JUC2" s="76"/>
      <c r="JUD2" s="76"/>
      <c r="JUE2" s="76"/>
      <c r="JUF2" s="76"/>
      <c r="JUG2" s="76"/>
      <c r="JUH2" s="76"/>
      <c r="JUI2" s="76"/>
      <c r="JUJ2" s="76"/>
      <c r="JUK2" s="76"/>
      <c r="JUL2" s="76"/>
      <c r="JUM2" s="76"/>
      <c r="JUN2" s="76"/>
      <c r="JUO2" s="76"/>
      <c r="JUP2" s="76"/>
      <c r="JUQ2" s="76"/>
      <c r="JUR2" s="76"/>
      <c r="JUS2" s="76"/>
      <c r="JUT2" s="76"/>
      <c r="JUU2" s="76"/>
      <c r="JUV2" s="76"/>
      <c r="JUW2" s="76"/>
      <c r="JUX2" s="76"/>
      <c r="JUY2" s="76"/>
      <c r="JUZ2" s="76"/>
      <c r="JVA2" s="76"/>
      <c r="JVB2" s="76"/>
      <c r="JVC2" s="76"/>
      <c r="JVD2" s="76"/>
      <c r="JVE2" s="76"/>
      <c r="JVF2" s="76"/>
      <c r="JVG2" s="76"/>
      <c r="JVH2" s="76"/>
      <c r="JVI2" s="76"/>
      <c r="JVJ2" s="76"/>
      <c r="JVK2" s="76"/>
      <c r="JVL2" s="76"/>
      <c r="JVM2" s="76"/>
      <c r="JVN2" s="76"/>
      <c r="JVO2" s="76"/>
      <c r="JVP2" s="76"/>
      <c r="JVQ2" s="76"/>
      <c r="JVR2" s="76"/>
      <c r="JVS2" s="76"/>
      <c r="JVT2" s="76"/>
      <c r="JVU2" s="76"/>
      <c r="JVV2" s="76"/>
      <c r="JVW2" s="76"/>
      <c r="JVX2" s="76"/>
      <c r="JVY2" s="76"/>
      <c r="JVZ2" s="76"/>
      <c r="JWA2" s="76"/>
      <c r="JWB2" s="76"/>
      <c r="JWC2" s="76"/>
      <c r="JWD2" s="76"/>
      <c r="JWE2" s="76"/>
      <c r="JWF2" s="76"/>
      <c r="JWG2" s="76"/>
      <c r="JWH2" s="76"/>
      <c r="JWI2" s="76"/>
      <c r="JWJ2" s="76"/>
      <c r="JWK2" s="76"/>
      <c r="JWL2" s="76"/>
      <c r="JWM2" s="76"/>
      <c r="JWN2" s="76"/>
      <c r="JWO2" s="76"/>
      <c r="JWP2" s="76"/>
      <c r="JWQ2" s="76"/>
      <c r="JWR2" s="76"/>
      <c r="JWS2" s="76"/>
      <c r="JWT2" s="76"/>
      <c r="JWU2" s="76"/>
      <c r="JWV2" s="76"/>
      <c r="JWW2" s="76"/>
      <c r="JWX2" s="76"/>
      <c r="JWY2" s="76"/>
      <c r="JWZ2" s="76"/>
      <c r="JXA2" s="76"/>
      <c r="JXB2" s="76"/>
      <c r="JXC2" s="76"/>
      <c r="JXD2" s="76"/>
      <c r="JXE2" s="76"/>
      <c r="JXF2" s="76"/>
      <c r="JXG2" s="76"/>
      <c r="JXH2" s="76"/>
      <c r="JXI2" s="76"/>
      <c r="JXJ2" s="76"/>
      <c r="JXK2" s="76"/>
      <c r="JXL2" s="76"/>
      <c r="JXM2" s="76"/>
      <c r="JXN2" s="76"/>
      <c r="JXO2" s="76"/>
      <c r="JXP2" s="76"/>
      <c r="JXQ2" s="76"/>
      <c r="JXR2" s="76"/>
      <c r="JXS2" s="76"/>
      <c r="JXT2" s="76"/>
      <c r="JXU2" s="76"/>
      <c r="JXV2" s="76"/>
      <c r="JXW2" s="76"/>
      <c r="JXX2" s="76"/>
      <c r="JXY2" s="76"/>
      <c r="JXZ2" s="76"/>
      <c r="JYA2" s="76"/>
      <c r="JYB2" s="76"/>
      <c r="JYC2" s="76"/>
      <c r="JYD2" s="76"/>
      <c r="JYE2" s="76"/>
      <c r="JYF2" s="76"/>
      <c r="JYG2" s="76"/>
      <c r="JYH2" s="76"/>
      <c r="JYI2" s="76"/>
      <c r="JYJ2" s="76"/>
      <c r="JYK2" s="76"/>
      <c r="JYL2" s="76"/>
      <c r="JYM2" s="76"/>
      <c r="JYN2" s="76"/>
      <c r="JYO2" s="76"/>
      <c r="JYP2" s="76"/>
      <c r="JYQ2" s="76"/>
      <c r="JYR2" s="76"/>
      <c r="JYS2" s="76"/>
      <c r="JYT2" s="76"/>
      <c r="JYU2" s="76"/>
      <c r="JYV2" s="76"/>
      <c r="JYW2" s="76"/>
      <c r="JYX2" s="76"/>
      <c r="JYY2" s="76"/>
      <c r="JYZ2" s="76"/>
      <c r="JZA2" s="76"/>
      <c r="JZB2" s="76"/>
      <c r="JZC2" s="76"/>
      <c r="JZD2" s="76"/>
      <c r="JZE2" s="76"/>
      <c r="JZF2" s="76"/>
      <c r="JZG2" s="76"/>
      <c r="JZH2" s="76"/>
      <c r="JZI2" s="76"/>
      <c r="JZJ2" s="76"/>
      <c r="JZK2" s="76"/>
      <c r="JZL2" s="76"/>
      <c r="JZM2" s="76"/>
      <c r="JZN2" s="76"/>
      <c r="JZO2" s="76"/>
      <c r="JZP2" s="76"/>
      <c r="JZQ2" s="76"/>
      <c r="JZR2" s="76"/>
      <c r="JZS2" s="76"/>
      <c r="JZT2" s="76"/>
      <c r="JZU2" s="76"/>
      <c r="JZV2" s="76"/>
      <c r="JZW2" s="76"/>
      <c r="JZX2" s="76"/>
      <c r="JZY2" s="76"/>
      <c r="JZZ2" s="76"/>
      <c r="KAA2" s="76"/>
      <c r="KAB2" s="76"/>
      <c r="KAC2" s="76"/>
      <c r="KAD2" s="76"/>
      <c r="KAE2" s="76"/>
      <c r="KAF2" s="76"/>
      <c r="KAG2" s="76"/>
      <c r="KAH2" s="76"/>
      <c r="KAI2" s="76"/>
      <c r="KAJ2" s="76"/>
      <c r="KAK2" s="76"/>
      <c r="KAL2" s="76"/>
      <c r="KAM2" s="76"/>
      <c r="KAN2" s="76"/>
      <c r="KAO2" s="76"/>
      <c r="KAP2" s="76"/>
      <c r="KAQ2" s="76"/>
      <c r="KAR2" s="76"/>
      <c r="KAS2" s="76"/>
      <c r="KAT2" s="76"/>
      <c r="KAU2" s="76"/>
      <c r="KAV2" s="76"/>
      <c r="KAW2" s="76"/>
      <c r="KAX2" s="76"/>
      <c r="KAY2" s="76"/>
      <c r="KAZ2" s="76"/>
      <c r="KBA2" s="76"/>
      <c r="KBB2" s="76"/>
      <c r="KBC2" s="76"/>
      <c r="KBD2" s="76"/>
      <c r="KBE2" s="76"/>
      <c r="KBF2" s="76"/>
      <c r="KBG2" s="76"/>
      <c r="KBH2" s="76"/>
      <c r="KBI2" s="76"/>
      <c r="KBJ2" s="76"/>
      <c r="KBK2" s="76"/>
      <c r="KBL2" s="76"/>
      <c r="KBM2" s="76"/>
      <c r="KBN2" s="76"/>
      <c r="KBO2" s="76"/>
      <c r="KBP2" s="76"/>
      <c r="KBQ2" s="76"/>
      <c r="KBR2" s="76"/>
      <c r="KBS2" s="76"/>
      <c r="KBT2" s="76"/>
      <c r="KBU2" s="76"/>
      <c r="KBV2" s="76"/>
      <c r="KBW2" s="76"/>
      <c r="KBX2" s="76"/>
      <c r="KBY2" s="76"/>
      <c r="KBZ2" s="76"/>
      <c r="KCA2" s="76"/>
      <c r="KCB2" s="76"/>
      <c r="KCC2" s="76"/>
      <c r="KCD2" s="76"/>
      <c r="KCE2" s="76"/>
      <c r="KCF2" s="76"/>
      <c r="KCG2" s="76"/>
      <c r="KCH2" s="76"/>
      <c r="KCI2" s="76"/>
      <c r="KCJ2" s="76"/>
      <c r="KCK2" s="76"/>
      <c r="KCL2" s="76"/>
      <c r="KCM2" s="76"/>
      <c r="KCN2" s="76"/>
      <c r="KCO2" s="76"/>
      <c r="KCP2" s="76"/>
      <c r="KCQ2" s="76"/>
      <c r="KCR2" s="76"/>
      <c r="KCS2" s="76"/>
      <c r="KCT2" s="76"/>
      <c r="KCU2" s="76"/>
      <c r="KCV2" s="76"/>
      <c r="KCW2" s="76"/>
      <c r="KCX2" s="76"/>
      <c r="KCY2" s="76"/>
      <c r="KCZ2" s="76"/>
      <c r="KDA2" s="76"/>
      <c r="KDB2" s="76"/>
      <c r="KDC2" s="76"/>
      <c r="KDD2" s="76"/>
      <c r="KDE2" s="76"/>
      <c r="KDF2" s="76"/>
      <c r="KDG2" s="76"/>
      <c r="KDH2" s="76"/>
      <c r="KDI2" s="76"/>
      <c r="KDJ2" s="76"/>
      <c r="KDK2" s="76"/>
      <c r="KDL2" s="76"/>
      <c r="KDM2" s="76"/>
      <c r="KDN2" s="76"/>
      <c r="KDO2" s="76"/>
      <c r="KDP2" s="76"/>
      <c r="KDQ2" s="76"/>
      <c r="KDR2" s="76"/>
      <c r="KDS2" s="76"/>
      <c r="KDT2" s="76"/>
      <c r="KDU2" s="76"/>
      <c r="KDV2" s="76"/>
      <c r="KDW2" s="76"/>
      <c r="KDX2" s="76"/>
      <c r="KDY2" s="76"/>
      <c r="KDZ2" s="76"/>
      <c r="KEA2" s="76"/>
      <c r="KEB2" s="76"/>
      <c r="KEC2" s="76"/>
      <c r="KED2" s="76"/>
      <c r="KEE2" s="76"/>
      <c r="KEF2" s="76"/>
      <c r="KEG2" s="76"/>
      <c r="KEH2" s="76"/>
      <c r="KEI2" s="76"/>
      <c r="KEJ2" s="76"/>
      <c r="KEK2" s="76"/>
      <c r="KEL2" s="76"/>
      <c r="KEM2" s="76"/>
      <c r="KEN2" s="76"/>
      <c r="KEO2" s="76"/>
      <c r="KEP2" s="76"/>
      <c r="KEQ2" s="76"/>
      <c r="KER2" s="76"/>
      <c r="KES2" s="76"/>
      <c r="KET2" s="76"/>
      <c r="KEU2" s="76"/>
      <c r="KEV2" s="76"/>
      <c r="KEW2" s="76"/>
      <c r="KEX2" s="76"/>
      <c r="KEY2" s="76"/>
      <c r="KEZ2" s="76"/>
      <c r="KFA2" s="76"/>
      <c r="KFB2" s="76"/>
      <c r="KFC2" s="76"/>
      <c r="KFD2" s="76"/>
      <c r="KFE2" s="76"/>
      <c r="KFF2" s="76"/>
      <c r="KFG2" s="76"/>
      <c r="KFH2" s="76"/>
      <c r="KFI2" s="76"/>
      <c r="KFJ2" s="76"/>
      <c r="KFK2" s="76"/>
      <c r="KFL2" s="76"/>
      <c r="KFM2" s="76"/>
      <c r="KFN2" s="76"/>
      <c r="KFO2" s="76"/>
      <c r="KFP2" s="76"/>
      <c r="KFQ2" s="76"/>
      <c r="KFR2" s="76"/>
      <c r="KFS2" s="76"/>
      <c r="KFT2" s="76"/>
      <c r="KFU2" s="76"/>
      <c r="KFV2" s="76"/>
      <c r="KFW2" s="76"/>
      <c r="KFX2" s="76"/>
      <c r="KFY2" s="76"/>
      <c r="KFZ2" s="76"/>
      <c r="KGA2" s="76"/>
      <c r="KGB2" s="76"/>
      <c r="KGC2" s="76"/>
      <c r="KGD2" s="76"/>
      <c r="KGE2" s="76"/>
      <c r="KGF2" s="76"/>
      <c r="KGG2" s="76"/>
      <c r="KGH2" s="76"/>
      <c r="KGI2" s="76"/>
      <c r="KGJ2" s="76"/>
      <c r="KGK2" s="76"/>
      <c r="KGL2" s="76"/>
      <c r="KGM2" s="76"/>
      <c r="KGN2" s="76"/>
      <c r="KGO2" s="76"/>
      <c r="KGP2" s="76"/>
      <c r="KGQ2" s="76"/>
      <c r="KGR2" s="76"/>
      <c r="KGS2" s="76"/>
      <c r="KGT2" s="76"/>
      <c r="KGU2" s="76"/>
      <c r="KGV2" s="76"/>
      <c r="KGW2" s="76"/>
      <c r="KGX2" s="76"/>
      <c r="KGY2" s="76"/>
      <c r="KGZ2" s="76"/>
      <c r="KHA2" s="76"/>
      <c r="KHB2" s="76"/>
      <c r="KHC2" s="76"/>
      <c r="KHD2" s="76"/>
      <c r="KHE2" s="76"/>
      <c r="KHF2" s="76"/>
      <c r="KHG2" s="76"/>
      <c r="KHH2" s="76"/>
      <c r="KHI2" s="76"/>
      <c r="KHJ2" s="76"/>
      <c r="KHK2" s="76"/>
      <c r="KHL2" s="76"/>
      <c r="KHM2" s="76"/>
      <c r="KHN2" s="76"/>
      <c r="KHO2" s="76"/>
      <c r="KHP2" s="76"/>
      <c r="KHQ2" s="76"/>
      <c r="KHR2" s="76"/>
      <c r="KHS2" s="76"/>
      <c r="KHT2" s="76"/>
      <c r="KHU2" s="76"/>
      <c r="KHV2" s="76"/>
      <c r="KHW2" s="76"/>
      <c r="KHX2" s="76"/>
      <c r="KHY2" s="76"/>
      <c r="KHZ2" s="76"/>
      <c r="KIA2" s="76"/>
      <c r="KIB2" s="76"/>
      <c r="KIC2" s="76"/>
      <c r="KID2" s="76"/>
      <c r="KIE2" s="76"/>
      <c r="KIF2" s="76"/>
      <c r="KIG2" s="76"/>
      <c r="KIH2" s="76"/>
      <c r="KII2" s="76"/>
      <c r="KIJ2" s="76"/>
      <c r="KIK2" s="76"/>
      <c r="KIL2" s="76"/>
      <c r="KIM2" s="76"/>
      <c r="KIN2" s="76"/>
      <c r="KIO2" s="76"/>
      <c r="KIP2" s="76"/>
      <c r="KIQ2" s="76"/>
      <c r="KIR2" s="76"/>
      <c r="KIS2" s="76"/>
      <c r="KIT2" s="76"/>
      <c r="KIU2" s="76"/>
      <c r="KIV2" s="76"/>
      <c r="KIW2" s="76"/>
      <c r="KIX2" s="76"/>
      <c r="KIY2" s="76"/>
      <c r="KIZ2" s="76"/>
      <c r="KJA2" s="76"/>
      <c r="KJB2" s="76"/>
      <c r="KJC2" s="76"/>
      <c r="KJD2" s="76"/>
      <c r="KJE2" s="76"/>
      <c r="KJF2" s="76"/>
      <c r="KJG2" s="76"/>
      <c r="KJH2" s="76"/>
      <c r="KJI2" s="76"/>
      <c r="KJJ2" s="76"/>
      <c r="KJK2" s="76"/>
      <c r="KJL2" s="76"/>
      <c r="KJM2" s="76"/>
      <c r="KJN2" s="76"/>
      <c r="KJO2" s="76"/>
      <c r="KJP2" s="76"/>
      <c r="KJQ2" s="76"/>
      <c r="KJR2" s="76"/>
      <c r="KJS2" s="76"/>
      <c r="KJT2" s="76"/>
      <c r="KJU2" s="76"/>
      <c r="KJV2" s="76"/>
      <c r="KJW2" s="76"/>
      <c r="KJX2" s="76"/>
      <c r="KJY2" s="76"/>
      <c r="KJZ2" s="76"/>
      <c r="KKA2" s="76"/>
      <c r="KKB2" s="76"/>
      <c r="KKC2" s="76"/>
      <c r="KKD2" s="76"/>
      <c r="KKE2" s="76"/>
      <c r="KKF2" s="76"/>
      <c r="KKG2" s="76"/>
      <c r="KKH2" s="76"/>
      <c r="KKI2" s="76"/>
      <c r="KKJ2" s="76"/>
      <c r="KKK2" s="76"/>
      <c r="KKL2" s="76"/>
      <c r="KKM2" s="76"/>
      <c r="KKN2" s="76"/>
      <c r="KKO2" s="76"/>
      <c r="KKP2" s="76"/>
      <c r="KKQ2" s="76"/>
      <c r="KKR2" s="76"/>
      <c r="KKS2" s="76"/>
      <c r="KKT2" s="76"/>
      <c r="KKU2" s="76"/>
      <c r="KKV2" s="76"/>
      <c r="KKW2" s="76"/>
      <c r="KKX2" s="76"/>
      <c r="KKY2" s="76"/>
      <c r="KKZ2" s="76"/>
      <c r="KLA2" s="76"/>
      <c r="KLB2" s="76"/>
      <c r="KLC2" s="76"/>
      <c r="KLD2" s="76"/>
      <c r="KLE2" s="76"/>
      <c r="KLF2" s="76"/>
      <c r="KLG2" s="76"/>
      <c r="KLH2" s="76"/>
      <c r="KLI2" s="76"/>
      <c r="KLJ2" s="76"/>
      <c r="KLK2" s="76"/>
      <c r="KLL2" s="76"/>
      <c r="KLM2" s="76"/>
      <c r="KLN2" s="76"/>
      <c r="KLO2" s="76"/>
      <c r="KLP2" s="76"/>
      <c r="KLQ2" s="76"/>
      <c r="KLR2" s="76"/>
      <c r="KLS2" s="76"/>
      <c r="KLT2" s="76"/>
      <c r="KLU2" s="76"/>
      <c r="KLV2" s="76"/>
      <c r="KLW2" s="76"/>
      <c r="KLX2" s="76"/>
      <c r="KLY2" s="76"/>
      <c r="KLZ2" s="76"/>
      <c r="KMA2" s="76"/>
      <c r="KMB2" s="76"/>
      <c r="KMC2" s="76"/>
      <c r="KMD2" s="76"/>
      <c r="KME2" s="76"/>
      <c r="KMF2" s="76"/>
      <c r="KMG2" s="76"/>
      <c r="KMH2" s="76"/>
      <c r="KMI2" s="76"/>
      <c r="KMJ2" s="76"/>
      <c r="KMK2" s="76"/>
      <c r="KML2" s="76"/>
      <c r="KMM2" s="76"/>
      <c r="KMN2" s="76"/>
      <c r="KMO2" s="76"/>
      <c r="KMP2" s="76"/>
      <c r="KMQ2" s="76"/>
      <c r="KMR2" s="76"/>
      <c r="KMS2" s="76"/>
      <c r="KMT2" s="76"/>
      <c r="KMU2" s="76"/>
      <c r="KMV2" s="76"/>
      <c r="KMW2" s="76"/>
      <c r="KMX2" s="76"/>
      <c r="KMY2" s="76"/>
      <c r="KMZ2" s="76"/>
      <c r="KNA2" s="76"/>
      <c r="KNB2" s="76"/>
      <c r="KNC2" s="76"/>
      <c r="KND2" s="76"/>
      <c r="KNE2" s="76"/>
      <c r="KNF2" s="76"/>
      <c r="KNG2" s="76"/>
      <c r="KNH2" s="76"/>
      <c r="KNI2" s="76"/>
      <c r="KNJ2" s="76"/>
      <c r="KNK2" s="76"/>
      <c r="KNL2" s="76"/>
      <c r="KNM2" s="76"/>
      <c r="KNN2" s="76"/>
      <c r="KNO2" s="76"/>
      <c r="KNP2" s="76"/>
      <c r="KNQ2" s="76"/>
      <c r="KNR2" s="76"/>
      <c r="KNS2" s="76"/>
      <c r="KNT2" s="76"/>
      <c r="KNU2" s="76"/>
      <c r="KNV2" s="76"/>
      <c r="KNW2" s="76"/>
      <c r="KNX2" s="76"/>
      <c r="KNY2" s="76"/>
      <c r="KNZ2" s="76"/>
      <c r="KOA2" s="76"/>
      <c r="KOB2" s="76"/>
      <c r="KOC2" s="76"/>
      <c r="KOD2" s="76"/>
      <c r="KOE2" s="76"/>
      <c r="KOF2" s="76"/>
      <c r="KOG2" s="76"/>
      <c r="KOH2" s="76"/>
      <c r="KOI2" s="76"/>
      <c r="KOJ2" s="76"/>
      <c r="KOK2" s="76"/>
      <c r="KOL2" s="76"/>
      <c r="KOM2" s="76"/>
      <c r="KON2" s="76"/>
      <c r="KOO2" s="76"/>
      <c r="KOP2" s="76"/>
      <c r="KOQ2" s="76"/>
      <c r="KOR2" s="76"/>
      <c r="KOS2" s="76"/>
      <c r="KOT2" s="76"/>
      <c r="KOU2" s="76"/>
      <c r="KOV2" s="76"/>
      <c r="KOW2" s="76"/>
      <c r="KOX2" s="76"/>
      <c r="KOY2" s="76"/>
      <c r="KOZ2" s="76"/>
      <c r="KPA2" s="76"/>
      <c r="KPB2" s="76"/>
      <c r="KPC2" s="76"/>
      <c r="KPD2" s="76"/>
      <c r="KPE2" s="76"/>
      <c r="KPF2" s="76"/>
      <c r="KPG2" s="76"/>
      <c r="KPH2" s="76"/>
      <c r="KPI2" s="76"/>
      <c r="KPJ2" s="76"/>
      <c r="KPK2" s="76"/>
      <c r="KPL2" s="76"/>
      <c r="KPM2" s="76"/>
      <c r="KPN2" s="76"/>
      <c r="KPO2" s="76"/>
      <c r="KPP2" s="76"/>
      <c r="KPQ2" s="76"/>
      <c r="KPR2" s="76"/>
      <c r="KPS2" s="76"/>
      <c r="KPT2" s="76"/>
      <c r="KPU2" s="76"/>
      <c r="KPV2" s="76"/>
      <c r="KPW2" s="76"/>
      <c r="KPX2" s="76"/>
      <c r="KPY2" s="76"/>
      <c r="KPZ2" s="76"/>
      <c r="KQA2" s="76"/>
      <c r="KQB2" s="76"/>
      <c r="KQC2" s="76"/>
      <c r="KQD2" s="76"/>
      <c r="KQE2" s="76"/>
      <c r="KQF2" s="76"/>
      <c r="KQG2" s="76"/>
      <c r="KQH2" s="76"/>
      <c r="KQI2" s="76"/>
      <c r="KQJ2" s="76"/>
      <c r="KQK2" s="76"/>
      <c r="KQL2" s="76"/>
      <c r="KQM2" s="76"/>
      <c r="KQN2" s="76"/>
      <c r="KQO2" s="76"/>
      <c r="KQP2" s="76"/>
      <c r="KQQ2" s="76"/>
      <c r="KQR2" s="76"/>
      <c r="KQS2" s="76"/>
      <c r="KQT2" s="76"/>
      <c r="KQU2" s="76"/>
      <c r="KQV2" s="76"/>
      <c r="KQW2" s="76"/>
      <c r="KQX2" s="76"/>
      <c r="KQY2" s="76"/>
      <c r="KQZ2" s="76"/>
      <c r="KRA2" s="76"/>
      <c r="KRB2" s="76"/>
      <c r="KRC2" s="76"/>
      <c r="KRD2" s="76"/>
      <c r="KRE2" s="76"/>
      <c r="KRF2" s="76"/>
      <c r="KRG2" s="76"/>
      <c r="KRH2" s="76"/>
      <c r="KRI2" s="76"/>
      <c r="KRJ2" s="76"/>
      <c r="KRK2" s="76"/>
      <c r="KRL2" s="76"/>
      <c r="KRM2" s="76"/>
      <c r="KRN2" s="76"/>
      <c r="KRO2" s="76"/>
      <c r="KRP2" s="76"/>
      <c r="KRQ2" s="76"/>
      <c r="KRR2" s="76"/>
      <c r="KRS2" s="76"/>
      <c r="KRT2" s="76"/>
      <c r="KRU2" s="76"/>
      <c r="KRV2" s="76"/>
      <c r="KRW2" s="76"/>
      <c r="KRX2" s="76"/>
      <c r="KRY2" s="76"/>
      <c r="KRZ2" s="76"/>
      <c r="KSA2" s="76"/>
      <c r="KSB2" s="76"/>
      <c r="KSC2" s="76"/>
      <c r="KSD2" s="76"/>
      <c r="KSE2" s="76"/>
      <c r="KSF2" s="76"/>
      <c r="KSG2" s="76"/>
      <c r="KSH2" s="76"/>
      <c r="KSI2" s="76"/>
      <c r="KSJ2" s="76"/>
      <c r="KSK2" s="76"/>
      <c r="KSL2" s="76"/>
      <c r="KSM2" s="76"/>
      <c r="KSN2" s="76"/>
      <c r="KSO2" s="76"/>
      <c r="KSP2" s="76"/>
      <c r="KSQ2" s="76"/>
      <c r="KSR2" s="76"/>
      <c r="KSS2" s="76"/>
      <c r="KST2" s="76"/>
      <c r="KSU2" s="76"/>
      <c r="KSV2" s="76"/>
      <c r="KSW2" s="76"/>
      <c r="KSX2" s="76"/>
      <c r="KSY2" s="76"/>
      <c r="KSZ2" s="76"/>
      <c r="KTA2" s="76"/>
      <c r="KTB2" s="76"/>
      <c r="KTC2" s="76"/>
      <c r="KTD2" s="76"/>
      <c r="KTE2" s="76"/>
      <c r="KTF2" s="76"/>
      <c r="KTG2" s="76"/>
      <c r="KTH2" s="76"/>
      <c r="KTI2" s="76"/>
      <c r="KTJ2" s="76"/>
      <c r="KTK2" s="76"/>
      <c r="KTL2" s="76"/>
      <c r="KTM2" s="76"/>
      <c r="KTN2" s="76"/>
      <c r="KTO2" s="76"/>
      <c r="KTP2" s="76"/>
      <c r="KTQ2" s="76"/>
      <c r="KTR2" s="76"/>
      <c r="KTS2" s="76"/>
      <c r="KTT2" s="76"/>
      <c r="KTU2" s="76"/>
      <c r="KTV2" s="76"/>
      <c r="KTW2" s="76"/>
      <c r="KTX2" s="76"/>
      <c r="KTY2" s="76"/>
      <c r="KTZ2" s="76"/>
      <c r="KUA2" s="76"/>
      <c r="KUB2" s="76"/>
      <c r="KUC2" s="76"/>
      <c r="KUD2" s="76"/>
      <c r="KUE2" s="76"/>
      <c r="KUF2" s="76"/>
      <c r="KUG2" s="76"/>
      <c r="KUH2" s="76"/>
      <c r="KUI2" s="76"/>
      <c r="KUJ2" s="76"/>
      <c r="KUK2" s="76"/>
      <c r="KUL2" s="76"/>
      <c r="KUM2" s="76"/>
      <c r="KUN2" s="76"/>
      <c r="KUO2" s="76"/>
      <c r="KUP2" s="76"/>
      <c r="KUQ2" s="76"/>
      <c r="KUR2" s="76"/>
      <c r="KUS2" s="76"/>
      <c r="KUT2" s="76"/>
      <c r="KUU2" s="76"/>
      <c r="KUV2" s="76"/>
      <c r="KUW2" s="76"/>
      <c r="KUX2" s="76"/>
      <c r="KUY2" s="76"/>
      <c r="KUZ2" s="76"/>
      <c r="KVA2" s="76"/>
      <c r="KVB2" s="76"/>
      <c r="KVC2" s="76"/>
      <c r="KVD2" s="76"/>
      <c r="KVE2" s="76"/>
      <c r="KVF2" s="76"/>
      <c r="KVG2" s="76"/>
      <c r="KVH2" s="76"/>
      <c r="KVI2" s="76"/>
      <c r="KVJ2" s="76"/>
      <c r="KVK2" s="76"/>
      <c r="KVL2" s="76"/>
      <c r="KVM2" s="76"/>
      <c r="KVN2" s="76"/>
      <c r="KVO2" s="76"/>
      <c r="KVP2" s="76"/>
      <c r="KVQ2" s="76"/>
      <c r="KVR2" s="76"/>
      <c r="KVS2" s="76"/>
      <c r="KVT2" s="76"/>
      <c r="KVU2" s="76"/>
      <c r="KVV2" s="76"/>
      <c r="KVW2" s="76"/>
      <c r="KVX2" s="76"/>
      <c r="KVY2" s="76"/>
      <c r="KVZ2" s="76"/>
      <c r="KWA2" s="76"/>
      <c r="KWB2" s="76"/>
      <c r="KWC2" s="76"/>
      <c r="KWD2" s="76"/>
      <c r="KWE2" s="76"/>
      <c r="KWF2" s="76"/>
      <c r="KWG2" s="76"/>
      <c r="KWH2" s="76"/>
      <c r="KWI2" s="76"/>
      <c r="KWJ2" s="76"/>
      <c r="KWK2" s="76"/>
      <c r="KWL2" s="76"/>
      <c r="KWM2" s="76"/>
      <c r="KWN2" s="76"/>
      <c r="KWO2" s="76"/>
      <c r="KWP2" s="76"/>
      <c r="KWQ2" s="76"/>
      <c r="KWR2" s="76"/>
      <c r="KWS2" s="76"/>
      <c r="KWT2" s="76"/>
      <c r="KWU2" s="76"/>
      <c r="KWV2" s="76"/>
      <c r="KWW2" s="76"/>
      <c r="KWX2" s="76"/>
      <c r="KWY2" s="76"/>
      <c r="KWZ2" s="76"/>
      <c r="KXA2" s="76"/>
      <c r="KXB2" s="76"/>
      <c r="KXC2" s="76"/>
      <c r="KXD2" s="76"/>
      <c r="KXE2" s="76"/>
      <c r="KXF2" s="76"/>
      <c r="KXG2" s="76"/>
      <c r="KXH2" s="76"/>
      <c r="KXI2" s="76"/>
      <c r="KXJ2" s="76"/>
      <c r="KXK2" s="76"/>
      <c r="KXL2" s="76"/>
      <c r="KXM2" s="76"/>
      <c r="KXN2" s="76"/>
      <c r="KXO2" s="76"/>
      <c r="KXP2" s="76"/>
      <c r="KXQ2" s="76"/>
      <c r="KXR2" s="76"/>
      <c r="KXS2" s="76"/>
      <c r="KXT2" s="76"/>
      <c r="KXU2" s="76"/>
      <c r="KXV2" s="76"/>
      <c r="KXW2" s="76"/>
      <c r="KXX2" s="76"/>
      <c r="KXY2" s="76"/>
      <c r="KXZ2" s="76"/>
      <c r="KYA2" s="76"/>
      <c r="KYB2" s="76"/>
      <c r="KYC2" s="76"/>
      <c r="KYD2" s="76"/>
      <c r="KYE2" s="76"/>
      <c r="KYF2" s="76"/>
      <c r="KYG2" s="76"/>
      <c r="KYH2" s="76"/>
      <c r="KYI2" s="76"/>
      <c r="KYJ2" s="76"/>
      <c r="KYK2" s="76"/>
      <c r="KYL2" s="76"/>
      <c r="KYM2" s="76"/>
      <c r="KYN2" s="76"/>
      <c r="KYO2" s="76"/>
      <c r="KYP2" s="76"/>
      <c r="KYQ2" s="76"/>
      <c r="KYR2" s="76"/>
      <c r="KYS2" s="76"/>
      <c r="KYT2" s="76"/>
      <c r="KYU2" s="76"/>
      <c r="KYV2" s="76"/>
      <c r="KYW2" s="76"/>
      <c r="KYX2" s="76"/>
      <c r="KYY2" s="76"/>
      <c r="KYZ2" s="76"/>
      <c r="KZA2" s="76"/>
      <c r="KZB2" s="76"/>
      <c r="KZC2" s="76"/>
      <c r="KZD2" s="76"/>
      <c r="KZE2" s="76"/>
      <c r="KZF2" s="76"/>
      <c r="KZG2" s="76"/>
      <c r="KZH2" s="76"/>
      <c r="KZI2" s="76"/>
      <c r="KZJ2" s="76"/>
      <c r="KZK2" s="76"/>
      <c r="KZL2" s="76"/>
      <c r="KZM2" s="76"/>
      <c r="KZN2" s="76"/>
      <c r="KZO2" s="76"/>
      <c r="KZP2" s="76"/>
      <c r="KZQ2" s="76"/>
      <c r="KZR2" s="76"/>
      <c r="KZS2" s="76"/>
      <c r="KZT2" s="76"/>
      <c r="KZU2" s="76"/>
      <c r="KZV2" s="76"/>
      <c r="KZW2" s="76"/>
      <c r="KZX2" s="76"/>
      <c r="KZY2" s="76"/>
      <c r="KZZ2" s="76"/>
      <c r="LAA2" s="76"/>
      <c r="LAB2" s="76"/>
      <c r="LAC2" s="76"/>
      <c r="LAD2" s="76"/>
      <c r="LAE2" s="76"/>
      <c r="LAF2" s="76"/>
      <c r="LAG2" s="76"/>
      <c r="LAH2" s="76"/>
      <c r="LAI2" s="76"/>
      <c r="LAJ2" s="76"/>
      <c r="LAK2" s="76"/>
      <c r="LAL2" s="76"/>
      <c r="LAM2" s="76"/>
      <c r="LAN2" s="76"/>
      <c r="LAO2" s="76"/>
      <c r="LAP2" s="76"/>
      <c r="LAQ2" s="76"/>
      <c r="LAR2" s="76"/>
      <c r="LAS2" s="76"/>
      <c r="LAT2" s="76"/>
      <c r="LAU2" s="76"/>
      <c r="LAV2" s="76"/>
      <c r="LAW2" s="76"/>
      <c r="LAX2" s="76"/>
      <c r="LAY2" s="76"/>
      <c r="LAZ2" s="76"/>
      <c r="LBA2" s="76"/>
      <c r="LBB2" s="76"/>
      <c r="LBC2" s="76"/>
      <c r="LBD2" s="76"/>
      <c r="LBE2" s="76"/>
      <c r="LBF2" s="76"/>
      <c r="LBG2" s="76"/>
      <c r="LBH2" s="76"/>
      <c r="LBI2" s="76"/>
      <c r="LBJ2" s="76"/>
      <c r="LBK2" s="76"/>
      <c r="LBL2" s="76"/>
      <c r="LBM2" s="76"/>
      <c r="LBN2" s="76"/>
      <c r="LBO2" s="76"/>
      <c r="LBP2" s="76"/>
      <c r="LBQ2" s="76"/>
      <c r="LBR2" s="76"/>
      <c r="LBS2" s="76"/>
      <c r="LBT2" s="76"/>
      <c r="LBU2" s="76"/>
      <c r="LBV2" s="76"/>
      <c r="LBW2" s="76"/>
      <c r="LBX2" s="76"/>
      <c r="LBY2" s="76"/>
      <c r="LBZ2" s="76"/>
      <c r="LCA2" s="76"/>
      <c r="LCB2" s="76"/>
      <c r="LCC2" s="76"/>
      <c r="LCD2" s="76"/>
      <c r="LCE2" s="76"/>
      <c r="LCF2" s="76"/>
      <c r="LCG2" s="76"/>
      <c r="LCH2" s="76"/>
      <c r="LCI2" s="76"/>
      <c r="LCJ2" s="76"/>
      <c r="LCK2" s="76"/>
      <c r="LCL2" s="76"/>
      <c r="LCM2" s="76"/>
      <c r="LCN2" s="76"/>
      <c r="LCO2" s="76"/>
      <c r="LCP2" s="76"/>
      <c r="LCQ2" s="76"/>
      <c r="LCR2" s="76"/>
      <c r="LCS2" s="76"/>
      <c r="LCT2" s="76"/>
      <c r="LCU2" s="76"/>
      <c r="LCV2" s="76"/>
      <c r="LCW2" s="76"/>
      <c r="LCX2" s="76"/>
      <c r="LCY2" s="76"/>
      <c r="LCZ2" s="76"/>
      <c r="LDA2" s="76"/>
      <c r="LDB2" s="76"/>
      <c r="LDC2" s="76"/>
      <c r="LDD2" s="76"/>
      <c r="LDE2" s="76"/>
      <c r="LDF2" s="76"/>
      <c r="LDG2" s="76"/>
      <c r="LDH2" s="76"/>
      <c r="LDI2" s="76"/>
      <c r="LDJ2" s="76"/>
      <c r="LDK2" s="76"/>
      <c r="LDL2" s="76"/>
      <c r="LDM2" s="76"/>
      <c r="LDN2" s="76"/>
      <c r="LDO2" s="76"/>
      <c r="LDP2" s="76"/>
      <c r="LDQ2" s="76"/>
      <c r="LDR2" s="76"/>
      <c r="LDS2" s="76"/>
      <c r="LDT2" s="76"/>
      <c r="LDU2" s="76"/>
      <c r="LDV2" s="76"/>
      <c r="LDW2" s="76"/>
      <c r="LDX2" s="76"/>
      <c r="LDY2" s="76"/>
      <c r="LDZ2" s="76"/>
      <c r="LEA2" s="76"/>
      <c r="LEB2" s="76"/>
      <c r="LEC2" s="76"/>
      <c r="LED2" s="76"/>
      <c r="LEE2" s="76"/>
      <c r="LEF2" s="76"/>
      <c r="LEG2" s="76"/>
      <c r="LEH2" s="76"/>
      <c r="LEI2" s="76"/>
      <c r="LEJ2" s="76"/>
      <c r="LEK2" s="76"/>
      <c r="LEL2" s="76"/>
      <c r="LEM2" s="76"/>
      <c r="LEN2" s="76"/>
      <c r="LEO2" s="76"/>
      <c r="LEP2" s="76"/>
      <c r="LEQ2" s="76"/>
      <c r="LER2" s="76"/>
      <c r="LES2" s="76"/>
      <c r="LET2" s="76"/>
      <c r="LEU2" s="76"/>
      <c r="LEV2" s="76"/>
      <c r="LEW2" s="76"/>
      <c r="LEX2" s="76"/>
      <c r="LEY2" s="76"/>
      <c r="LEZ2" s="76"/>
      <c r="LFA2" s="76"/>
      <c r="LFB2" s="76"/>
      <c r="LFC2" s="76"/>
      <c r="LFD2" s="76"/>
      <c r="LFE2" s="76"/>
      <c r="LFF2" s="76"/>
      <c r="LFG2" s="76"/>
      <c r="LFH2" s="76"/>
      <c r="LFI2" s="76"/>
      <c r="LFJ2" s="76"/>
      <c r="LFK2" s="76"/>
      <c r="LFL2" s="76"/>
      <c r="LFM2" s="76"/>
      <c r="LFN2" s="76"/>
      <c r="LFO2" s="76"/>
      <c r="LFP2" s="76"/>
      <c r="LFQ2" s="76"/>
      <c r="LFR2" s="76"/>
      <c r="LFS2" s="76"/>
      <c r="LFT2" s="76"/>
      <c r="LFU2" s="76"/>
      <c r="LFV2" s="76"/>
      <c r="LFW2" s="76"/>
      <c r="LFX2" s="76"/>
      <c r="LFY2" s="76"/>
      <c r="LFZ2" s="76"/>
      <c r="LGA2" s="76"/>
      <c r="LGB2" s="76"/>
      <c r="LGC2" s="76"/>
      <c r="LGD2" s="76"/>
      <c r="LGE2" s="76"/>
      <c r="LGF2" s="76"/>
      <c r="LGG2" s="76"/>
      <c r="LGH2" s="76"/>
      <c r="LGI2" s="76"/>
      <c r="LGJ2" s="76"/>
      <c r="LGK2" s="76"/>
      <c r="LGL2" s="76"/>
      <c r="LGM2" s="76"/>
      <c r="LGN2" s="76"/>
      <c r="LGO2" s="76"/>
      <c r="LGP2" s="76"/>
      <c r="LGQ2" s="76"/>
      <c r="LGR2" s="76"/>
      <c r="LGS2" s="76"/>
      <c r="LGT2" s="76"/>
      <c r="LGU2" s="76"/>
      <c r="LGV2" s="76"/>
      <c r="LGW2" s="76"/>
      <c r="LGX2" s="76"/>
      <c r="LGY2" s="76"/>
      <c r="LGZ2" s="76"/>
      <c r="LHA2" s="76"/>
      <c r="LHB2" s="76"/>
      <c r="LHC2" s="76"/>
      <c r="LHD2" s="76"/>
      <c r="LHE2" s="76"/>
      <c r="LHF2" s="76"/>
      <c r="LHG2" s="76"/>
      <c r="LHH2" s="76"/>
      <c r="LHI2" s="76"/>
      <c r="LHJ2" s="76"/>
      <c r="LHK2" s="76"/>
      <c r="LHL2" s="76"/>
      <c r="LHM2" s="76"/>
      <c r="LHN2" s="76"/>
      <c r="LHO2" s="76"/>
      <c r="LHP2" s="76"/>
      <c r="LHQ2" s="76"/>
      <c r="LHR2" s="76"/>
      <c r="LHS2" s="76"/>
      <c r="LHT2" s="76"/>
      <c r="LHU2" s="76"/>
      <c r="LHV2" s="76"/>
      <c r="LHW2" s="76"/>
      <c r="LHX2" s="76"/>
      <c r="LHY2" s="76"/>
      <c r="LHZ2" s="76"/>
      <c r="LIA2" s="76"/>
      <c r="LIB2" s="76"/>
      <c r="LIC2" s="76"/>
      <c r="LID2" s="76"/>
      <c r="LIE2" s="76"/>
      <c r="LIF2" s="76"/>
      <c r="LIG2" s="76"/>
      <c r="LIH2" s="76"/>
      <c r="LII2" s="76"/>
      <c r="LIJ2" s="76"/>
      <c r="LIK2" s="76"/>
      <c r="LIL2" s="76"/>
      <c r="LIM2" s="76"/>
      <c r="LIN2" s="76"/>
      <c r="LIO2" s="76"/>
      <c r="LIP2" s="76"/>
      <c r="LIQ2" s="76"/>
      <c r="LIR2" s="76"/>
      <c r="LIS2" s="76"/>
      <c r="LIT2" s="76"/>
      <c r="LIU2" s="76"/>
      <c r="LIV2" s="76"/>
      <c r="LIW2" s="76"/>
      <c r="LIX2" s="76"/>
      <c r="LIY2" s="76"/>
      <c r="LIZ2" s="76"/>
      <c r="LJA2" s="76"/>
      <c r="LJB2" s="76"/>
      <c r="LJC2" s="76"/>
      <c r="LJD2" s="76"/>
      <c r="LJE2" s="76"/>
      <c r="LJF2" s="76"/>
      <c r="LJG2" s="76"/>
      <c r="LJH2" s="76"/>
      <c r="LJI2" s="76"/>
      <c r="LJJ2" s="76"/>
      <c r="LJK2" s="76"/>
      <c r="LJL2" s="76"/>
      <c r="LJM2" s="76"/>
      <c r="LJN2" s="76"/>
      <c r="LJO2" s="76"/>
      <c r="LJP2" s="76"/>
      <c r="LJQ2" s="76"/>
      <c r="LJR2" s="76"/>
      <c r="LJS2" s="76"/>
      <c r="LJT2" s="76"/>
      <c r="LJU2" s="76"/>
      <c r="LJV2" s="76"/>
      <c r="LJW2" s="76"/>
      <c r="LJX2" s="76"/>
      <c r="LJY2" s="76"/>
      <c r="LJZ2" s="76"/>
      <c r="LKA2" s="76"/>
      <c r="LKB2" s="76"/>
      <c r="LKC2" s="76"/>
      <c r="LKD2" s="76"/>
      <c r="LKE2" s="76"/>
      <c r="LKF2" s="76"/>
      <c r="LKG2" s="76"/>
      <c r="LKH2" s="76"/>
      <c r="LKI2" s="76"/>
      <c r="LKJ2" s="76"/>
      <c r="LKK2" s="76"/>
      <c r="LKL2" s="76"/>
      <c r="LKM2" s="76"/>
      <c r="LKN2" s="76"/>
      <c r="LKO2" s="76"/>
      <c r="LKP2" s="76"/>
      <c r="LKQ2" s="76"/>
      <c r="LKR2" s="76"/>
      <c r="LKS2" s="76"/>
      <c r="LKT2" s="76"/>
      <c r="LKU2" s="76"/>
      <c r="LKV2" s="76"/>
      <c r="LKW2" s="76"/>
      <c r="LKX2" s="76"/>
      <c r="LKY2" s="76"/>
      <c r="LKZ2" s="76"/>
      <c r="LLA2" s="76"/>
      <c r="LLB2" s="76"/>
      <c r="LLC2" s="76"/>
      <c r="LLD2" s="76"/>
      <c r="LLE2" s="76"/>
      <c r="LLF2" s="76"/>
      <c r="LLG2" s="76"/>
      <c r="LLH2" s="76"/>
      <c r="LLI2" s="76"/>
      <c r="LLJ2" s="76"/>
      <c r="LLK2" s="76"/>
      <c r="LLL2" s="76"/>
      <c r="LLM2" s="76"/>
      <c r="LLN2" s="76"/>
      <c r="LLO2" s="76"/>
      <c r="LLP2" s="76"/>
      <c r="LLQ2" s="76"/>
      <c r="LLR2" s="76"/>
      <c r="LLS2" s="76"/>
      <c r="LLT2" s="76"/>
      <c r="LLU2" s="76"/>
      <c r="LLV2" s="76"/>
      <c r="LLW2" s="76"/>
      <c r="LLX2" s="76"/>
      <c r="LLY2" s="76"/>
      <c r="LLZ2" s="76"/>
      <c r="LMA2" s="76"/>
      <c r="LMB2" s="76"/>
      <c r="LMC2" s="76"/>
      <c r="LMD2" s="76"/>
      <c r="LME2" s="76"/>
      <c r="LMF2" s="76"/>
      <c r="LMG2" s="76"/>
      <c r="LMH2" s="76"/>
      <c r="LMI2" s="76"/>
      <c r="LMJ2" s="76"/>
      <c r="LMK2" s="76"/>
      <c r="LML2" s="76"/>
      <c r="LMM2" s="76"/>
      <c r="LMN2" s="76"/>
      <c r="LMO2" s="76"/>
      <c r="LMP2" s="76"/>
      <c r="LMQ2" s="76"/>
      <c r="LMR2" s="76"/>
      <c r="LMS2" s="76"/>
      <c r="LMT2" s="76"/>
      <c r="LMU2" s="76"/>
      <c r="LMV2" s="76"/>
      <c r="LMW2" s="76"/>
      <c r="LMX2" s="76"/>
      <c r="LMY2" s="76"/>
      <c r="LMZ2" s="76"/>
      <c r="LNA2" s="76"/>
      <c r="LNB2" s="76"/>
      <c r="LNC2" s="76"/>
      <c r="LND2" s="76"/>
      <c r="LNE2" s="76"/>
      <c r="LNF2" s="76"/>
      <c r="LNG2" s="76"/>
      <c r="LNH2" s="76"/>
      <c r="LNI2" s="76"/>
      <c r="LNJ2" s="76"/>
      <c r="LNK2" s="76"/>
      <c r="LNL2" s="76"/>
      <c r="LNM2" s="76"/>
      <c r="LNN2" s="76"/>
      <c r="LNO2" s="76"/>
      <c r="LNP2" s="76"/>
      <c r="LNQ2" s="76"/>
      <c r="LNR2" s="76"/>
      <c r="LNS2" s="76"/>
      <c r="LNT2" s="76"/>
      <c r="LNU2" s="76"/>
      <c r="LNV2" s="76"/>
      <c r="LNW2" s="76"/>
      <c r="LNX2" s="76"/>
      <c r="LNY2" s="76"/>
      <c r="LNZ2" s="76"/>
      <c r="LOA2" s="76"/>
      <c r="LOB2" s="76"/>
      <c r="LOC2" s="76"/>
      <c r="LOD2" s="76"/>
      <c r="LOE2" s="76"/>
      <c r="LOF2" s="76"/>
      <c r="LOG2" s="76"/>
      <c r="LOH2" s="76"/>
      <c r="LOI2" s="76"/>
      <c r="LOJ2" s="76"/>
      <c r="LOK2" s="76"/>
      <c r="LOL2" s="76"/>
      <c r="LOM2" s="76"/>
      <c r="LON2" s="76"/>
      <c r="LOO2" s="76"/>
      <c r="LOP2" s="76"/>
      <c r="LOQ2" s="76"/>
      <c r="LOR2" s="76"/>
      <c r="LOS2" s="76"/>
      <c r="LOT2" s="76"/>
      <c r="LOU2" s="76"/>
      <c r="LOV2" s="76"/>
      <c r="LOW2" s="76"/>
      <c r="LOX2" s="76"/>
      <c r="LOY2" s="76"/>
      <c r="LOZ2" s="76"/>
      <c r="LPA2" s="76"/>
      <c r="LPB2" s="76"/>
      <c r="LPC2" s="76"/>
      <c r="LPD2" s="76"/>
      <c r="LPE2" s="76"/>
      <c r="LPF2" s="76"/>
      <c r="LPG2" s="76"/>
      <c r="LPH2" s="76"/>
      <c r="LPI2" s="76"/>
      <c r="LPJ2" s="76"/>
      <c r="LPK2" s="76"/>
      <c r="LPL2" s="76"/>
      <c r="LPM2" s="76"/>
      <c r="LPN2" s="76"/>
      <c r="LPO2" s="76"/>
      <c r="LPP2" s="76"/>
      <c r="LPQ2" s="76"/>
      <c r="LPR2" s="76"/>
      <c r="LPS2" s="76"/>
      <c r="LPT2" s="76"/>
      <c r="LPU2" s="76"/>
      <c r="LPV2" s="76"/>
      <c r="LPW2" s="76"/>
      <c r="LPX2" s="76"/>
      <c r="LPY2" s="76"/>
      <c r="LPZ2" s="76"/>
      <c r="LQA2" s="76"/>
      <c r="LQB2" s="76"/>
      <c r="LQC2" s="76"/>
      <c r="LQD2" s="76"/>
      <c r="LQE2" s="76"/>
      <c r="LQF2" s="76"/>
      <c r="LQG2" s="76"/>
      <c r="LQH2" s="76"/>
      <c r="LQI2" s="76"/>
      <c r="LQJ2" s="76"/>
      <c r="LQK2" s="76"/>
      <c r="LQL2" s="76"/>
      <c r="LQM2" s="76"/>
      <c r="LQN2" s="76"/>
      <c r="LQO2" s="76"/>
      <c r="LQP2" s="76"/>
      <c r="LQQ2" s="76"/>
      <c r="LQR2" s="76"/>
      <c r="LQS2" s="76"/>
      <c r="LQT2" s="76"/>
      <c r="LQU2" s="76"/>
      <c r="LQV2" s="76"/>
      <c r="LQW2" s="76"/>
      <c r="LQX2" s="76"/>
      <c r="LQY2" s="76"/>
      <c r="LQZ2" s="76"/>
      <c r="LRA2" s="76"/>
      <c r="LRB2" s="76"/>
      <c r="LRC2" s="76"/>
      <c r="LRD2" s="76"/>
      <c r="LRE2" s="76"/>
      <c r="LRF2" s="76"/>
      <c r="LRG2" s="76"/>
      <c r="LRH2" s="76"/>
      <c r="LRI2" s="76"/>
      <c r="LRJ2" s="76"/>
      <c r="LRK2" s="76"/>
      <c r="LRL2" s="76"/>
      <c r="LRM2" s="76"/>
      <c r="LRN2" s="76"/>
      <c r="LRO2" s="76"/>
      <c r="LRP2" s="76"/>
      <c r="LRQ2" s="76"/>
      <c r="LRR2" s="76"/>
      <c r="LRS2" s="76"/>
      <c r="LRT2" s="76"/>
      <c r="LRU2" s="76"/>
      <c r="LRV2" s="76"/>
      <c r="LRW2" s="76"/>
      <c r="LRX2" s="76"/>
      <c r="LRY2" s="76"/>
      <c r="LRZ2" s="76"/>
      <c r="LSA2" s="76"/>
      <c r="LSB2" s="76"/>
      <c r="LSC2" s="76"/>
      <c r="LSD2" s="76"/>
      <c r="LSE2" s="76"/>
      <c r="LSF2" s="76"/>
      <c r="LSG2" s="76"/>
      <c r="LSH2" s="76"/>
      <c r="LSI2" s="76"/>
      <c r="LSJ2" s="76"/>
      <c r="LSK2" s="76"/>
      <c r="LSL2" s="76"/>
      <c r="LSM2" s="76"/>
      <c r="LSN2" s="76"/>
      <c r="LSO2" s="76"/>
      <c r="LSP2" s="76"/>
      <c r="LSQ2" s="76"/>
      <c r="LSR2" s="76"/>
      <c r="LSS2" s="76"/>
      <c r="LST2" s="76"/>
      <c r="LSU2" s="76"/>
      <c r="LSV2" s="76"/>
      <c r="LSW2" s="76"/>
      <c r="LSX2" s="76"/>
      <c r="LSY2" s="76"/>
      <c r="LSZ2" s="76"/>
      <c r="LTA2" s="76"/>
      <c r="LTB2" s="76"/>
      <c r="LTC2" s="76"/>
      <c r="LTD2" s="76"/>
      <c r="LTE2" s="76"/>
      <c r="LTF2" s="76"/>
      <c r="LTG2" s="76"/>
      <c r="LTH2" s="76"/>
      <c r="LTI2" s="76"/>
      <c r="LTJ2" s="76"/>
      <c r="LTK2" s="76"/>
      <c r="LTL2" s="76"/>
      <c r="LTM2" s="76"/>
      <c r="LTN2" s="76"/>
      <c r="LTO2" s="76"/>
      <c r="LTP2" s="76"/>
      <c r="LTQ2" s="76"/>
      <c r="LTR2" s="76"/>
      <c r="LTS2" s="76"/>
      <c r="LTT2" s="76"/>
      <c r="LTU2" s="76"/>
      <c r="LTV2" s="76"/>
      <c r="LTW2" s="76"/>
      <c r="LTX2" s="76"/>
      <c r="LTY2" s="76"/>
      <c r="LTZ2" s="76"/>
      <c r="LUA2" s="76"/>
      <c r="LUB2" s="76"/>
      <c r="LUC2" s="76"/>
      <c r="LUD2" s="76"/>
      <c r="LUE2" s="76"/>
      <c r="LUF2" s="76"/>
      <c r="LUG2" s="76"/>
      <c r="LUH2" s="76"/>
      <c r="LUI2" s="76"/>
      <c r="LUJ2" s="76"/>
      <c r="LUK2" s="76"/>
      <c r="LUL2" s="76"/>
      <c r="LUM2" s="76"/>
      <c r="LUN2" s="76"/>
      <c r="LUO2" s="76"/>
      <c r="LUP2" s="76"/>
      <c r="LUQ2" s="76"/>
      <c r="LUR2" s="76"/>
      <c r="LUS2" s="76"/>
      <c r="LUT2" s="76"/>
      <c r="LUU2" s="76"/>
      <c r="LUV2" s="76"/>
      <c r="LUW2" s="76"/>
      <c r="LUX2" s="76"/>
      <c r="LUY2" s="76"/>
      <c r="LUZ2" s="76"/>
      <c r="LVA2" s="76"/>
      <c r="LVB2" s="76"/>
      <c r="LVC2" s="76"/>
      <c r="LVD2" s="76"/>
      <c r="LVE2" s="76"/>
      <c r="LVF2" s="76"/>
      <c r="LVG2" s="76"/>
      <c r="LVH2" s="76"/>
      <c r="LVI2" s="76"/>
      <c r="LVJ2" s="76"/>
      <c r="LVK2" s="76"/>
      <c r="LVL2" s="76"/>
      <c r="LVM2" s="76"/>
      <c r="LVN2" s="76"/>
      <c r="LVO2" s="76"/>
      <c r="LVP2" s="76"/>
      <c r="LVQ2" s="76"/>
      <c r="LVR2" s="76"/>
      <c r="LVS2" s="76"/>
      <c r="LVT2" s="76"/>
      <c r="LVU2" s="76"/>
      <c r="LVV2" s="76"/>
      <c r="LVW2" s="76"/>
      <c r="LVX2" s="76"/>
      <c r="LVY2" s="76"/>
      <c r="LVZ2" s="76"/>
      <c r="LWA2" s="76"/>
      <c r="LWB2" s="76"/>
      <c r="LWC2" s="76"/>
      <c r="LWD2" s="76"/>
      <c r="LWE2" s="76"/>
      <c r="LWF2" s="76"/>
      <c r="LWG2" s="76"/>
      <c r="LWH2" s="76"/>
      <c r="LWI2" s="76"/>
      <c r="LWJ2" s="76"/>
      <c r="LWK2" s="76"/>
      <c r="LWL2" s="76"/>
      <c r="LWM2" s="76"/>
      <c r="LWN2" s="76"/>
      <c r="LWO2" s="76"/>
      <c r="LWP2" s="76"/>
      <c r="LWQ2" s="76"/>
      <c r="LWR2" s="76"/>
      <c r="LWS2" s="76"/>
      <c r="LWT2" s="76"/>
      <c r="LWU2" s="76"/>
      <c r="LWV2" s="76"/>
      <c r="LWW2" s="76"/>
      <c r="LWX2" s="76"/>
      <c r="LWY2" s="76"/>
      <c r="LWZ2" s="76"/>
      <c r="LXA2" s="76"/>
      <c r="LXB2" s="76"/>
      <c r="LXC2" s="76"/>
      <c r="LXD2" s="76"/>
      <c r="LXE2" s="76"/>
      <c r="LXF2" s="76"/>
      <c r="LXG2" s="76"/>
      <c r="LXH2" s="76"/>
      <c r="LXI2" s="76"/>
      <c r="LXJ2" s="76"/>
      <c r="LXK2" s="76"/>
      <c r="LXL2" s="76"/>
      <c r="LXM2" s="76"/>
      <c r="LXN2" s="76"/>
      <c r="LXO2" s="76"/>
      <c r="LXP2" s="76"/>
      <c r="LXQ2" s="76"/>
      <c r="LXR2" s="76"/>
      <c r="LXS2" s="76"/>
      <c r="LXT2" s="76"/>
      <c r="LXU2" s="76"/>
      <c r="LXV2" s="76"/>
      <c r="LXW2" s="76"/>
      <c r="LXX2" s="76"/>
      <c r="LXY2" s="76"/>
      <c r="LXZ2" s="76"/>
      <c r="LYA2" s="76"/>
      <c r="LYB2" s="76"/>
      <c r="LYC2" s="76"/>
      <c r="LYD2" s="76"/>
      <c r="LYE2" s="76"/>
      <c r="LYF2" s="76"/>
      <c r="LYG2" s="76"/>
      <c r="LYH2" s="76"/>
      <c r="LYI2" s="76"/>
      <c r="LYJ2" s="76"/>
      <c r="LYK2" s="76"/>
      <c r="LYL2" s="76"/>
      <c r="LYM2" s="76"/>
      <c r="LYN2" s="76"/>
      <c r="LYO2" s="76"/>
      <c r="LYP2" s="76"/>
      <c r="LYQ2" s="76"/>
      <c r="LYR2" s="76"/>
      <c r="LYS2" s="76"/>
      <c r="LYT2" s="76"/>
      <c r="LYU2" s="76"/>
      <c r="LYV2" s="76"/>
      <c r="LYW2" s="76"/>
      <c r="LYX2" s="76"/>
      <c r="LYY2" s="76"/>
      <c r="LYZ2" s="76"/>
      <c r="LZA2" s="76"/>
      <c r="LZB2" s="76"/>
      <c r="LZC2" s="76"/>
      <c r="LZD2" s="76"/>
      <c r="LZE2" s="76"/>
      <c r="LZF2" s="76"/>
      <c r="LZG2" s="76"/>
      <c r="LZH2" s="76"/>
      <c r="LZI2" s="76"/>
      <c r="LZJ2" s="76"/>
      <c r="LZK2" s="76"/>
      <c r="LZL2" s="76"/>
      <c r="LZM2" s="76"/>
      <c r="LZN2" s="76"/>
      <c r="LZO2" s="76"/>
      <c r="LZP2" s="76"/>
      <c r="LZQ2" s="76"/>
      <c r="LZR2" s="76"/>
      <c r="LZS2" s="76"/>
      <c r="LZT2" s="76"/>
      <c r="LZU2" s="76"/>
      <c r="LZV2" s="76"/>
      <c r="LZW2" s="76"/>
      <c r="LZX2" s="76"/>
      <c r="LZY2" s="76"/>
      <c r="LZZ2" s="76"/>
      <c r="MAA2" s="76"/>
      <c r="MAB2" s="76"/>
      <c r="MAC2" s="76"/>
      <c r="MAD2" s="76"/>
      <c r="MAE2" s="76"/>
      <c r="MAF2" s="76"/>
      <c r="MAG2" s="76"/>
      <c r="MAH2" s="76"/>
      <c r="MAI2" s="76"/>
      <c r="MAJ2" s="76"/>
      <c r="MAK2" s="76"/>
      <c r="MAL2" s="76"/>
      <c r="MAM2" s="76"/>
      <c r="MAN2" s="76"/>
      <c r="MAO2" s="76"/>
      <c r="MAP2" s="76"/>
      <c r="MAQ2" s="76"/>
      <c r="MAR2" s="76"/>
      <c r="MAS2" s="76"/>
      <c r="MAT2" s="76"/>
      <c r="MAU2" s="76"/>
      <c r="MAV2" s="76"/>
      <c r="MAW2" s="76"/>
      <c r="MAX2" s="76"/>
      <c r="MAY2" s="76"/>
      <c r="MAZ2" s="76"/>
      <c r="MBA2" s="76"/>
      <c r="MBB2" s="76"/>
      <c r="MBC2" s="76"/>
      <c r="MBD2" s="76"/>
      <c r="MBE2" s="76"/>
      <c r="MBF2" s="76"/>
      <c r="MBG2" s="76"/>
      <c r="MBH2" s="76"/>
      <c r="MBI2" s="76"/>
      <c r="MBJ2" s="76"/>
      <c r="MBK2" s="76"/>
      <c r="MBL2" s="76"/>
      <c r="MBM2" s="76"/>
      <c r="MBN2" s="76"/>
      <c r="MBO2" s="76"/>
      <c r="MBP2" s="76"/>
      <c r="MBQ2" s="76"/>
      <c r="MBR2" s="76"/>
      <c r="MBS2" s="76"/>
      <c r="MBT2" s="76"/>
      <c r="MBU2" s="76"/>
      <c r="MBV2" s="76"/>
      <c r="MBW2" s="76"/>
      <c r="MBX2" s="76"/>
      <c r="MBY2" s="76"/>
      <c r="MBZ2" s="76"/>
      <c r="MCA2" s="76"/>
      <c r="MCB2" s="76"/>
      <c r="MCC2" s="76"/>
      <c r="MCD2" s="76"/>
      <c r="MCE2" s="76"/>
      <c r="MCF2" s="76"/>
      <c r="MCG2" s="76"/>
      <c r="MCH2" s="76"/>
      <c r="MCI2" s="76"/>
      <c r="MCJ2" s="76"/>
      <c r="MCK2" s="76"/>
      <c r="MCL2" s="76"/>
      <c r="MCM2" s="76"/>
      <c r="MCN2" s="76"/>
      <c r="MCO2" s="76"/>
      <c r="MCP2" s="76"/>
      <c r="MCQ2" s="76"/>
      <c r="MCR2" s="76"/>
      <c r="MCS2" s="76"/>
      <c r="MCT2" s="76"/>
      <c r="MCU2" s="76"/>
      <c r="MCV2" s="76"/>
      <c r="MCW2" s="76"/>
      <c r="MCX2" s="76"/>
      <c r="MCY2" s="76"/>
      <c r="MCZ2" s="76"/>
      <c r="MDA2" s="76"/>
      <c r="MDB2" s="76"/>
      <c r="MDC2" s="76"/>
      <c r="MDD2" s="76"/>
      <c r="MDE2" s="76"/>
      <c r="MDF2" s="76"/>
      <c r="MDG2" s="76"/>
      <c r="MDH2" s="76"/>
      <c r="MDI2" s="76"/>
      <c r="MDJ2" s="76"/>
      <c r="MDK2" s="76"/>
      <c r="MDL2" s="76"/>
      <c r="MDM2" s="76"/>
      <c r="MDN2" s="76"/>
      <c r="MDO2" s="76"/>
      <c r="MDP2" s="76"/>
      <c r="MDQ2" s="76"/>
      <c r="MDR2" s="76"/>
      <c r="MDS2" s="76"/>
      <c r="MDT2" s="76"/>
      <c r="MDU2" s="76"/>
      <c r="MDV2" s="76"/>
      <c r="MDW2" s="76"/>
      <c r="MDX2" s="76"/>
      <c r="MDY2" s="76"/>
      <c r="MDZ2" s="76"/>
      <c r="MEA2" s="76"/>
      <c r="MEB2" s="76"/>
      <c r="MEC2" s="76"/>
      <c r="MED2" s="76"/>
      <c r="MEE2" s="76"/>
      <c r="MEF2" s="76"/>
      <c r="MEG2" s="76"/>
      <c r="MEH2" s="76"/>
      <c r="MEI2" s="76"/>
      <c r="MEJ2" s="76"/>
      <c r="MEK2" s="76"/>
      <c r="MEL2" s="76"/>
      <c r="MEM2" s="76"/>
      <c r="MEN2" s="76"/>
      <c r="MEO2" s="76"/>
      <c r="MEP2" s="76"/>
      <c r="MEQ2" s="76"/>
      <c r="MER2" s="76"/>
      <c r="MES2" s="76"/>
      <c r="MET2" s="76"/>
      <c r="MEU2" s="76"/>
      <c r="MEV2" s="76"/>
      <c r="MEW2" s="76"/>
      <c r="MEX2" s="76"/>
      <c r="MEY2" s="76"/>
      <c r="MEZ2" s="76"/>
      <c r="MFA2" s="76"/>
      <c r="MFB2" s="76"/>
      <c r="MFC2" s="76"/>
      <c r="MFD2" s="76"/>
      <c r="MFE2" s="76"/>
      <c r="MFF2" s="76"/>
      <c r="MFG2" s="76"/>
      <c r="MFH2" s="76"/>
      <c r="MFI2" s="76"/>
      <c r="MFJ2" s="76"/>
      <c r="MFK2" s="76"/>
      <c r="MFL2" s="76"/>
      <c r="MFM2" s="76"/>
      <c r="MFN2" s="76"/>
      <c r="MFO2" s="76"/>
      <c r="MFP2" s="76"/>
      <c r="MFQ2" s="76"/>
      <c r="MFR2" s="76"/>
      <c r="MFS2" s="76"/>
      <c r="MFT2" s="76"/>
      <c r="MFU2" s="76"/>
      <c r="MFV2" s="76"/>
      <c r="MFW2" s="76"/>
      <c r="MFX2" s="76"/>
      <c r="MFY2" s="76"/>
      <c r="MFZ2" s="76"/>
      <c r="MGA2" s="76"/>
      <c r="MGB2" s="76"/>
      <c r="MGC2" s="76"/>
      <c r="MGD2" s="76"/>
      <c r="MGE2" s="76"/>
      <c r="MGF2" s="76"/>
      <c r="MGG2" s="76"/>
      <c r="MGH2" s="76"/>
      <c r="MGI2" s="76"/>
      <c r="MGJ2" s="76"/>
      <c r="MGK2" s="76"/>
      <c r="MGL2" s="76"/>
      <c r="MGM2" s="76"/>
      <c r="MGN2" s="76"/>
      <c r="MGO2" s="76"/>
      <c r="MGP2" s="76"/>
      <c r="MGQ2" s="76"/>
      <c r="MGR2" s="76"/>
      <c r="MGS2" s="76"/>
      <c r="MGT2" s="76"/>
      <c r="MGU2" s="76"/>
      <c r="MGV2" s="76"/>
      <c r="MGW2" s="76"/>
      <c r="MGX2" s="76"/>
      <c r="MGY2" s="76"/>
      <c r="MGZ2" s="76"/>
      <c r="MHA2" s="76"/>
      <c r="MHB2" s="76"/>
      <c r="MHC2" s="76"/>
      <c r="MHD2" s="76"/>
      <c r="MHE2" s="76"/>
      <c r="MHF2" s="76"/>
      <c r="MHG2" s="76"/>
      <c r="MHH2" s="76"/>
      <c r="MHI2" s="76"/>
      <c r="MHJ2" s="76"/>
      <c r="MHK2" s="76"/>
      <c r="MHL2" s="76"/>
      <c r="MHM2" s="76"/>
      <c r="MHN2" s="76"/>
      <c r="MHO2" s="76"/>
      <c r="MHP2" s="76"/>
      <c r="MHQ2" s="76"/>
      <c r="MHR2" s="76"/>
      <c r="MHS2" s="76"/>
      <c r="MHT2" s="76"/>
      <c r="MHU2" s="76"/>
      <c r="MHV2" s="76"/>
      <c r="MHW2" s="76"/>
      <c r="MHX2" s="76"/>
      <c r="MHY2" s="76"/>
      <c r="MHZ2" s="76"/>
      <c r="MIA2" s="76"/>
      <c r="MIB2" s="76"/>
      <c r="MIC2" s="76"/>
      <c r="MID2" s="76"/>
      <c r="MIE2" s="76"/>
      <c r="MIF2" s="76"/>
      <c r="MIG2" s="76"/>
      <c r="MIH2" s="76"/>
      <c r="MII2" s="76"/>
      <c r="MIJ2" s="76"/>
      <c r="MIK2" s="76"/>
      <c r="MIL2" s="76"/>
      <c r="MIM2" s="76"/>
      <c r="MIN2" s="76"/>
      <c r="MIO2" s="76"/>
      <c r="MIP2" s="76"/>
      <c r="MIQ2" s="76"/>
      <c r="MIR2" s="76"/>
      <c r="MIS2" s="76"/>
      <c r="MIT2" s="76"/>
      <c r="MIU2" s="76"/>
      <c r="MIV2" s="76"/>
      <c r="MIW2" s="76"/>
      <c r="MIX2" s="76"/>
      <c r="MIY2" s="76"/>
      <c r="MIZ2" s="76"/>
      <c r="MJA2" s="76"/>
      <c r="MJB2" s="76"/>
      <c r="MJC2" s="76"/>
      <c r="MJD2" s="76"/>
      <c r="MJE2" s="76"/>
      <c r="MJF2" s="76"/>
      <c r="MJG2" s="76"/>
      <c r="MJH2" s="76"/>
      <c r="MJI2" s="76"/>
      <c r="MJJ2" s="76"/>
      <c r="MJK2" s="76"/>
      <c r="MJL2" s="76"/>
      <c r="MJM2" s="76"/>
      <c r="MJN2" s="76"/>
      <c r="MJO2" s="76"/>
      <c r="MJP2" s="76"/>
      <c r="MJQ2" s="76"/>
      <c r="MJR2" s="76"/>
      <c r="MJS2" s="76"/>
      <c r="MJT2" s="76"/>
      <c r="MJU2" s="76"/>
      <c r="MJV2" s="76"/>
      <c r="MJW2" s="76"/>
      <c r="MJX2" s="76"/>
      <c r="MJY2" s="76"/>
      <c r="MJZ2" s="76"/>
      <c r="MKA2" s="76"/>
      <c r="MKB2" s="76"/>
      <c r="MKC2" s="76"/>
      <c r="MKD2" s="76"/>
      <c r="MKE2" s="76"/>
      <c r="MKF2" s="76"/>
      <c r="MKG2" s="76"/>
      <c r="MKH2" s="76"/>
      <c r="MKI2" s="76"/>
      <c r="MKJ2" s="76"/>
      <c r="MKK2" s="76"/>
      <c r="MKL2" s="76"/>
      <c r="MKM2" s="76"/>
      <c r="MKN2" s="76"/>
      <c r="MKO2" s="76"/>
      <c r="MKP2" s="76"/>
      <c r="MKQ2" s="76"/>
      <c r="MKR2" s="76"/>
      <c r="MKS2" s="76"/>
      <c r="MKT2" s="76"/>
      <c r="MKU2" s="76"/>
      <c r="MKV2" s="76"/>
      <c r="MKW2" s="76"/>
      <c r="MKX2" s="76"/>
      <c r="MKY2" s="76"/>
      <c r="MKZ2" s="76"/>
      <c r="MLA2" s="76"/>
      <c r="MLB2" s="76"/>
      <c r="MLC2" s="76"/>
      <c r="MLD2" s="76"/>
      <c r="MLE2" s="76"/>
      <c r="MLF2" s="76"/>
      <c r="MLG2" s="76"/>
      <c r="MLH2" s="76"/>
      <c r="MLI2" s="76"/>
      <c r="MLJ2" s="76"/>
      <c r="MLK2" s="76"/>
      <c r="MLL2" s="76"/>
      <c r="MLM2" s="76"/>
      <c r="MLN2" s="76"/>
      <c r="MLO2" s="76"/>
      <c r="MLP2" s="76"/>
      <c r="MLQ2" s="76"/>
      <c r="MLR2" s="76"/>
      <c r="MLS2" s="76"/>
      <c r="MLT2" s="76"/>
      <c r="MLU2" s="76"/>
      <c r="MLV2" s="76"/>
      <c r="MLW2" s="76"/>
      <c r="MLX2" s="76"/>
      <c r="MLY2" s="76"/>
      <c r="MLZ2" s="76"/>
      <c r="MMA2" s="76"/>
      <c r="MMB2" s="76"/>
      <c r="MMC2" s="76"/>
      <c r="MMD2" s="76"/>
      <c r="MME2" s="76"/>
      <c r="MMF2" s="76"/>
      <c r="MMG2" s="76"/>
      <c r="MMH2" s="76"/>
      <c r="MMI2" s="76"/>
      <c r="MMJ2" s="76"/>
      <c r="MMK2" s="76"/>
      <c r="MML2" s="76"/>
      <c r="MMM2" s="76"/>
      <c r="MMN2" s="76"/>
      <c r="MMO2" s="76"/>
      <c r="MMP2" s="76"/>
      <c r="MMQ2" s="76"/>
      <c r="MMR2" s="76"/>
      <c r="MMS2" s="76"/>
      <c r="MMT2" s="76"/>
      <c r="MMU2" s="76"/>
      <c r="MMV2" s="76"/>
      <c r="MMW2" s="76"/>
      <c r="MMX2" s="76"/>
      <c r="MMY2" s="76"/>
      <c r="MMZ2" s="76"/>
      <c r="MNA2" s="76"/>
      <c r="MNB2" s="76"/>
      <c r="MNC2" s="76"/>
      <c r="MND2" s="76"/>
      <c r="MNE2" s="76"/>
      <c r="MNF2" s="76"/>
      <c r="MNG2" s="76"/>
      <c r="MNH2" s="76"/>
      <c r="MNI2" s="76"/>
      <c r="MNJ2" s="76"/>
      <c r="MNK2" s="76"/>
      <c r="MNL2" s="76"/>
      <c r="MNM2" s="76"/>
      <c r="MNN2" s="76"/>
      <c r="MNO2" s="76"/>
      <c r="MNP2" s="76"/>
      <c r="MNQ2" s="76"/>
      <c r="MNR2" s="76"/>
      <c r="MNS2" s="76"/>
      <c r="MNT2" s="76"/>
      <c r="MNU2" s="76"/>
      <c r="MNV2" s="76"/>
      <c r="MNW2" s="76"/>
      <c r="MNX2" s="76"/>
      <c r="MNY2" s="76"/>
      <c r="MNZ2" s="76"/>
      <c r="MOA2" s="76"/>
      <c r="MOB2" s="76"/>
      <c r="MOC2" s="76"/>
      <c r="MOD2" s="76"/>
      <c r="MOE2" s="76"/>
      <c r="MOF2" s="76"/>
      <c r="MOG2" s="76"/>
      <c r="MOH2" s="76"/>
      <c r="MOI2" s="76"/>
      <c r="MOJ2" s="76"/>
      <c r="MOK2" s="76"/>
      <c r="MOL2" s="76"/>
      <c r="MOM2" s="76"/>
      <c r="MON2" s="76"/>
      <c r="MOO2" s="76"/>
      <c r="MOP2" s="76"/>
      <c r="MOQ2" s="76"/>
      <c r="MOR2" s="76"/>
      <c r="MOS2" s="76"/>
      <c r="MOT2" s="76"/>
      <c r="MOU2" s="76"/>
      <c r="MOV2" s="76"/>
      <c r="MOW2" s="76"/>
      <c r="MOX2" s="76"/>
      <c r="MOY2" s="76"/>
      <c r="MOZ2" s="76"/>
      <c r="MPA2" s="76"/>
      <c r="MPB2" s="76"/>
      <c r="MPC2" s="76"/>
      <c r="MPD2" s="76"/>
      <c r="MPE2" s="76"/>
      <c r="MPF2" s="76"/>
      <c r="MPG2" s="76"/>
      <c r="MPH2" s="76"/>
      <c r="MPI2" s="76"/>
      <c r="MPJ2" s="76"/>
      <c r="MPK2" s="76"/>
      <c r="MPL2" s="76"/>
      <c r="MPM2" s="76"/>
      <c r="MPN2" s="76"/>
      <c r="MPO2" s="76"/>
      <c r="MPP2" s="76"/>
      <c r="MPQ2" s="76"/>
      <c r="MPR2" s="76"/>
      <c r="MPS2" s="76"/>
      <c r="MPT2" s="76"/>
      <c r="MPU2" s="76"/>
      <c r="MPV2" s="76"/>
      <c r="MPW2" s="76"/>
      <c r="MPX2" s="76"/>
      <c r="MPY2" s="76"/>
      <c r="MPZ2" s="76"/>
      <c r="MQA2" s="76"/>
      <c r="MQB2" s="76"/>
      <c r="MQC2" s="76"/>
      <c r="MQD2" s="76"/>
      <c r="MQE2" s="76"/>
      <c r="MQF2" s="76"/>
      <c r="MQG2" s="76"/>
      <c r="MQH2" s="76"/>
      <c r="MQI2" s="76"/>
      <c r="MQJ2" s="76"/>
      <c r="MQK2" s="76"/>
      <c r="MQL2" s="76"/>
      <c r="MQM2" s="76"/>
      <c r="MQN2" s="76"/>
      <c r="MQO2" s="76"/>
      <c r="MQP2" s="76"/>
      <c r="MQQ2" s="76"/>
      <c r="MQR2" s="76"/>
      <c r="MQS2" s="76"/>
      <c r="MQT2" s="76"/>
      <c r="MQU2" s="76"/>
      <c r="MQV2" s="76"/>
      <c r="MQW2" s="76"/>
      <c r="MQX2" s="76"/>
      <c r="MQY2" s="76"/>
      <c r="MQZ2" s="76"/>
      <c r="MRA2" s="76"/>
      <c r="MRB2" s="76"/>
      <c r="MRC2" s="76"/>
      <c r="MRD2" s="76"/>
      <c r="MRE2" s="76"/>
      <c r="MRF2" s="76"/>
      <c r="MRG2" s="76"/>
      <c r="MRH2" s="76"/>
      <c r="MRI2" s="76"/>
      <c r="MRJ2" s="76"/>
      <c r="MRK2" s="76"/>
      <c r="MRL2" s="76"/>
      <c r="MRM2" s="76"/>
      <c r="MRN2" s="76"/>
      <c r="MRO2" s="76"/>
      <c r="MRP2" s="76"/>
      <c r="MRQ2" s="76"/>
      <c r="MRR2" s="76"/>
      <c r="MRS2" s="76"/>
      <c r="MRT2" s="76"/>
      <c r="MRU2" s="76"/>
      <c r="MRV2" s="76"/>
      <c r="MRW2" s="76"/>
      <c r="MRX2" s="76"/>
      <c r="MRY2" s="76"/>
      <c r="MRZ2" s="76"/>
      <c r="MSA2" s="76"/>
      <c r="MSB2" s="76"/>
      <c r="MSC2" s="76"/>
      <c r="MSD2" s="76"/>
      <c r="MSE2" s="76"/>
      <c r="MSF2" s="76"/>
      <c r="MSG2" s="76"/>
      <c r="MSH2" s="76"/>
      <c r="MSI2" s="76"/>
      <c r="MSJ2" s="76"/>
      <c r="MSK2" s="76"/>
      <c r="MSL2" s="76"/>
      <c r="MSM2" s="76"/>
      <c r="MSN2" s="76"/>
      <c r="MSO2" s="76"/>
      <c r="MSP2" s="76"/>
      <c r="MSQ2" s="76"/>
      <c r="MSR2" s="76"/>
      <c r="MSS2" s="76"/>
      <c r="MST2" s="76"/>
      <c r="MSU2" s="76"/>
      <c r="MSV2" s="76"/>
      <c r="MSW2" s="76"/>
      <c r="MSX2" s="76"/>
      <c r="MSY2" s="76"/>
      <c r="MSZ2" s="76"/>
      <c r="MTA2" s="76"/>
      <c r="MTB2" s="76"/>
      <c r="MTC2" s="76"/>
      <c r="MTD2" s="76"/>
      <c r="MTE2" s="76"/>
      <c r="MTF2" s="76"/>
      <c r="MTG2" s="76"/>
      <c r="MTH2" s="76"/>
      <c r="MTI2" s="76"/>
      <c r="MTJ2" s="76"/>
      <c r="MTK2" s="76"/>
      <c r="MTL2" s="76"/>
      <c r="MTM2" s="76"/>
      <c r="MTN2" s="76"/>
      <c r="MTO2" s="76"/>
      <c r="MTP2" s="76"/>
      <c r="MTQ2" s="76"/>
      <c r="MTR2" s="76"/>
      <c r="MTS2" s="76"/>
      <c r="MTT2" s="76"/>
      <c r="MTU2" s="76"/>
      <c r="MTV2" s="76"/>
      <c r="MTW2" s="76"/>
      <c r="MTX2" s="76"/>
      <c r="MTY2" s="76"/>
      <c r="MTZ2" s="76"/>
      <c r="MUA2" s="76"/>
      <c r="MUB2" s="76"/>
      <c r="MUC2" s="76"/>
      <c r="MUD2" s="76"/>
      <c r="MUE2" s="76"/>
      <c r="MUF2" s="76"/>
      <c r="MUG2" s="76"/>
      <c r="MUH2" s="76"/>
      <c r="MUI2" s="76"/>
      <c r="MUJ2" s="76"/>
      <c r="MUK2" s="76"/>
      <c r="MUL2" s="76"/>
      <c r="MUM2" s="76"/>
      <c r="MUN2" s="76"/>
      <c r="MUO2" s="76"/>
      <c r="MUP2" s="76"/>
      <c r="MUQ2" s="76"/>
      <c r="MUR2" s="76"/>
      <c r="MUS2" s="76"/>
      <c r="MUT2" s="76"/>
      <c r="MUU2" s="76"/>
      <c r="MUV2" s="76"/>
      <c r="MUW2" s="76"/>
      <c r="MUX2" s="76"/>
      <c r="MUY2" s="76"/>
      <c r="MUZ2" s="76"/>
      <c r="MVA2" s="76"/>
      <c r="MVB2" s="76"/>
      <c r="MVC2" s="76"/>
      <c r="MVD2" s="76"/>
      <c r="MVE2" s="76"/>
      <c r="MVF2" s="76"/>
      <c r="MVG2" s="76"/>
      <c r="MVH2" s="76"/>
      <c r="MVI2" s="76"/>
      <c r="MVJ2" s="76"/>
      <c r="MVK2" s="76"/>
      <c r="MVL2" s="76"/>
      <c r="MVM2" s="76"/>
      <c r="MVN2" s="76"/>
      <c r="MVO2" s="76"/>
      <c r="MVP2" s="76"/>
      <c r="MVQ2" s="76"/>
      <c r="MVR2" s="76"/>
      <c r="MVS2" s="76"/>
      <c r="MVT2" s="76"/>
      <c r="MVU2" s="76"/>
      <c r="MVV2" s="76"/>
      <c r="MVW2" s="76"/>
      <c r="MVX2" s="76"/>
      <c r="MVY2" s="76"/>
      <c r="MVZ2" s="76"/>
      <c r="MWA2" s="76"/>
      <c r="MWB2" s="76"/>
      <c r="MWC2" s="76"/>
      <c r="MWD2" s="76"/>
      <c r="MWE2" s="76"/>
      <c r="MWF2" s="76"/>
      <c r="MWG2" s="76"/>
      <c r="MWH2" s="76"/>
      <c r="MWI2" s="76"/>
      <c r="MWJ2" s="76"/>
      <c r="MWK2" s="76"/>
      <c r="MWL2" s="76"/>
      <c r="MWM2" s="76"/>
      <c r="MWN2" s="76"/>
      <c r="MWO2" s="76"/>
      <c r="MWP2" s="76"/>
      <c r="MWQ2" s="76"/>
      <c r="MWR2" s="76"/>
      <c r="MWS2" s="76"/>
      <c r="MWT2" s="76"/>
      <c r="MWU2" s="76"/>
      <c r="MWV2" s="76"/>
      <c r="MWW2" s="76"/>
      <c r="MWX2" s="76"/>
      <c r="MWY2" s="76"/>
      <c r="MWZ2" s="76"/>
      <c r="MXA2" s="76"/>
      <c r="MXB2" s="76"/>
      <c r="MXC2" s="76"/>
      <c r="MXD2" s="76"/>
      <c r="MXE2" s="76"/>
      <c r="MXF2" s="76"/>
      <c r="MXG2" s="76"/>
      <c r="MXH2" s="76"/>
      <c r="MXI2" s="76"/>
      <c r="MXJ2" s="76"/>
      <c r="MXK2" s="76"/>
      <c r="MXL2" s="76"/>
      <c r="MXM2" s="76"/>
      <c r="MXN2" s="76"/>
      <c r="MXO2" s="76"/>
      <c r="MXP2" s="76"/>
      <c r="MXQ2" s="76"/>
      <c r="MXR2" s="76"/>
      <c r="MXS2" s="76"/>
      <c r="MXT2" s="76"/>
      <c r="MXU2" s="76"/>
      <c r="MXV2" s="76"/>
      <c r="MXW2" s="76"/>
      <c r="MXX2" s="76"/>
      <c r="MXY2" s="76"/>
      <c r="MXZ2" s="76"/>
      <c r="MYA2" s="76"/>
      <c r="MYB2" s="76"/>
      <c r="MYC2" s="76"/>
      <c r="MYD2" s="76"/>
      <c r="MYE2" s="76"/>
      <c r="MYF2" s="76"/>
      <c r="MYG2" s="76"/>
      <c r="MYH2" s="76"/>
      <c r="MYI2" s="76"/>
      <c r="MYJ2" s="76"/>
      <c r="MYK2" s="76"/>
      <c r="MYL2" s="76"/>
      <c r="MYM2" s="76"/>
      <c r="MYN2" s="76"/>
      <c r="MYO2" s="76"/>
      <c r="MYP2" s="76"/>
      <c r="MYQ2" s="76"/>
      <c r="MYR2" s="76"/>
      <c r="MYS2" s="76"/>
      <c r="MYT2" s="76"/>
      <c r="MYU2" s="76"/>
      <c r="MYV2" s="76"/>
      <c r="MYW2" s="76"/>
      <c r="MYX2" s="76"/>
      <c r="MYY2" s="76"/>
      <c r="MYZ2" s="76"/>
      <c r="MZA2" s="76"/>
      <c r="MZB2" s="76"/>
      <c r="MZC2" s="76"/>
      <c r="MZD2" s="76"/>
      <c r="MZE2" s="76"/>
      <c r="MZF2" s="76"/>
      <c r="MZG2" s="76"/>
      <c r="MZH2" s="76"/>
      <c r="MZI2" s="76"/>
      <c r="MZJ2" s="76"/>
      <c r="MZK2" s="76"/>
      <c r="MZL2" s="76"/>
      <c r="MZM2" s="76"/>
      <c r="MZN2" s="76"/>
      <c r="MZO2" s="76"/>
      <c r="MZP2" s="76"/>
      <c r="MZQ2" s="76"/>
      <c r="MZR2" s="76"/>
      <c r="MZS2" s="76"/>
      <c r="MZT2" s="76"/>
      <c r="MZU2" s="76"/>
      <c r="MZV2" s="76"/>
      <c r="MZW2" s="76"/>
      <c r="MZX2" s="76"/>
      <c r="MZY2" s="76"/>
      <c r="MZZ2" s="76"/>
      <c r="NAA2" s="76"/>
      <c r="NAB2" s="76"/>
      <c r="NAC2" s="76"/>
      <c r="NAD2" s="76"/>
      <c r="NAE2" s="76"/>
      <c r="NAF2" s="76"/>
      <c r="NAG2" s="76"/>
      <c r="NAH2" s="76"/>
      <c r="NAI2" s="76"/>
      <c r="NAJ2" s="76"/>
      <c r="NAK2" s="76"/>
      <c r="NAL2" s="76"/>
      <c r="NAM2" s="76"/>
      <c r="NAN2" s="76"/>
      <c r="NAO2" s="76"/>
      <c r="NAP2" s="76"/>
      <c r="NAQ2" s="76"/>
      <c r="NAR2" s="76"/>
      <c r="NAS2" s="76"/>
      <c r="NAT2" s="76"/>
      <c r="NAU2" s="76"/>
      <c r="NAV2" s="76"/>
      <c r="NAW2" s="76"/>
      <c r="NAX2" s="76"/>
      <c r="NAY2" s="76"/>
      <c r="NAZ2" s="76"/>
      <c r="NBA2" s="76"/>
      <c r="NBB2" s="76"/>
      <c r="NBC2" s="76"/>
      <c r="NBD2" s="76"/>
      <c r="NBE2" s="76"/>
      <c r="NBF2" s="76"/>
      <c r="NBG2" s="76"/>
      <c r="NBH2" s="76"/>
      <c r="NBI2" s="76"/>
      <c r="NBJ2" s="76"/>
      <c r="NBK2" s="76"/>
      <c r="NBL2" s="76"/>
      <c r="NBM2" s="76"/>
      <c r="NBN2" s="76"/>
      <c r="NBO2" s="76"/>
      <c r="NBP2" s="76"/>
      <c r="NBQ2" s="76"/>
      <c r="NBR2" s="76"/>
      <c r="NBS2" s="76"/>
      <c r="NBT2" s="76"/>
      <c r="NBU2" s="76"/>
      <c r="NBV2" s="76"/>
      <c r="NBW2" s="76"/>
      <c r="NBX2" s="76"/>
      <c r="NBY2" s="76"/>
      <c r="NBZ2" s="76"/>
      <c r="NCA2" s="76"/>
      <c r="NCB2" s="76"/>
      <c r="NCC2" s="76"/>
      <c r="NCD2" s="76"/>
      <c r="NCE2" s="76"/>
      <c r="NCF2" s="76"/>
      <c r="NCG2" s="76"/>
      <c r="NCH2" s="76"/>
      <c r="NCI2" s="76"/>
      <c r="NCJ2" s="76"/>
      <c r="NCK2" s="76"/>
      <c r="NCL2" s="76"/>
      <c r="NCM2" s="76"/>
      <c r="NCN2" s="76"/>
      <c r="NCO2" s="76"/>
      <c r="NCP2" s="76"/>
      <c r="NCQ2" s="76"/>
      <c r="NCR2" s="76"/>
      <c r="NCS2" s="76"/>
      <c r="NCT2" s="76"/>
      <c r="NCU2" s="76"/>
      <c r="NCV2" s="76"/>
      <c r="NCW2" s="76"/>
      <c r="NCX2" s="76"/>
      <c r="NCY2" s="76"/>
      <c r="NCZ2" s="76"/>
      <c r="NDA2" s="76"/>
      <c r="NDB2" s="76"/>
      <c r="NDC2" s="76"/>
      <c r="NDD2" s="76"/>
      <c r="NDE2" s="76"/>
      <c r="NDF2" s="76"/>
      <c r="NDG2" s="76"/>
      <c r="NDH2" s="76"/>
      <c r="NDI2" s="76"/>
      <c r="NDJ2" s="76"/>
      <c r="NDK2" s="76"/>
      <c r="NDL2" s="76"/>
      <c r="NDM2" s="76"/>
      <c r="NDN2" s="76"/>
      <c r="NDO2" s="76"/>
      <c r="NDP2" s="76"/>
      <c r="NDQ2" s="76"/>
      <c r="NDR2" s="76"/>
      <c r="NDS2" s="76"/>
      <c r="NDT2" s="76"/>
      <c r="NDU2" s="76"/>
      <c r="NDV2" s="76"/>
      <c r="NDW2" s="76"/>
      <c r="NDX2" s="76"/>
      <c r="NDY2" s="76"/>
      <c r="NDZ2" s="76"/>
      <c r="NEA2" s="76"/>
      <c r="NEB2" s="76"/>
      <c r="NEC2" s="76"/>
      <c r="NED2" s="76"/>
      <c r="NEE2" s="76"/>
      <c r="NEF2" s="76"/>
      <c r="NEG2" s="76"/>
      <c r="NEH2" s="76"/>
      <c r="NEI2" s="76"/>
      <c r="NEJ2" s="76"/>
      <c r="NEK2" s="76"/>
      <c r="NEL2" s="76"/>
      <c r="NEM2" s="76"/>
      <c r="NEN2" s="76"/>
      <c r="NEO2" s="76"/>
      <c r="NEP2" s="76"/>
      <c r="NEQ2" s="76"/>
      <c r="NER2" s="76"/>
      <c r="NES2" s="76"/>
      <c r="NET2" s="76"/>
      <c r="NEU2" s="76"/>
      <c r="NEV2" s="76"/>
      <c r="NEW2" s="76"/>
      <c r="NEX2" s="76"/>
      <c r="NEY2" s="76"/>
      <c r="NEZ2" s="76"/>
      <c r="NFA2" s="76"/>
      <c r="NFB2" s="76"/>
      <c r="NFC2" s="76"/>
      <c r="NFD2" s="76"/>
      <c r="NFE2" s="76"/>
      <c r="NFF2" s="76"/>
      <c r="NFG2" s="76"/>
      <c r="NFH2" s="76"/>
      <c r="NFI2" s="76"/>
      <c r="NFJ2" s="76"/>
      <c r="NFK2" s="76"/>
      <c r="NFL2" s="76"/>
      <c r="NFM2" s="76"/>
      <c r="NFN2" s="76"/>
      <c r="NFO2" s="76"/>
      <c r="NFP2" s="76"/>
      <c r="NFQ2" s="76"/>
      <c r="NFR2" s="76"/>
      <c r="NFS2" s="76"/>
      <c r="NFT2" s="76"/>
      <c r="NFU2" s="76"/>
      <c r="NFV2" s="76"/>
      <c r="NFW2" s="76"/>
      <c r="NFX2" s="76"/>
      <c r="NFY2" s="76"/>
      <c r="NFZ2" s="76"/>
      <c r="NGA2" s="76"/>
      <c r="NGB2" s="76"/>
      <c r="NGC2" s="76"/>
      <c r="NGD2" s="76"/>
      <c r="NGE2" s="76"/>
      <c r="NGF2" s="76"/>
      <c r="NGG2" s="76"/>
      <c r="NGH2" s="76"/>
      <c r="NGI2" s="76"/>
      <c r="NGJ2" s="76"/>
      <c r="NGK2" s="76"/>
      <c r="NGL2" s="76"/>
      <c r="NGM2" s="76"/>
      <c r="NGN2" s="76"/>
      <c r="NGO2" s="76"/>
      <c r="NGP2" s="76"/>
      <c r="NGQ2" s="76"/>
      <c r="NGR2" s="76"/>
      <c r="NGS2" s="76"/>
      <c r="NGT2" s="76"/>
      <c r="NGU2" s="76"/>
      <c r="NGV2" s="76"/>
      <c r="NGW2" s="76"/>
      <c r="NGX2" s="76"/>
      <c r="NGY2" s="76"/>
      <c r="NGZ2" s="76"/>
      <c r="NHA2" s="76"/>
      <c r="NHB2" s="76"/>
      <c r="NHC2" s="76"/>
      <c r="NHD2" s="76"/>
      <c r="NHE2" s="76"/>
      <c r="NHF2" s="76"/>
      <c r="NHG2" s="76"/>
      <c r="NHH2" s="76"/>
      <c r="NHI2" s="76"/>
      <c r="NHJ2" s="76"/>
      <c r="NHK2" s="76"/>
      <c r="NHL2" s="76"/>
      <c r="NHM2" s="76"/>
      <c r="NHN2" s="76"/>
      <c r="NHO2" s="76"/>
      <c r="NHP2" s="76"/>
      <c r="NHQ2" s="76"/>
      <c r="NHR2" s="76"/>
      <c r="NHS2" s="76"/>
      <c r="NHT2" s="76"/>
      <c r="NHU2" s="76"/>
      <c r="NHV2" s="76"/>
      <c r="NHW2" s="76"/>
      <c r="NHX2" s="76"/>
      <c r="NHY2" s="76"/>
      <c r="NHZ2" s="76"/>
      <c r="NIA2" s="76"/>
      <c r="NIB2" s="76"/>
      <c r="NIC2" s="76"/>
      <c r="NID2" s="76"/>
      <c r="NIE2" s="76"/>
      <c r="NIF2" s="76"/>
      <c r="NIG2" s="76"/>
      <c r="NIH2" s="76"/>
      <c r="NII2" s="76"/>
      <c r="NIJ2" s="76"/>
      <c r="NIK2" s="76"/>
      <c r="NIL2" s="76"/>
      <c r="NIM2" s="76"/>
      <c r="NIN2" s="76"/>
      <c r="NIO2" s="76"/>
      <c r="NIP2" s="76"/>
      <c r="NIQ2" s="76"/>
      <c r="NIR2" s="76"/>
      <c r="NIS2" s="76"/>
      <c r="NIT2" s="76"/>
      <c r="NIU2" s="76"/>
      <c r="NIV2" s="76"/>
      <c r="NIW2" s="76"/>
      <c r="NIX2" s="76"/>
      <c r="NIY2" s="76"/>
      <c r="NIZ2" s="76"/>
      <c r="NJA2" s="76"/>
      <c r="NJB2" s="76"/>
      <c r="NJC2" s="76"/>
      <c r="NJD2" s="76"/>
      <c r="NJE2" s="76"/>
      <c r="NJF2" s="76"/>
      <c r="NJG2" s="76"/>
      <c r="NJH2" s="76"/>
      <c r="NJI2" s="76"/>
      <c r="NJJ2" s="76"/>
      <c r="NJK2" s="76"/>
      <c r="NJL2" s="76"/>
      <c r="NJM2" s="76"/>
      <c r="NJN2" s="76"/>
      <c r="NJO2" s="76"/>
      <c r="NJP2" s="76"/>
      <c r="NJQ2" s="76"/>
      <c r="NJR2" s="76"/>
      <c r="NJS2" s="76"/>
      <c r="NJT2" s="76"/>
      <c r="NJU2" s="76"/>
      <c r="NJV2" s="76"/>
      <c r="NJW2" s="76"/>
      <c r="NJX2" s="76"/>
      <c r="NJY2" s="76"/>
      <c r="NJZ2" s="76"/>
      <c r="NKA2" s="76"/>
      <c r="NKB2" s="76"/>
      <c r="NKC2" s="76"/>
      <c r="NKD2" s="76"/>
      <c r="NKE2" s="76"/>
      <c r="NKF2" s="76"/>
      <c r="NKG2" s="76"/>
      <c r="NKH2" s="76"/>
      <c r="NKI2" s="76"/>
      <c r="NKJ2" s="76"/>
      <c r="NKK2" s="76"/>
      <c r="NKL2" s="76"/>
      <c r="NKM2" s="76"/>
      <c r="NKN2" s="76"/>
      <c r="NKO2" s="76"/>
      <c r="NKP2" s="76"/>
      <c r="NKQ2" s="76"/>
      <c r="NKR2" s="76"/>
      <c r="NKS2" s="76"/>
      <c r="NKT2" s="76"/>
      <c r="NKU2" s="76"/>
      <c r="NKV2" s="76"/>
      <c r="NKW2" s="76"/>
      <c r="NKX2" s="76"/>
      <c r="NKY2" s="76"/>
      <c r="NKZ2" s="76"/>
      <c r="NLA2" s="76"/>
      <c r="NLB2" s="76"/>
      <c r="NLC2" s="76"/>
      <c r="NLD2" s="76"/>
      <c r="NLE2" s="76"/>
      <c r="NLF2" s="76"/>
      <c r="NLG2" s="76"/>
      <c r="NLH2" s="76"/>
      <c r="NLI2" s="76"/>
      <c r="NLJ2" s="76"/>
      <c r="NLK2" s="76"/>
      <c r="NLL2" s="76"/>
      <c r="NLM2" s="76"/>
      <c r="NLN2" s="76"/>
      <c r="NLO2" s="76"/>
      <c r="NLP2" s="76"/>
      <c r="NLQ2" s="76"/>
      <c r="NLR2" s="76"/>
      <c r="NLS2" s="76"/>
      <c r="NLT2" s="76"/>
      <c r="NLU2" s="76"/>
      <c r="NLV2" s="76"/>
      <c r="NLW2" s="76"/>
      <c r="NLX2" s="76"/>
      <c r="NLY2" s="76"/>
      <c r="NLZ2" s="76"/>
      <c r="NMA2" s="76"/>
      <c r="NMB2" s="76"/>
      <c r="NMC2" s="76"/>
      <c r="NMD2" s="76"/>
      <c r="NME2" s="76"/>
      <c r="NMF2" s="76"/>
      <c r="NMG2" s="76"/>
      <c r="NMH2" s="76"/>
      <c r="NMI2" s="76"/>
      <c r="NMJ2" s="76"/>
      <c r="NMK2" s="76"/>
      <c r="NML2" s="76"/>
      <c r="NMM2" s="76"/>
      <c r="NMN2" s="76"/>
      <c r="NMO2" s="76"/>
      <c r="NMP2" s="76"/>
      <c r="NMQ2" s="76"/>
      <c r="NMR2" s="76"/>
      <c r="NMS2" s="76"/>
      <c r="NMT2" s="76"/>
      <c r="NMU2" s="76"/>
      <c r="NMV2" s="76"/>
      <c r="NMW2" s="76"/>
      <c r="NMX2" s="76"/>
      <c r="NMY2" s="76"/>
      <c r="NMZ2" s="76"/>
      <c r="NNA2" s="76"/>
      <c r="NNB2" s="76"/>
      <c r="NNC2" s="76"/>
      <c r="NND2" s="76"/>
      <c r="NNE2" s="76"/>
      <c r="NNF2" s="76"/>
      <c r="NNG2" s="76"/>
      <c r="NNH2" s="76"/>
      <c r="NNI2" s="76"/>
      <c r="NNJ2" s="76"/>
      <c r="NNK2" s="76"/>
      <c r="NNL2" s="76"/>
      <c r="NNM2" s="76"/>
      <c r="NNN2" s="76"/>
      <c r="NNO2" s="76"/>
      <c r="NNP2" s="76"/>
      <c r="NNQ2" s="76"/>
      <c r="NNR2" s="76"/>
      <c r="NNS2" s="76"/>
      <c r="NNT2" s="76"/>
      <c r="NNU2" s="76"/>
      <c r="NNV2" s="76"/>
      <c r="NNW2" s="76"/>
      <c r="NNX2" s="76"/>
      <c r="NNY2" s="76"/>
      <c r="NNZ2" s="76"/>
      <c r="NOA2" s="76"/>
      <c r="NOB2" s="76"/>
      <c r="NOC2" s="76"/>
      <c r="NOD2" s="76"/>
      <c r="NOE2" s="76"/>
      <c r="NOF2" s="76"/>
      <c r="NOG2" s="76"/>
      <c r="NOH2" s="76"/>
      <c r="NOI2" s="76"/>
      <c r="NOJ2" s="76"/>
      <c r="NOK2" s="76"/>
      <c r="NOL2" s="76"/>
      <c r="NOM2" s="76"/>
      <c r="NON2" s="76"/>
      <c r="NOO2" s="76"/>
      <c r="NOP2" s="76"/>
      <c r="NOQ2" s="76"/>
      <c r="NOR2" s="76"/>
      <c r="NOS2" s="76"/>
      <c r="NOT2" s="76"/>
      <c r="NOU2" s="76"/>
      <c r="NOV2" s="76"/>
      <c r="NOW2" s="76"/>
      <c r="NOX2" s="76"/>
      <c r="NOY2" s="76"/>
      <c r="NOZ2" s="76"/>
      <c r="NPA2" s="76"/>
      <c r="NPB2" s="76"/>
      <c r="NPC2" s="76"/>
      <c r="NPD2" s="76"/>
      <c r="NPE2" s="76"/>
      <c r="NPF2" s="76"/>
      <c r="NPG2" s="76"/>
      <c r="NPH2" s="76"/>
      <c r="NPI2" s="76"/>
      <c r="NPJ2" s="76"/>
      <c r="NPK2" s="76"/>
      <c r="NPL2" s="76"/>
      <c r="NPM2" s="76"/>
      <c r="NPN2" s="76"/>
      <c r="NPO2" s="76"/>
      <c r="NPP2" s="76"/>
      <c r="NPQ2" s="76"/>
      <c r="NPR2" s="76"/>
      <c r="NPS2" s="76"/>
      <c r="NPT2" s="76"/>
      <c r="NPU2" s="76"/>
      <c r="NPV2" s="76"/>
      <c r="NPW2" s="76"/>
      <c r="NPX2" s="76"/>
      <c r="NPY2" s="76"/>
      <c r="NPZ2" s="76"/>
      <c r="NQA2" s="76"/>
      <c r="NQB2" s="76"/>
      <c r="NQC2" s="76"/>
      <c r="NQD2" s="76"/>
      <c r="NQE2" s="76"/>
      <c r="NQF2" s="76"/>
      <c r="NQG2" s="76"/>
      <c r="NQH2" s="76"/>
      <c r="NQI2" s="76"/>
      <c r="NQJ2" s="76"/>
      <c r="NQK2" s="76"/>
      <c r="NQL2" s="76"/>
      <c r="NQM2" s="76"/>
      <c r="NQN2" s="76"/>
      <c r="NQO2" s="76"/>
      <c r="NQP2" s="76"/>
      <c r="NQQ2" s="76"/>
      <c r="NQR2" s="76"/>
      <c r="NQS2" s="76"/>
      <c r="NQT2" s="76"/>
      <c r="NQU2" s="76"/>
      <c r="NQV2" s="76"/>
      <c r="NQW2" s="76"/>
      <c r="NQX2" s="76"/>
      <c r="NQY2" s="76"/>
      <c r="NQZ2" s="76"/>
      <c r="NRA2" s="76"/>
      <c r="NRB2" s="76"/>
      <c r="NRC2" s="76"/>
      <c r="NRD2" s="76"/>
      <c r="NRE2" s="76"/>
      <c r="NRF2" s="76"/>
      <c r="NRG2" s="76"/>
      <c r="NRH2" s="76"/>
      <c r="NRI2" s="76"/>
      <c r="NRJ2" s="76"/>
      <c r="NRK2" s="76"/>
      <c r="NRL2" s="76"/>
      <c r="NRM2" s="76"/>
      <c r="NRN2" s="76"/>
      <c r="NRO2" s="76"/>
      <c r="NRP2" s="76"/>
      <c r="NRQ2" s="76"/>
      <c r="NRR2" s="76"/>
      <c r="NRS2" s="76"/>
      <c r="NRT2" s="76"/>
      <c r="NRU2" s="76"/>
      <c r="NRV2" s="76"/>
      <c r="NRW2" s="76"/>
      <c r="NRX2" s="76"/>
      <c r="NRY2" s="76"/>
      <c r="NRZ2" s="76"/>
      <c r="NSA2" s="76"/>
      <c r="NSB2" s="76"/>
      <c r="NSC2" s="76"/>
      <c r="NSD2" s="76"/>
      <c r="NSE2" s="76"/>
      <c r="NSF2" s="76"/>
      <c r="NSG2" s="76"/>
      <c r="NSH2" s="76"/>
      <c r="NSI2" s="76"/>
      <c r="NSJ2" s="76"/>
      <c r="NSK2" s="76"/>
      <c r="NSL2" s="76"/>
      <c r="NSM2" s="76"/>
      <c r="NSN2" s="76"/>
      <c r="NSO2" s="76"/>
      <c r="NSP2" s="76"/>
      <c r="NSQ2" s="76"/>
      <c r="NSR2" s="76"/>
      <c r="NSS2" s="76"/>
      <c r="NST2" s="76"/>
      <c r="NSU2" s="76"/>
      <c r="NSV2" s="76"/>
      <c r="NSW2" s="76"/>
      <c r="NSX2" s="76"/>
      <c r="NSY2" s="76"/>
      <c r="NSZ2" s="76"/>
      <c r="NTA2" s="76"/>
      <c r="NTB2" s="76"/>
      <c r="NTC2" s="76"/>
      <c r="NTD2" s="76"/>
      <c r="NTE2" s="76"/>
      <c r="NTF2" s="76"/>
      <c r="NTG2" s="76"/>
      <c r="NTH2" s="76"/>
      <c r="NTI2" s="76"/>
      <c r="NTJ2" s="76"/>
      <c r="NTK2" s="76"/>
      <c r="NTL2" s="76"/>
      <c r="NTM2" s="76"/>
      <c r="NTN2" s="76"/>
      <c r="NTO2" s="76"/>
      <c r="NTP2" s="76"/>
      <c r="NTQ2" s="76"/>
      <c r="NTR2" s="76"/>
      <c r="NTS2" s="76"/>
      <c r="NTT2" s="76"/>
      <c r="NTU2" s="76"/>
      <c r="NTV2" s="76"/>
      <c r="NTW2" s="76"/>
      <c r="NTX2" s="76"/>
      <c r="NTY2" s="76"/>
      <c r="NTZ2" s="76"/>
      <c r="NUA2" s="76"/>
      <c r="NUB2" s="76"/>
      <c r="NUC2" s="76"/>
      <c r="NUD2" s="76"/>
      <c r="NUE2" s="76"/>
      <c r="NUF2" s="76"/>
      <c r="NUG2" s="76"/>
      <c r="NUH2" s="76"/>
      <c r="NUI2" s="76"/>
      <c r="NUJ2" s="76"/>
      <c r="NUK2" s="76"/>
      <c r="NUL2" s="76"/>
      <c r="NUM2" s="76"/>
      <c r="NUN2" s="76"/>
      <c r="NUO2" s="76"/>
      <c r="NUP2" s="76"/>
      <c r="NUQ2" s="76"/>
      <c r="NUR2" s="76"/>
      <c r="NUS2" s="76"/>
      <c r="NUT2" s="76"/>
      <c r="NUU2" s="76"/>
      <c r="NUV2" s="76"/>
      <c r="NUW2" s="76"/>
      <c r="NUX2" s="76"/>
      <c r="NUY2" s="76"/>
      <c r="NUZ2" s="76"/>
      <c r="NVA2" s="76"/>
      <c r="NVB2" s="76"/>
      <c r="NVC2" s="76"/>
      <c r="NVD2" s="76"/>
      <c r="NVE2" s="76"/>
      <c r="NVF2" s="76"/>
      <c r="NVG2" s="76"/>
      <c r="NVH2" s="76"/>
      <c r="NVI2" s="76"/>
      <c r="NVJ2" s="76"/>
      <c r="NVK2" s="76"/>
      <c r="NVL2" s="76"/>
      <c r="NVM2" s="76"/>
      <c r="NVN2" s="76"/>
      <c r="NVO2" s="76"/>
      <c r="NVP2" s="76"/>
      <c r="NVQ2" s="76"/>
      <c r="NVR2" s="76"/>
      <c r="NVS2" s="76"/>
      <c r="NVT2" s="76"/>
      <c r="NVU2" s="76"/>
      <c r="NVV2" s="76"/>
      <c r="NVW2" s="76"/>
      <c r="NVX2" s="76"/>
      <c r="NVY2" s="76"/>
      <c r="NVZ2" s="76"/>
      <c r="NWA2" s="76"/>
      <c r="NWB2" s="76"/>
      <c r="NWC2" s="76"/>
      <c r="NWD2" s="76"/>
      <c r="NWE2" s="76"/>
      <c r="NWF2" s="76"/>
      <c r="NWG2" s="76"/>
      <c r="NWH2" s="76"/>
      <c r="NWI2" s="76"/>
      <c r="NWJ2" s="76"/>
      <c r="NWK2" s="76"/>
      <c r="NWL2" s="76"/>
      <c r="NWM2" s="76"/>
      <c r="NWN2" s="76"/>
      <c r="NWO2" s="76"/>
      <c r="NWP2" s="76"/>
      <c r="NWQ2" s="76"/>
      <c r="NWR2" s="76"/>
      <c r="NWS2" s="76"/>
      <c r="NWT2" s="76"/>
      <c r="NWU2" s="76"/>
      <c r="NWV2" s="76"/>
      <c r="NWW2" s="76"/>
      <c r="NWX2" s="76"/>
      <c r="NWY2" s="76"/>
      <c r="NWZ2" s="76"/>
      <c r="NXA2" s="76"/>
      <c r="NXB2" s="76"/>
      <c r="NXC2" s="76"/>
      <c r="NXD2" s="76"/>
      <c r="NXE2" s="76"/>
      <c r="NXF2" s="76"/>
      <c r="NXG2" s="76"/>
      <c r="NXH2" s="76"/>
      <c r="NXI2" s="76"/>
      <c r="NXJ2" s="76"/>
      <c r="NXK2" s="76"/>
      <c r="NXL2" s="76"/>
      <c r="NXM2" s="76"/>
      <c r="NXN2" s="76"/>
      <c r="NXO2" s="76"/>
      <c r="NXP2" s="76"/>
      <c r="NXQ2" s="76"/>
      <c r="NXR2" s="76"/>
      <c r="NXS2" s="76"/>
      <c r="NXT2" s="76"/>
      <c r="NXU2" s="76"/>
      <c r="NXV2" s="76"/>
      <c r="NXW2" s="76"/>
      <c r="NXX2" s="76"/>
      <c r="NXY2" s="76"/>
      <c r="NXZ2" s="76"/>
      <c r="NYA2" s="76"/>
      <c r="NYB2" s="76"/>
      <c r="NYC2" s="76"/>
      <c r="NYD2" s="76"/>
      <c r="NYE2" s="76"/>
      <c r="NYF2" s="76"/>
      <c r="NYG2" s="76"/>
      <c r="NYH2" s="76"/>
      <c r="NYI2" s="76"/>
      <c r="NYJ2" s="76"/>
      <c r="NYK2" s="76"/>
      <c r="NYL2" s="76"/>
      <c r="NYM2" s="76"/>
      <c r="NYN2" s="76"/>
      <c r="NYO2" s="76"/>
      <c r="NYP2" s="76"/>
      <c r="NYQ2" s="76"/>
      <c r="NYR2" s="76"/>
      <c r="NYS2" s="76"/>
      <c r="NYT2" s="76"/>
      <c r="NYU2" s="76"/>
      <c r="NYV2" s="76"/>
      <c r="NYW2" s="76"/>
      <c r="NYX2" s="76"/>
      <c r="NYY2" s="76"/>
      <c r="NYZ2" s="76"/>
      <c r="NZA2" s="76"/>
      <c r="NZB2" s="76"/>
      <c r="NZC2" s="76"/>
      <c r="NZD2" s="76"/>
      <c r="NZE2" s="76"/>
      <c r="NZF2" s="76"/>
      <c r="NZG2" s="76"/>
      <c r="NZH2" s="76"/>
      <c r="NZI2" s="76"/>
      <c r="NZJ2" s="76"/>
      <c r="NZK2" s="76"/>
      <c r="NZL2" s="76"/>
      <c r="NZM2" s="76"/>
      <c r="NZN2" s="76"/>
      <c r="NZO2" s="76"/>
      <c r="NZP2" s="76"/>
      <c r="NZQ2" s="76"/>
      <c r="NZR2" s="76"/>
      <c r="NZS2" s="76"/>
      <c r="NZT2" s="76"/>
      <c r="NZU2" s="76"/>
      <c r="NZV2" s="76"/>
      <c r="NZW2" s="76"/>
      <c r="NZX2" s="76"/>
      <c r="NZY2" s="76"/>
      <c r="NZZ2" s="76"/>
      <c r="OAA2" s="76"/>
      <c r="OAB2" s="76"/>
      <c r="OAC2" s="76"/>
      <c r="OAD2" s="76"/>
      <c r="OAE2" s="76"/>
      <c r="OAF2" s="76"/>
      <c r="OAG2" s="76"/>
      <c r="OAH2" s="76"/>
      <c r="OAI2" s="76"/>
      <c r="OAJ2" s="76"/>
      <c r="OAK2" s="76"/>
      <c r="OAL2" s="76"/>
      <c r="OAM2" s="76"/>
      <c r="OAN2" s="76"/>
      <c r="OAO2" s="76"/>
      <c r="OAP2" s="76"/>
      <c r="OAQ2" s="76"/>
      <c r="OAR2" s="76"/>
      <c r="OAS2" s="76"/>
      <c r="OAT2" s="76"/>
      <c r="OAU2" s="76"/>
      <c r="OAV2" s="76"/>
      <c r="OAW2" s="76"/>
      <c r="OAX2" s="76"/>
      <c r="OAY2" s="76"/>
      <c r="OAZ2" s="76"/>
      <c r="OBA2" s="76"/>
      <c r="OBB2" s="76"/>
      <c r="OBC2" s="76"/>
      <c r="OBD2" s="76"/>
      <c r="OBE2" s="76"/>
      <c r="OBF2" s="76"/>
      <c r="OBG2" s="76"/>
      <c r="OBH2" s="76"/>
      <c r="OBI2" s="76"/>
      <c r="OBJ2" s="76"/>
      <c r="OBK2" s="76"/>
      <c r="OBL2" s="76"/>
      <c r="OBM2" s="76"/>
      <c r="OBN2" s="76"/>
      <c r="OBO2" s="76"/>
      <c r="OBP2" s="76"/>
      <c r="OBQ2" s="76"/>
      <c r="OBR2" s="76"/>
      <c r="OBS2" s="76"/>
      <c r="OBT2" s="76"/>
      <c r="OBU2" s="76"/>
      <c r="OBV2" s="76"/>
      <c r="OBW2" s="76"/>
      <c r="OBX2" s="76"/>
      <c r="OBY2" s="76"/>
      <c r="OBZ2" s="76"/>
      <c r="OCA2" s="76"/>
      <c r="OCB2" s="76"/>
      <c r="OCC2" s="76"/>
      <c r="OCD2" s="76"/>
      <c r="OCE2" s="76"/>
      <c r="OCF2" s="76"/>
      <c r="OCG2" s="76"/>
      <c r="OCH2" s="76"/>
      <c r="OCI2" s="76"/>
      <c r="OCJ2" s="76"/>
      <c r="OCK2" s="76"/>
      <c r="OCL2" s="76"/>
      <c r="OCM2" s="76"/>
      <c r="OCN2" s="76"/>
      <c r="OCO2" s="76"/>
      <c r="OCP2" s="76"/>
      <c r="OCQ2" s="76"/>
      <c r="OCR2" s="76"/>
      <c r="OCS2" s="76"/>
      <c r="OCT2" s="76"/>
      <c r="OCU2" s="76"/>
      <c r="OCV2" s="76"/>
      <c r="OCW2" s="76"/>
      <c r="OCX2" s="76"/>
      <c r="OCY2" s="76"/>
      <c r="OCZ2" s="76"/>
      <c r="ODA2" s="76"/>
      <c r="ODB2" s="76"/>
      <c r="ODC2" s="76"/>
      <c r="ODD2" s="76"/>
      <c r="ODE2" s="76"/>
      <c r="ODF2" s="76"/>
      <c r="ODG2" s="76"/>
      <c r="ODH2" s="76"/>
      <c r="ODI2" s="76"/>
      <c r="ODJ2" s="76"/>
      <c r="ODK2" s="76"/>
      <c r="ODL2" s="76"/>
      <c r="ODM2" s="76"/>
      <c r="ODN2" s="76"/>
      <c r="ODO2" s="76"/>
      <c r="ODP2" s="76"/>
      <c r="ODQ2" s="76"/>
      <c r="ODR2" s="76"/>
      <c r="ODS2" s="76"/>
      <c r="ODT2" s="76"/>
      <c r="ODU2" s="76"/>
      <c r="ODV2" s="76"/>
      <c r="ODW2" s="76"/>
      <c r="ODX2" s="76"/>
      <c r="ODY2" s="76"/>
      <c r="ODZ2" s="76"/>
      <c r="OEA2" s="76"/>
      <c r="OEB2" s="76"/>
      <c r="OEC2" s="76"/>
      <c r="OED2" s="76"/>
      <c r="OEE2" s="76"/>
      <c r="OEF2" s="76"/>
      <c r="OEG2" s="76"/>
      <c r="OEH2" s="76"/>
      <c r="OEI2" s="76"/>
      <c r="OEJ2" s="76"/>
      <c r="OEK2" s="76"/>
      <c r="OEL2" s="76"/>
      <c r="OEM2" s="76"/>
      <c r="OEN2" s="76"/>
      <c r="OEO2" s="76"/>
      <c r="OEP2" s="76"/>
      <c r="OEQ2" s="76"/>
      <c r="OER2" s="76"/>
      <c r="OES2" s="76"/>
      <c r="OET2" s="76"/>
      <c r="OEU2" s="76"/>
      <c r="OEV2" s="76"/>
      <c r="OEW2" s="76"/>
      <c r="OEX2" s="76"/>
      <c r="OEY2" s="76"/>
      <c r="OEZ2" s="76"/>
      <c r="OFA2" s="76"/>
      <c r="OFB2" s="76"/>
      <c r="OFC2" s="76"/>
      <c r="OFD2" s="76"/>
      <c r="OFE2" s="76"/>
      <c r="OFF2" s="76"/>
      <c r="OFG2" s="76"/>
      <c r="OFH2" s="76"/>
      <c r="OFI2" s="76"/>
      <c r="OFJ2" s="76"/>
      <c r="OFK2" s="76"/>
      <c r="OFL2" s="76"/>
      <c r="OFM2" s="76"/>
      <c r="OFN2" s="76"/>
      <c r="OFO2" s="76"/>
      <c r="OFP2" s="76"/>
      <c r="OFQ2" s="76"/>
      <c r="OFR2" s="76"/>
      <c r="OFS2" s="76"/>
      <c r="OFT2" s="76"/>
      <c r="OFU2" s="76"/>
      <c r="OFV2" s="76"/>
      <c r="OFW2" s="76"/>
      <c r="OFX2" s="76"/>
      <c r="OFY2" s="76"/>
      <c r="OFZ2" s="76"/>
      <c r="OGA2" s="76"/>
      <c r="OGB2" s="76"/>
      <c r="OGC2" s="76"/>
      <c r="OGD2" s="76"/>
      <c r="OGE2" s="76"/>
      <c r="OGF2" s="76"/>
      <c r="OGG2" s="76"/>
      <c r="OGH2" s="76"/>
      <c r="OGI2" s="76"/>
      <c r="OGJ2" s="76"/>
      <c r="OGK2" s="76"/>
      <c r="OGL2" s="76"/>
      <c r="OGM2" s="76"/>
      <c r="OGN2" s="76"/>
      <c r="OGO2" s="76"/>
      <c r="OGP2" s="76"/>
      <c r="OGQ2" s="76"/>
      <c r="OGR2" s="76"/>
      <c r="OGS2" s="76"/>
      <c r="OGT2" s="76"/>
      <c r="OGU2" s="76"/>
      <c r="OGV2" s="76"/>
      <c r="OGW2" s="76"/>
      <c r="OGX2" s="76"/>
      <c r="OGY2" s="76"/>
      <c r="OGZ2" s="76"/>
      <c r="OHA2" s="76"/>
      <c r="OHB2" s="76"/>
      <c r="OHC2" s="76"/>
      <c r="OHD2" s="76"/>
      <c r="OHE2" s="76"/>
      <c r="OHF2" s="76"/>
      <c r="OHG2" s="76"/>
      <c r="OHH2" s="76"/>
      <c r="OHI2" s="76"/>
      <c r="OHJ2" s="76"/>
      <c r="OHK2" s="76"/>
      <c r="OHL2" s="76"/>
      <c r="OHM2" s="76"/>
      <c r="OHN2" s="76"/>
      <c r="OHO2" s="76"/>
      <c r="OHP2" s="76"/>
      <c r="OHQ2" s="76"/>
      <c r="OHR2" s="76"/>
      <c r="OHS2" s="76"/>
      <c r="OHT2" s="76"/>
      <c r="OHU2" s="76"/>
      <c r="OHV2" s="76"/>
      <c r="OHW2" s="76"/>
      <c r="OHX2" s="76"/>
      <c r="OHY2" s="76"/>
      <c r="OHZ2" s="76"/>
      <c r="OIA2" s="76"/>
      <c r="OIB2" s="76"/>
      <c r="OIC2" s="76"/>
      <c r="OID2" s="76"/>
      <c r="OIE2" s="76"/>
      <c r="OIF2" s="76"/>
      <c r="OIG2" s="76"/>
      <c r="OIH2" s="76"/>
      <c r="OII2" s="76"/>
      <c r="OIJ2" s="76"/>
      <c r="OIK2" s="76"/>
      <c r="OIL2" s="76"/>
      <c r="OIM2" s="76"/>
      <c r="OIN2" s="76"/>
      <c r="OIO2" s="76"/>
      <c r="OIP2" s="76"/>
      <c r="OIQ2" s="76"/>
      <c r="OIR2" s="76"/>
      <c r="OIS2" s="76"/>
      <c r="OIT2" s="76"/>
      <c r="OIU2" s="76"/>
      <c r="OIV2" s="76"/>
      <c r="OIW2" s="76"/>
      <c r="OIX2" s="76"/>
      <c r="OIY2" s="76"/>
      <c r="OIZ2" s="76"/>
      <c r="OJA2" s="76"/>
      <c r="OJB2" s="76"/>
      <c r="OJC2" s="76"/>
      <c r="OJD2" s="76"/>
      <c r="OJE2" s="76"/>
      <c r="OJF2" s="76"/>
      <c r="OJG2" s="76"/>
      <c r="OJH2" s="76"/>
      <c r="OJI2" s="76"/>
      <c r="OJJ2" s="76"/>
      <c r="OJK2" s="76"/>
      <c r="OJL2" s="76"/>
      <c r="OJM2" s="76"/>
      <c r="OJN2" s="76"/>
      <c r="OJO2" s="76"/>
      <c r="OJP2" s="76"/>
      <c r="OJQ2" s="76"/>
      <c r="OJR2" s="76"/>
      <c r="OJS2" s="76"/>
      <c r="OJT2" s="76"/>
      <c r="OJU2" s="76"/>
      <c r="OJV2" s="76"/>
      <c r="OJW2" s="76"/>
      <c r="OJX2" s="76"/>
      <c r="OJY2" s="76"/>
      <c r="OJZ2" s="76"/>
      <c r="OKA2" s="76"/>
      <c r="OKB2" s="76"/>
      <c r="OKC2" s="76"/>
      <c r="OKD2" s="76"/>
      <c r="OKE2" s="76"/>
      <c r="OKF2" s="76"/>
      <c r="OKG2" s="76"/>
      <c r="OKH2" s="76"/>
      <c r="OKI2" s="76"/>
      <c r="OKJ2" s="76"/>
      <c r="OKK2" s="76"/>
      <c r="OKL2" s="76"/>
      <c r="OKM2" s="76"/>
      <c r="OKN2" s="76"/>
      <c r="OKO2" s="76"/>
      <c r="OKP2" s="76"/>
      <c r="OKQ2" s="76"/>
      <c r="OKR2" s="76"/>
      <c r="OKS2" s="76"/>
      <c r="OKT2" s="76"/>
      <c r="OKU2" s="76"/>
      <c r="OKV2" s="76"/>
      <c r="OKW2" s="76"/>
      <c r="OKX2" s="76"/>
      <c r="OKY2" s="76"/>
      <c r="OKZ2" s="76"/>
      <c r="OLA2" s="76"/>
      <c r="OLB2" s="76"/>
      <c r="OLC2" s="76"/>
      <c r="OLD2" s="76"/>
      <c r="OLE2" s="76"/>
      <c r="OLF2" s="76"/>
      <c r="OLG2" s="76"/>
      <c r="OLH2" s="76"/>
      <c r="OLI2" s="76"/>
      <c r="OLJ2" s="76"/>
      <c r="OLK2" s="76"/>
      <c r="OLL2" s="76"/>
      <c r="OLM2" s="76"/>
      <c r="OLN2" s="76"/>
      <c r="OLO2" s="76"/>
      <c r="OLP2" s="76"/>
      <c r="OLQ2" s="76"/>
      <c r="OLR2" s="76"/>
      <c r="OLS2" s="76"/>
      <c r="OLT2" s="76"/>
      <c r="OLU2" s="76"/>
      <c r="OLV2" s="76"/>
      <c r="OLW2" s="76"/>
      <c r="OLX2" s="76"/>
      <c r="OLY2" s="76"/>
      <c r="OLZ2" s="76"/>
      <c r="OMA2" s="76"/>
      <c r="OMB2" s="76"/>
      <c r="OMC2" s="76"/>
      <c r="OMD2" s="76"/>
      <c r="OME2" s="76"/>
      <c r="OMF2" s="76"/>
      <c r="OMG2" s="76"/>
      <c r="OMH2" s="76"/>
      <c r="OMI2" s="76"/>
      <c r="OMJ2" s="76"/>
      <c r="OMK2" s="76"/>
      <c r="OML2" s="76"/>
      <c r="OMM2" s="76"/>
      <c r="OMN2" s="76"/>
      <c r="OMO2" s="76"/>
      <c r="OMP2" s="76"/>
      <c r="OMQ2" s="76"/>
      <c r="OMR2" s="76"/>
      <c r="OMS2" s="76"/>
      <c r="OMT2" s="76"/>
      <c r="OMU2" s="76"/>
      <c r="OMV2" s="76"/>
      <c r="OMW2" s="76"/>
      <c r="OMX2" s="76"/>
      <c r="OMY2" s="76"/>
      <c r="OMZ2" s="76"/>
      <c r="ONA2" s="76"/>
      <c r="ONB2" s="76"/>
      <c r="ONC2" s="76"/>
      <c r="OND2" s="76"/>
      <c r="ONE2" s="76"/>
      <c r="ONF2" s="76"/>
      <c r="ONG2" s="76"/>
      <c r="ONH2" s="76"/>
      <c r="ONI2" s="76"/>
      <c r="ONJ2" s="76"/>
      <c r="ONK2" s="76"/>
      <c r="ONL2" s="76"/>
      <c r="ONM2" s="76"/>
      <c r="ONN2" s="76"/>
      <c r="ONO2" s="76"/>
      <c r="ONP2" s="76"/>
      <c r="ONQ2" s="76"/>
      <c r="ONR2" s="76"/>
      <c r="ONS2" s="76"/>
      <c r="ONT2" s="76"/>
      <c r="ONU2" s="76"/>
      <c r="ONV2" s="76"/>
      <c r="ONW2" s="76"/>
      <c r="ONX2" s="76"/>
      <c r="ONY2" s="76"/>
      <c r="ONZ2" s="76"/>
      <c r="OOA2" s="76"/>
      <c r="OOB2" s="76"/>
      <c r="OOC2" s="76"/>
      <c r="OOD2" s="76"/>
      <c r="OOE2" s="76"/>
      <c r="OOF2" s="76"/>
      <c r="OOG2" s="76"/>
      <c r="OOH2" s="76"/>
      <c r="OOI2" s="76"/>
      <c r="OOJ2" s="76"/>
      <c r="OOK2" s="76"/>
      <c r="OOL2" s="76"/>
      <c r="OOM2" s="76"/>
      <c r="OON2" s="76"/>
      <c r="OOO2" s="76"/>
      <c r="OOP2" s="76"/>
      <c r="OOQ2" s="76"/>
      <c r="OOR2" s="76"/>
      <c r="OOS2" s="76"/>
      <c r="OOT2" s="76"/>
      <c r="OOU2" s="76"/>
      <c r="OOV2" s="76"/>
      <c r="OOW2" s="76"/>
      <c r="OOX2" s="76"/>
      <c r="OOY2" s="76"/>
      <c r="OOZ2" s="76"/>
      <c r="OPA2" s="76"/>
      <c r="OPB2" s="76"/>
      <c r="OPC2" s="76"/>
      <c r="OPD2" s="76"/>
      <c r="OPE2" s="76"/>
      <c r="OPF2" s="76"/>
      <c r="OPG2" s="76"/>
      <c r="OPH2" s="76"/>
      <c r="OPI2" s="76"/>
      <c r="OPJ2" s="76"/>
      <c r="OPK2" s="76"/>
      <c r="OPL2" s="76"/>
      <c r="OPM2" s="76"/>
      <c r="OPN2" s="76"/>
      <c r="OPO2" s="76"/>
      <c r="OPP2" s="76"/>
      <c r="OPQ2" s="76"/>
      <c r="OPR2" s="76"/>
      <c r="OPS2" s="76"/>
      <c r="OPT2" s="76"/>
      <c r="OPU2" s="76"/>
      <c r="OPV2" s="76"/>
      <c r="OPW2" s="76"/>
      <c r="OPX2" s="76"/>
      <c r="OPY2" s="76"/>
      <c r="OPZ2" s="76"/>
      <c r="OQA2" s="76"/>
      <c r="OQB2" s="76"/>
      <c r="OQC2" s="76"/>
      <c r="OQD2" s="76"/>
      <c r="OQE2" s="76"/>
      <c r="OQF2" s="76"/>
      <c r="OQG2" s="76"/>
      <c r="OQH2" s="76"/>
      <c r="OQI2" s="76"/>
      <c r="OQJ2" s="76"/>
      <c r="OQK2" s="76"/>
      <c r="OQL2" s="76"/>
      <c r="OQM2" s="76"/>
      <c r="OQN2" s="76"/>
      <c r="OQO2" s="76"/>
      <c r="OQP2" s="76"/>
      <c r="OQQ2" s="76"/>
      <c r="OQR2" s="76"/>
      <c r="OQS2" s="76"/>
      <c r="OQT2" s="76"/>
      <c r="OQU2" s="76"/>
      <c r="OQV2" s="76"/>
      <c r="OQW2" s="76"/>
      <c r="OQX2" s="76"/>
      <c r="OQY2" s="76"/>
      <c r="OQZ2" s="76"/>
      <c r="ORA2" s="76"/>
      <c r="ORB2" s="76"/>
      <c r="ORC2" s="76"/>
      <c r="ORD2" s="76"/>
      <c r="ORE2" s="76"/>
      <c r="ORF2" s="76"/>
      <c r="ORG2" s="76"/>
      <c r="ORH2" s="76"/>
      <c r="ORI2" s="76"/>
      <c r="ORJ2" s="76"/>
      <c r="ORK2" s="76"/>
      <c r="ORL2" s="76"/>
      <c r="ORM2" s="76"/>
      <c r="ORN2" s="76"/>
      <c r="ORO2" s="76"/>
      <c r="ORP2" s="76"/>
      <c r="ORQ2" s="76"/>
      <c r="ORR2" s="76"/>
      <c r="ORS2" s="76"/>
      <c r="ORT2" s="76"/>
      <c r="ORU2" s="76"/>
      <c r="ORV2" s="76"/>
      <c r="ORW2" s="76"/>
      <c r="ORX2" s="76"/>
      <c r="ORY2" s="76"/>
      <c r="ORZ2" s="76"/>
      <c r="OSA2" s="76"/>
      <c r="OSB2" s="76"/>
      <c r="OSC2" s="76"/>
      <c r="OSD2" s="76"/>
      <c r="OSE2" s="76"/>
      <c r="OSF2" s="76"/>
      <c r="OSG2" s="76"/>
      <c r="OSH2" s="76"/>
      <c r="OSI2" s="76"/>
      <c r="OSJ2" s="76"/>
      <c r="OSK2" s="76"/>
      <c r="OSL2" s="76"/>
      <c r="OSM2" s="76"/>
      <c r="OSN2" s="76"/>
      <c r="OSO2" s="76"/>
      <c r="OSP2" s="76"/>
      <c r="OSQ2" s="76"/>
      <c r="OSR2" s="76"/>
      <c r="OSS2" s="76"/>
      <c r="OST2" s="76"/>
      <c r="OSU2" s="76"/>
      <c r="OSV2" s="76"/>
      <c r="OSW2" s="76"/>
      <c r="OSX2" s="76"/>
      <c r="OSY2" s="76"/>
      <c r="OSZ2" s="76"/>
      <c r="OTA2" s="76"/>
      <c r="OTB2" s="76"/>
      <c r="OTC2" s="76"/>
      <c r="OTD2" s="76"/>
      <c r="OTE2" s="76"/>
      <c r="OTF2" s="76"/>
      <c r="OTG2" s="76"/>
      <c r="OTH2" s="76"/>
      <c r="OTI2" s="76"/>
      <c r="OTJ2" s="76"/>
      <c r="OTK2" s="76"/>
      <c r="OTL2" s="76"/>
      <c r="OTM2" s="76"/>
      <c r="OTN2" s="76"/>
      <c r="OTO2" s="76"/>
      <c r="OTP2" s="76"/>
      <c r="OTQ2" s="76"/>
      <c r="OTR2" s="76"/>
      <c r="OTS2" s="76"/>
      <c r="OTT2" s="76"/>
      <c r="OTU2" s="76"/>
      <c r="OTV2" s="76"/>
      <c r="OTW2" s="76"/>
      <c r="OTX2" s="76"/>
      <c r="OTY2" s="76"/>
      <c r="OTZ2" s="76"/>
      <c r="OUA2" s="76"/>
      <c r="OUB2" s="76"/>
      <c r="OUC2" s="76"/>
      <c r="OUD2" s="76"/>
      <c r="OUE2" s="76"/>
      <c r="OUF2" s="76"/>
      <c r="OUG2" s="76"/>
      <c r="OUH2" s="76"/>
      <c r="OUI2" s="76"/>
      <c r="OUJ2" s="76"/>
      <c r="OUK2" s="76"/>
      <c r="OUL2" s="76"/>
      <c r="OUM2" s="76"/>
      <c r="OUN2" s="76"/>
      <c r="OUO2" s="76"/>
      <c r="OUP2" s="76"/>
      <c r="OUQ2" s="76"/>
      <c r="OUR2" s="76"/>
      <c r="OUS2" s="76"/>
      <c r="OUT2" s="76"/>
      <c r="OUU2" s="76"/>
      <c r="OUV2" s="76"/>
      <c r="OUW2" s="76"/>
      <c r="OUX2" s="76"/>
      <c r="OUY2" s="76"/>
      <c r="OUZ2" s="76"/>
      <c r="OVA2" s="76"/>
      <c r="OVB2" s="76"/>
      <c r="OVC2" s="76"/>
      <c r="OVD2" s="76"/>
      <c r="OVE2" s="76"/>
      <c r="OVF2" s="76"/>
      <c r="OVG2" s="76"/>
      <c r="OVH2" s="76"/>
      <c r="OVI2" s="76"/>
      <c r="OVJ2" s="76"/>
      <c r="OVK2" s="76"/>
      <c r="OVL2" s="76"/>
      <c r="OVM2" s="76"/>
      <c r="OVN2" s="76"/>
      <c r="OVO2" s="76"/>
      <c r="OVP2" s="76"/>
      <c r="OVQ2" s="76"/>
      <c r="OVR2" s="76"/>
      <c r="OVS2" s="76"/>
      <c r="OVT2" s="76"/>
      <c r="OVU2" s="76"/>
      <c r="OVV2" s="76"/>
      <c r="OVW2" s="76"/>
      <c r="OVX2" s="76"/>
      <c r="OVY2" s="76"/>
      <c r="OVZ2" s="76"/>
      <c r="OWA2" s="76"/>
      <c r="OWB2" s="76"/>
      <c r="OWC2" s="76"/>
      <c r="OWD2" s="76"/>
      <c r="OWE2" s="76"/>
      <c r="OWF2" s="76"/>
      <c r="OWG2" s="76"/>
      <c r="OWH2" s="76"/>
      <c r="OWI2" s="76"/>
      <c r="OWJ2" s="76"/>
      <c r="OWK2" s="76"/>
      <c r="OWL2" s="76"/>
      <c r="OWM2" s="76"/>
      <c r="OWN2" s="76"/>
      <c r="OWO2" s="76"/>
      <c r="OWP2" s="76"/>
      <c r="OWQ2" s="76"/>
      <c r="OWR2" s="76"/>
      <c r="OWS2" s="76"/>
      <c r="OWT2" s="76"/>
      <c r="OWU2" s="76"/>
      <c r="OWV2" s="76"/>
      <c r="OWW2" s="76"/>
      <c r="OWX2" s="76"/>
      <c r="OWY2" s="76"/>
      <c r="OWZ2" s="76"/>
      <c r="OXA2" s="76"/>
      <c r="OXB2" s="76"/>
      <c r="OXC2" s="76"/>
      <c r="OXD2" s="76"/>
      <c r="OXE2" s="76"/>
      <c r="OXF2" s="76"/>
      <c r="OXG2" s="76"/>
      <c r="OXH2" s="76"/>
      <c r="OXI2" s="76"/>
      <c r="OXJ2" s="76"/>
      <c r="OXK2" s="76"/>
      <c r="OXL2" s="76"/>
      <c r="OXM2" s="76"/>
      <c r="OXN2" s="76"/>
      <c r="OXO2" s="76"/>
      <c r="OXP2" s="76"/>
      <c r="OXQ2" s="76"/>
      <c r="OXR2" s="76"/>
      <c r="OXS2" s="76"/>
      <c r="OXT2" s="76"/>
      <c r="OXU2" s="76"/>
      <c r="OXV2" s="76"/>
      <c r="OXW2" s="76"/>
      <c r="OXX2" s="76"/>
      <c r="OXY2" s="76"/>
      <c r="OXZ2" s="76"/>
      <c r="OYA2" s="76"/>
      <c r="OYB2" s="76"/>
      <c r="OYC2" s="76"/>
      <c r="OYD2" s="76"/>
      <c r="OYE2" s="76"/>
      <c r="OYF2" s="76"/>
      <c r="OYG2" s="76"/>
      <c r="OYH2" s="76"/>
      <c r="OYI2" s="76"/>
      <c r="OYJ2" s="76"/>
      <c r="OYK2" s="76"/>
      <c r="OYL2" s="76"/>
      <c r="OYM2" s="76"/>
      <c r="OYN2" s="76"/>
      <c r="OYO2" s="76"/>
      <c r="OYP2" s="76"/>
      <c r="OYQ2" s="76"/>
      <c r="OYR2" s="76"/>
      <c r="OYS2" s="76"/>
      <c r="OYT2" s="76"/>
      <c r="OYU2" s="76"/>
      <c r="OYV2" s="76"/>
      <c r="OYW2" s="76"/>
      <c r="OYX2" s="76"/>
      <c r="OYY2" s="76"/>
      <c r="OYZ2" s="76"/>
      <c r="OZA2" s="76"/>
      <c r="OZB2" s="76"/>
      <c r="OZC2" s="76"/>
      <c r="OZD2" s="76"/>
      <c r="OZE2" s="76"/>
      <c r="OZF2" s="76"/>
      <c r="OZG2" s="76"/>
      <c r="OZH2" s="76"/>
      <c r="OZI2" s="76"/>
      <c r="OZJ2" s="76"/>
      <c r="OZK2" s="76"/>
      <c r="OZL2" s="76"/>
      <c r="OZM2" s="76"/>
      <c r="OZN2" s="76"/>
      <c r="OZO2" s="76"/>
      <c r="OZP2" s="76"/>
      <c r="OZQ2" s="76"/>
      <c r="OZR2" s="76"/>
      <c r="OZS2" s="76"/>
      <c r="OZT2" s="76"/>
      <c r="OZU2" s="76"/>
      <c r="OZV2" s="76"/>
      <c r="OZW2" s="76"/>
      <c r="OZX2" s="76"/>
      <c r="OZY2" s="76"/>
      <c r="OZZ2" s="76"/>
      <c r="PAA2" s="76"/>
      <c r="PAB2" s="76"/>
      <c r="PAC2" s="76"/>
      <c r="PAD2" s="76"/>
      <c r="PAE2" s="76"/>
      <c r="PAF2" s="76"/>
      <c r="PAG2" s="76"/>
      <c r="PAH2" s="76"/>
      <c r="PAI2" s="76"/>
      <c r="PAJ2" s="76"/>
      <c r="PAK2" s="76"/>
      <c r="PAL2" s="76"/>
      <c r="PAM2" s="76"/>
      <c r="PAN2" s="76"/>
      <c r="PAO2" s="76"/>
      <c r="PAP2" s="76"/>
      <c r="PAQ2" s="76"/>
      <c r="PAR2" s="76"/>
      <c r="PAS2" s="76"/>
      <c r="PAT2" s="76"/>
      <c r="PAU2" s="76"/>
      <c r="PAV2" s="76"/>
      <c r="PAW2" s="76"/>
      <c r="PAX2" s="76"/>
      <c r="PAY2" s="76"/>
      <c r="PAZ2" s="76"/>
      <c r="PBA2" s="76"/>
      <c r="PBB2" s="76"/>
      <c r="PBC2" s="76"/>
      <c r="PBD2" s="76"/>
      <c r="PBE2" s="76"/>
      <c r="PBF2" s="76"/>
      <c r="PBG2" s="76"/>
      <c r="PBH2" s="76"/>
      <c r="PBI2" s="76"/>
      <c r="PBJ2" s="76"/>
      <c r="PBK2" s="76"/>
      <c r="PBL2" s="76"/>
      <c r="PBM2" s="76"/>
      <c r="PBN2" s="76"/>
      <c r="PBO2" s="76"/>
      <c r="PBP2" s="76"/>
      <c r="PBQ2" s="76"/>
      <c r="PBR2" s="76"/>
      <c r="PBS2" s="76"/>
      <c r="PBT2" s="76"/>
      <c r="PBU2" s="76"/>
      <c r="PBV2" s="76"/>
      <c r="PBW2" s="76"/>
      <c r="PBX2" s="76"/>
      <c r="PBY2" s="76"/>
      <c r="PBZ2" s="76"/>
      <c r="PCA2" s="76"/>
      <c r="PCB2" s="76"/>
      <c r="PCC2" s="76"/>
      <c r="PCD2" s="76"/>
      <c r="PCE2" s="76"/>
      <c r="PCF2" s="76"/>
      <c r="PCG2" s="76"/>
      <c r="PCH2" s="76"/>
      <c r="PCI2" s="76"/>
      <c r="PCJ2" s="76"/>
      <c r="PCK2" s="76"/>
      <c r="PCL2" s="76"/>
      <c r="PCM2" s="76"/>
      <c r="PCN2" s="76"/>
      <c r="PCO2" s="76"/>
      <c r="PCP2" s="76"/>
      <c r="PCQ2" s="76"/>
      <c r="PCR2" s="76"/>
      <c r="PCS2" s="76"/>
      <c r="PCT2" s="76"/>
      <c r="PCU2" s="76"/>
      <c r="PCV2" s="76"/>
      <c r="PCW2" s="76"/>
      <c r="PCX2" s="76"/>
      <c r="PCY2" s="76"/>
      <c r="PCZ2" s="76"/>
      <c r="PDA2" s="76"/>
      <c r="PDB2" s="76"/>
      <c r="PDC2" s="76"/>
      <c r="PDD2" s="76"/>
      <c r="PDE2" s="76"/>
      <c r="PDF2" s="76"/>
      <c r="PDG2" s="76"/>
      <c r="PDH2" s="76"/>
      <c r="PDI2" s="76"/>
      <c r="PDJ2" s="76"/>
      <c r="PDK2" s="76"/>
      <c r="PDL2" s="76"/>
      <c r="PDM2" s="76"/>
      <c r="PDN2" s="76"/>
      <c r="PDO2" s="76"/>
      <c r="PDP2" s="76"/>
      <c r="PDQ2" s="76"/>
      <c r="PDR2" s="76"/>
      <c r="PDS2" s="76"/>
      <c r="PDT2" s="76"/>
      <c r="PDU2" s="76"/>
      <c r="PDV2" s="76"/>
      <c r="PDW2" s="76"/>
      <c r="PDX2" s="76"/>
      <c r="PDY2" s="76"/>
      <c r="PDZ2" s="76"/>
      <c r="PEA2" s="76"/>
      <c r="PEB2" s="76"/>
      <c r="PEC2" s="76"/>
      <c r="PED2" s="76"/>
      <c r="PEE2" s="76"/>
      <c r="PEF2" s="76"/>
      <c r="PEG2" s="76"/>
      <c r="PEH2" s="76"/>
      <c r="PEI2" s="76"/>
      <c r="PEJ2" s="76"/>
      <c r="PEK2" s="76"/>
      <c r="PEL2" s="76"/>
      <c r="PEM2" s="76"/>
      <c r="PEN2" s="76"/>
      <c r="PEO2" s="76"/>
      <c r="PEP2" s="76"/>
      <c r="PEQ2" s="76"/>
      <c r="PER2" s="76"/>
      <c r="PES2" s="76"/>
      <c r="PET2" s="76"/>
      <c r="PEU2" s="76"/>
      <c r="PEV2" s="76"/>
      <c r="PEW2" s="76"/>
      <c r="PEX2" s="76"/>
      <c r="PEY2" s="76"/>
      <c r="PEZ2" s="76"/>
      <c r="PFA2" s="76"/>
      <c r="PFB2" s="76"/>
      <c r="PFC2" s="76"/>
      <c r="PFD2" s="76"/>
      <c r="PFE2" s="76"/>
      <c r="PFF2" s="76"/>
      <c r="PFG2" s="76"/>
      <c r="PFH2" s="76"/>
      <c r="PFI2" s="76"/>
      <c r="PFJ2" s="76"/>
      <c r="PFK2" s="76"/>
      <c r="PFL2" s="76"/>
      <c r="PFM2" s="76"/>
      <c r="PFN2" s="76"/>
      <c r="PFO2" s="76"/>
      <c r="PFP2" s="76"/>
      <c r="PFQ2" s="76"/>
      <c r="PFR2" s="76"/>
      <c r="PFS2" s="76"/>
      <c r="PFT2" s="76"/>
      <c r="PFU2" s="76"/>
      <c r="PFV2" s="76"/>
      <c r="PFW2" s="76"/>
      <c r="PFX2" s="76"/>
      <c r="PFY2" s="76"/>
      <c r="PFZ2" s="76"/>
      <c r="PGA2" s="76"/>
      <c r="PGB2" s="76"/>
      <c r="PGC2" s="76"/>
      <c r="PGD2" s="76"/>
      <c r="PGE2" s="76"/>
      <c r="PGF2" s="76"/>
      <c r="PGG2" s="76"/>
      <c r="PGH2" s="76"/>
      <c r="PGI2" s="76"/>
      <c r="PGJ2" s="76"/>
      <c r="PGK2" s="76"/>
      <c r="PGL2" s="76"/>
      <c r="PGM2" s="76"/>
      <c r="PGN2" s="76"/>
      <c r="PGO2" s="76"/>
      <c r="PGP2" s="76"/>
      <c r="PGQ2" s="76"/>
      <c r="PGR2" s="76"/>
      <c r="PGS2" s="76"/>
      <c r="PGT2" s="76"/>
      <c r="PGU2" s="76"/>
      <c r="PGV2" s="76"/>
      <c r="PGW2" s="76"/>
      <c r="PGX2" s="76"/>
      <c r="PGY2" s="76"/>
      <c r="PGZ2" s="76"/>
      <c r="PHA2" s="76"/>
      <c r="PHB2" s="76"/>
      <c r="PHC2" s="76"/>
      <c r="PHD2" s="76"/>
      <c r="PHE2" s="76"/>
      <c r="PHF2" s="76"/>
      <c r="PHG2" s="76"/>
      <c r="PHH2" s="76"/>
      <c r="PHI2" s="76"/>
      <c r="PHJ2" s="76"/>
      <c r="PHK2" s="76"/>
      <c r="PHL2" s="76"/>
      <c r="PHM2" s="76"/>
      <c r="PHN2" s="76"/>
      <c r="PHO2" s="76"/>
      <c r="PHP2" s="76"/>
      <c r="PHQ2" s="76"/>
      <c r="PHR2" s="76"/>
      <c r="PHS2" s="76"/>
      <c r="PHT2" s="76"/>
      <c r="PHU2" s="76"/>
      <c r="PHV2" s="76"/>
      <c r="PHW2" s="76"/>
      <c r="PHX2" s="76"/>
      <c r="PHY2" s="76"/>
      <c r="PHZ2" s="76"/>
      <c r="PIA2" s="76"/>
      <c r="PIB2" s="76"/>
      <c r="PIC2" s="76"/>
      <c r="PID2" s="76"/>
      <c r="PIE2" s="76"/>
      <c r="PIF2" s="76"/>
      <c r="PIG2" s="76"/>
      <c r="PIH2" s="76"/>
      <c r="PII2" s="76"/>
      <c r="PIJ2" s="76"/>
      <c r="PIK2" s="76"/>
      <c r="PIL2" s="76"/>
      <c r="PIM2" s="76"/>
      <c r="PIN2" s="76"/>
      <c r="PIO2" s="76"/>
      <c r="PIP2" s="76"/>
      <c r="PIQ2" s="76"/>
      <c r="PIR2" s="76"/>
      <c r="PIS2" s="76"/>
      <c r="PIT2" s="76"/>
      <c r="PIU2" s="76"/>
      <c r="PIV2" s="76"/>
      <c r="PIW2" s="76"/>
      <c r="PIX2" s="76"/>
      <c r="PIY2" s="76"/>
      <c r="PIZ2" s="76"/>
      <c r="PJA2" s="76"/>
      <c r="PJB2" s="76"/>
      <c r="PJC2" s="76"/>
      <c r="PJD2" s="76"/>
      <c r="PJE2" s="76"/>
      <c r="PJF2" s="76"/>
      <c r="PJG2" s="76"/>
      <c r="PJH2" s="76"/>
      <c r="PJI2" s="76"/>
      <c r="PJJ2" s="76"/>
      <c r="PJK2" s="76"/>
      <c r="PJL2" s="76"/>
      <c r="PJM2" s="76"/>
      <c r="PJN2" s="76"/>
      <c r="PJO2" s="76"/>
      <c r="PJP2" s="76"/>
      <c r="PJQ2" s="76"/>
      <c r="PJR2" s="76"/>
      <c r="PJS2" s="76"/>
      <c r="PJT2" s="76"/>
      <c r="PJU2" s="76"/>
      <c r="PJV2" s="76"/>
      <c r="PJW2" s="76"/>
      <c r="PJX2" s="76"/>
      <c r="PJY2" s="76"/>
      <c r="PJZ2" s="76"/>
      <c r="PKA2" s="76"/>
      <c r="PKB2" s="76"/>
      <c r="PKC2" s="76"/>
      <c r="PKD2" s="76"/>
      <c r="PKE2" s="76"/>
      <c r="PKF2" s="76"/>
      <c r="PKG2" s="76"/>
      <c r="PKH2" s="76"/>
      <c r="PKI2" s="76"/>
      <c r="PKJ2" s="76"/>
      <c r="PKK2" s="76"/>
      <c r="PKL2" s="76"/>
      <c r="PKM2" s="76"/>
      <c r="PKN2" s="76"/>
      <c r="PKO2" s="76"/>
      <c r="PKP2" s="76"/>
      <c r="PKQ2" s="76"/>
      <c r="PKR2" s="76"/>
      <c r="PKS2" s="76"/>
      <c r="PKT2" s="76"/>
      <c r="PKU2" s="76"/>
      <c r="PKV2" s="76"/>
      <c r="PKW2" s="76"/>
      <c r="PKX2" s="76"/>
      <c r="PKY2" s="76"/>
      <c r="PKZ2" s="76"/>
      <c r="PLA2" s="76"/>
      <c r="PLB2" s="76"/>
      <c r="PLC2" s="76"/>
      <c r="PLD2" s="76"/>
      <c r="PLE2" s="76"/>
      <c r="PLF2" s="76"/>
      <c r="PLG2" s="76"/>
      <c r="PLH2" s="76"/>
      <c r="PLI2" s="76"/>
      <c r="PLJ2" s="76"/>
      <c r="PLK2" s="76"/>
      <c r="PLL2" s="76"/>
      <c r="PLM2" s="76"/>
      <c r="PLN2" s="76"/>
      <c r="PLO2" s="76"/>
      <c r="PLP2" s="76"/>
      <c r="PLQ2" s="76"/>
      <c r="PLR2" s="76"/>
      <c r="PLS2" s="76"/>
      <c r="PLT2" s="76"/>
      <c r="PLU2" s="76"/>
      <c r="PLV2" s="76"/>
      <c r="PLW2" s="76"/>
      <c r="PLX2" s="76"/>
      <c r="PLY2" s="76"/>
      <c r="PLZ2" s="76"/>
      <c r="PMA2" s="76"/>
      <c r="PMB2" s="76"/>
      <c r="PMC2" s="76"/>
      <c r="PMD2" s="76"/>
      <c r="PME2" s="76"/>
      <c r="PMF2" s="76"/>
      <c r="PMG2" s="76"/>
      <c r="PMH2" s="76"/>
      <c r="PMI2" s="76"/>
      <c r="PMJ2" s="76"/>
      <c r="PMK2" s="76"/>
      <c r="PML2" s="76"/>
      <c r="PMM2" s="76"/>
      <c r="PMN2" s="76"/>
      <c r="PMO2" s="76"/>
      <c r="PMP2" s="76"/>
      <c r="PMQ2" s="76"/>
      <c r="PMR2" s="76"/>
      <c r="PMS2" s="76"/>
      <c r="PMT2" s="76"/>
      <c r="PMU2" s="76"/>
      <c r="PMV2" s="76"/>
      <c r="PMW2" s="76"/>
      <c r="PMX2" s="76"/>
      <c r="PMY2" s="76"/>
      <c r="PMZ2" s="76"/>
      <c r="PNA2" s="76"/>
      <c r="PNB2" s="76"/>
      <c r="PNC2" s="76"/>
      <c r="PND2" s="76"/>
      <c r="PNE2" s="76"/>
      <c r="PNF2" s="76"/>
      <c r="PNG2" s="76"/>
      <c r="PNH2" s="76"/>
      <c r="PNI2" s="76"/>
      <c r="PNJ2" s="76"/>
      <c r="PNK2" s="76"/>
      <c r="PNL2" s="76"/>
      <c r="PNM2" s="76"/>
      <c r="PNN2" s="76"/>
      <c r="PNO2" s="76"/>
      <c r="PNP2" s="76"/>
      <c r="PNQ2" s="76"/>
      <c r="PNR2" s="76"/>
      <c r="PNS2" s="76"/>
      <c r="PNT2" s="76"/>
      <c r="PNU2" s="76"/>
      <c r="PNV2" s="76"/>
      <c r="PNW2" s="76"/>
      <c r="PNX2" s="76"/>
      <c r="PNY2" s="76"/>
      <c r="PNZ2" s="76"/>
      <c r="POA2" s="76"/>
      <c r="POB2" s="76"/>
      <c r="POC2" s="76"/>
      <c r="POD2" s="76"/>
      <c r="POE2" s="76"/>
      <c r="POF2" s="76"/>
      <c r="POG2" s="76"/>
      <c r="POH2" s="76"/>
      <c r="POI2" s="76"/>
      <c r="POJ2" s="76"/>
      <c r="POK2" s="76"/>
      <c r="POL2" s="76"/>
      <c r="POM2" s="76"/>
      <c r="PON2" s="76"/>
      <c r="POO2" s="76"/>
      <c r="POP2" s="76"/>
      <c r="POQ2" s="76"/>
      <c r="POR2" s="76"/>
      <c r="POS2" s="76"/>
      <c r="POT2" s="76"/>
      <c r="POU2" s="76"/>
      <c r="POV2" s="76"/>
      <c r="POW2" s="76"/>
      <c r="POX2" s="76"/>
      <c r="POY2" s="76"/>
      <c r="POZ2" s="76"/>
      <c r="PPA2" s="76"/>
      <c r="PPB2" s="76"/>
      <c r="PPC2" s="76"/>
      <c r="PPD2" s="76"/>
      <c r="PPE2" s="76"/>
      <c r="PPF2" s="76"/>
      <c r="PPG2" s="76"/>
      <c r="PPH2" s="76"/>
      <c r="PPI2" s="76"/>
      <c r="PPJ2" s="76"/>
      <c r="PPK2" s="76"/>
      <c r="PPL2" s="76"/>
      <c r="PPM2" s="76"/>
      <c r="PPN2" s="76"/>
      <c r="PPO2" s="76"/>
      <c r="PPP2" s="76"/>
      <c r="PPQ2" s="76"/>
      <c r="PPR2" s="76"/>
      <c r="PPS2" s="76"/>
      <c r="PPT2" s="76"/>
      <c r="PPU2" s="76"/>
      <c r="PPV2" s="76"/>
      <c r="PPW2" s="76"/>
      <c r="PPX2" s="76"/>
      <c r="PPY2" s="76"/>
      <c r="PPZ2" s="76"/>
      <c r="PQA2" s="76"/>
      <c r="PQB2" s="76"/>
      <c r="PQC2" s="76"/>
      <c r="PQD2" s="76"/>
      <c r="PQE2" s="76"/>
      <c r="PQF2" s="76"/>
      <c r="PQG2" s="76"/>
      <c r="PQH2" s="76"/>
      <c r="PQI2" s="76"/>
      <c r="PQJ2" s="76"/>
      <c r="PQK2" s="76"/>
      <c r="PQL2" s="76"/>
      <c r="PQM2" s="76"/>
      <c r="PQN2" s="76"/>
      <c r="PQO2" s="76"/>
      <c r="PQP2" s="76"/>
      <c r="PQQ2" s="76"/>
      <c r="PQR2" s="76"/>
      <c r="PQS2" s="76"/>
      <c r="PQT2" s="76"/>
      <c r="PQU2" s="76"/>
      <c r="PQV2" s="76"/>
      <c r="PQW2" s="76"/>
      <c r="PQX2" s="76"/>
      <c r="PQY2" s="76"/>
      <c r="PQZ2" s="76"/>
      <c r="PRA2" s="76"/>
      <c r="PRB2" s="76"/>
      <c r="PRC2" s="76"/>
      <c r="PRD2" s="76"/>
      <c r="PRE2" s="76"/>
      <c r="PRF2" s="76"/>
      <c r="PRG2" s="76"/>
      <c r="PRH2" s="76"/>
      <c r="PRI2" s="76"/>
      <c r="PRJ2" s="76"/>
      <c r="PRK2" s="76"/>
      <c r="PRL2" s="76"/>
      <c r="PRM2" s="76"/>
      <c r="PRN2" s="76"/>
      <c r="PRO2" s="76"/>
      <c r="PRP2" s="76"/>
      <c r="PRQ2" s="76"/>
      <c r="PRR2" s="76"/>
      <c r="PRS2" s="76"/>
      <c r="PRT2" s="76"/>
      <c r="PRU2" s="76"/>
      <c r="PRV2" s="76"/>
      <c r="PRW2" s="76"/>
      <c r="PRX2" s="76"/>
      <c r="PRY2" s="76"/>
      <c r="PRZ2" s="76"/>
      <c r="PSA2" s="76"/>
      <c r="PSB2" s="76"/>
      <c r="PSC2" s="76"/>
      <c r="PSD2" s="76"/>
      <c r="PSE2" s="76"/>
      <c r="PSF2" s="76"/>
      <c r="PSG2" s="76"/>
      <c r="PSH2" s="76"/>
      <c r="PSI2" s="76"/>
      <c r="PSJ2" s="76"/>
      <c r="PSK2" s="76"/>
      <c r="PSL2" s="76"/>
      <c r="PSM2" s="76"/>
      <c r="PSN2" s="76"/>
      <c r="PSO2" s="76"/>
      <c r="PSP2" s="76"/>
      <c r="PSQ2" s="76"/>
      <c r="PSR2" s="76"/>
      <c r="PSS2" s="76"/>
      <c r="PST2" s="76"/>
      <c r="PSU2" s="76"/>
      <c r="PSV2" s="76"/>
      <c r="PSW2" s="76"/>
      <c r="PSX2" s="76"/>
      <c r="PSY2" s="76"/>
      <c r="PSZ2" s="76"/>
      <c r="PTA2" s="76"/>
      <c r="PTB2" s="76"/>
      <c r="PTC2" s="76"/>
      <c r="PTD2" s="76"/>
      <c r="PTE2" s="76"/>
      <c r="PTF2" s="76"/>
      <c r="PTG2" s="76"/>
      <c r="PTH2" s="76"/>
      <c r="PTI2" s="76"/>
      <c r="PTJ2" s="76"/>
      <c r="PTK2" s="76"/>
      <c r="PTL2" s="76"/>
      <c r="PTM2" s="76"/>
      <c r="PTN2" s="76"/>
      <c r="PTO2" s="76"/>
      <c r="PTP2" s="76"/>
      <c r="PTQ2" s="76"/>
      <c r="PTR2" s="76"/>
      <c r="PTS2" s="76"/>
      <c r="PTT2" s="76"/>
      <c r="PTU2" s="76"/>
      <c r="PTV2" s="76"/>
      <c r="PTW2" s="76"/>
      <c r="PTX2" s="76"/>
      <c r="PTY2" s="76"/>
      <c r="PTZ2" s="76"/>
      <c r="PUA2" s="76"/>
      <c r="PUB2" s="76"/>
      <c r="PUC2" s="76"/>
      <c r="PUD2" s="76"/>
      <c r="PUE2" s="76"/>
      <c r="PUF2" s="76"/>
      <c r="PUG2" s="76"/>
      <c r="PUH2" s="76"/>
      <c r="PUI2" s="76"/>
      <c r="PUJ2" s="76"/>
      <c r="PUK2" s="76"/>
      <c r="PUL2" s="76"/>
      <c r="PUM2" s="76"/>
      <c r="PUN2" s="76"/>
      <c r="PUO2" s="76"/>
      <c r="PUP2" s="76"/>
      <c r="PUQ2" s="76"/>
      <c r="PUR2" s="76"/>
      <c r="PUS2" s="76"/>
      <c r="PUT2" s="76"/>
      <c r="PUU2" s="76"/>
      <c r="PUV2" s="76"/>
      <c r="PUW2" s="76"/>
      <c r="PUX2" s="76"/>
      <c r="PUY2" s="76"/>
      <c r="PUZ2" s="76"/>
      <c r="PVA2" s="76"/>
      <c r="PVB2" s="76"/>
      <c r="PVC2" s="76"/>
      <c r="PVD2" s="76"/>
      <c r="PVE2" s="76"/>
      <c r="PVF2" s="76"/>
      <c r="PVG2" s="76"/>
      <c r="PVH2" s="76"/>
      <c r="PVI2" s="76"/>
      <c r="PVJ2" s="76"/>
      <c r="PVK2" s="76"/>
      <c r="PVL2" s="76"/>
      <c r="PVM2" s="76"/>
      <c r="PVN2" s="76"/>
      <c r="PVO2" s="76"/>
      <c r="PVP2" s="76"/>
      <c r="PVQ2" s="76"/>
      <c r="PVR2" s="76"/>
      <c r="PVS2" s="76"/>
      <c r="PVT2" s="76"/>
      <c r="PVU2" s="76"/>
      <c r="PVV2" s="76"/>
      <c r="PVW2" s="76"/>
      <c r="PVX2" s="76"/>
      <c r="PVY2" s="76"/>
      <c r="PVZ2" s="76"/>
      <c r="PWA2" s="76"/>
      <c r="PWB2" s="76"/>
      <c r="PWC2" s="76"/>
      <c r="PWD2" s="76"/>
      <c r="PWE2" s="76"/>
      <c r="PWF2" s="76"/>
      <c r="PWG2" s="76"/>
      <c r="PWH2" s="76"/>
      <c r="PWI2" s="76"/>
      <c r="PWJ2" s="76"/>
      <c r="PWK2" s="76"/>
      <c r="PWL2" s="76"/>
      <c r="PWM2" s="76"/>
      <c r="PWN2" s="76"/>
      <c r="PWO2" s="76"/>
      <c r="PWP2" s="76"/>
      <c r="PWQ2" s="76"/>
      <c r="PWR2" s="76"/>
      <c r="PWS2" s="76"/>
      <c r="PWT2" s="76"/>
      <c r="PWU2" s="76"/>
      <c r="PWV2" s="76"/>
      <c r="PWW2" s="76"/>
      <c r="PWX2" s="76"/>
      <c r="PWY2" s="76"/>
      <c r="PWZ2" s="76"/>
      <c r="PXA2" s="76"/>
      <c r="PXB2" s="76"/>
      <c r="PXC2" s="76"/>
      <c r="PXD2" s="76"/>
      <c r="PXE2" s="76"/>
      <c r="PXF2" s="76"/>
      <c r="PXG2" s="76"/>
      <c r="PXH2" s="76"/>
      <c r="PXI2" s="76"/>
      <c r="PXJ2" s="76"/>
      <c r="PXK2" s="76"/>
      <c r="PXL2" s="76"/>
      <c r="PXM2" s="76"/>
      <c r="PXN2" s="76"/>
      <c r="PXO2" s="76"/>
      <c r="PXP2" s="76"/>
      <c r="PXQ2" s="76"/>
      <c r="PXR2" s="76"/>
      <c r="PXS2" s="76"/>
      <c r="PXT2" s="76"/>
      <c r="PXU2" s="76"/>
      <c r="PXV2" s="76"/>
      <c r="PXW2" s="76"/>
      <c r="PXX2" s="76"/>
      <c r="PXY2" s="76"/>
      <c r="PXZ2" s="76"/>
      <c r="PYA2" s="76"/>
      <c r="PYB2" s="76"/>
      <c r="PYC2" s="76"/>
      <c r="PYD2" s="76"/>
      <c r="PYE2" s="76"/>
      <c r="PYF2" s="76"/>
      <c r="PYG2" s="76"/>
      <c r="PYH2" s="76"/>
      <c r="PYI2" s="76"/>
      <c r="PYJ2" s="76"/>
      <c r="PYK2" s="76"/>
      <c r="PYL2" s="76"/>
      <c r="PYM2" s="76"/>
      <c r="PYN2" s="76"/>
      <c r="PYO2" s="76"/>
      <c r="PYP2" s="76"/>
      <c r="PYQ2" s="76"/>
      <c r="PYR2" s="76"/>
      <c r="PYS2" s="76"/>
      <c r="PYT2" s="76"/>
      <c r="PYU2" s="76"/>
      <c r="PYV2" s="76"/>
      <c r="PYW2" s="76"/>
      <c r="PYX2" s="76"/>
      <c r="PYY2" s="76"/>
      <c r="PYZ2" s="76"/>
      <c r="PZA2" s="76"/>
      <c r="PZB2" s="76"/>
      <c r="PZC2" s="76"/>
      <c r="PZD2" s="76"/>
      <c r="PZE2" s="76"/>
      <c r="PZF2" s="76"/>
      <c r="PZG2" s="76"/>
      <c r="PZH2" s="76"/>
      <c r="PZI2" s="76"/>
      <c r="PZJ2" s="76"/>
      <c r="PZK2" s="76"/>
      <c r="PZL2" s="76"/>
      <c r="PZM2" s="76"/>
      <c r="PZN2" s="76"/>
      <c r="PZO2" s="76"/>
      <c r="PZP2" s="76"/>
      <c r="PZQ2" s="76"/>
      <c r="PZR2" s="76"/>
      <c r="PZS2" s="76"/>
      <c r="PZT2" s="76"/>
      <c r="PZU2" s="76"/>
      <c r="PZV2" s="76"/>
      <c r="PZW2" s="76"/>
      <c r="PZX2" s="76"/>
      <c r="PZY2" s="76"/>
      <c r="PZZ2" s="76"/>
      <c r="QAA2" s="76"/>
      <c r="QAB2" s="76"/>
      <c r="QAC2" s="76"/>
      <c r="QAD2" s="76"/>
      <c r="QAE2" s="76"/>
      <c r="QAF2" s="76"/>
      <c r="QAG2" s="76"/>
      <c r="QAH2" s="76"/>
      <c r="QAI2" s="76"/>
      <c r="QAJ2" s="76"/>
      <c r="QAK2" s="76"/>
      <c r="QAL2" s="76"/>
      <c r="QAM2" s="76"/>
      <c r="QAN2" s="76"/>
      <c r="QAO2" s="76"/>
      <c r="QAP2" s="76"/>
      <c r="QAQ2" s="76"/>
      <c r="QAR2" s="76"/>
      <c r="QAS2" s="76"/>
      <c r="QAT2" s="76"/>
      <c r="QAU2" s="76"/>
      <c r="QAV2" s="76"/>
      <c r="QAW2" s="76"/>
      <c r="QAX2" s="76"/>
      <c r="QAY2" s="76"/>
      <c r="QAZ2" s="76"/>
      <c r="QBA2" s="76"/>
      <c r="QBB2" s="76"/>
      <c r="QBC2" s="76"/>
      <c r="QBD2" s="76"/>
      <c r="QBE2" s="76"/>
      <c r="QBF2" s="76"/>
      <c r="QBG2" s="76"/>
      <c r="QBH2" s="76"/>
      <c r="QBI2" s="76"/>
      <c r="QBJ2" s="76"/>
      <c r="QBK2" s="76"/>
      <c r="QBL2" s="76"/>
      <c r="QBM2" s="76"/>
      <c r="QBN2" s="76"/>
      <c r="QBO2" s="76"/>
      <c r="QBP2" s="76"/>
      <c r="QBQ2" s="76"/>
      <c r="QBR2" s="76"/>
      <c r="QBS2" s="76"/>
      <c r="QBT2" s="76"/>
      <c r="QBU2" s="76"/>
      <c r="QBV2" s="76"/>
      <c r="QBW2" s="76"/>
      <c r="QBX2" s="76"/>
      <c r="QBY2" s="76"/>
      <c r="QBZ2" s="76"/>
      <c r="QCA2" s="76"/>
      <c r="QCB2" s="76"/>
      <c r="QCC2" s="76"/>
      <c r="QCD2" s="76"/>
      <c r="QCE2" s="76"/>
      <c r="QCF2" s="76"/>
      <c r="QCG2" s="76"/>
      <c r="QCH2" s="76"/>
      <c r="QCI2" s="76"/>
      <c r="QCJ2" s="76"/>
      <c r="QCK2" s="76"/>
      <c r="QCL2" s="76"/>
      <c r="QCM2" s="76"/>
      <c r="QCN2" s="76"/>
      <c r="QCO2" s="76"/>
      <c r="QCP2" s="76"/>
      <c r="QCQ2" s="76"/>
      <c r="QCR2" s="76"/>
      <c r="QCS2" s="76"/>
      <c r="QCT2" s="76"/>
      <c r="QCU2" s="76"/>
      <c r="QCV2" s="76"/>
      <c r="QCW2" s="76"/>
      <c r="QCX2" s="76"/>
      <c r="QCY2" s="76"/>
      <c r="QCZ2" s="76"/>
      <c r="QDA2" s="76"/>
      <c r="QDB2" s="76"/>
      <c r="QDC2" s="76"/>
      <c r="QDD2" s="76"/>
      <c r="QDE2" s="76"/>
      <c r="QDF2" s="76"/>
      <c r="QDG2" s="76"/>
      <c r="QDH2" s="76"/>
      <c r="QDI2" s="76"/>
      <c r="QDJ2" s="76"/>
      <c r="QDK2" s="76"/>
      <c r="QDL2" s="76"/>
      <c r="QDM2" s="76"/>
      <c r="QDN2" s="76"/>
      <c r="QDO2" s="76"/>
      <c r="QDP2" s="76"/>
      <c r="QDQ2" s="76"/>
      <c r="QDR2" s="76"/>
      <c r="QDS2" s="76"/>
      <c r="QDT2" s="76"/>
      <c r="QDU2" s="76"/>
      <c r="QDV2" s="76"/>
      <c r="QDW2" s="76"/>
      <c r="QDX2" s="76"/>
      <c r="QDY2" s="76"/>
      <c r="QDZ2" s="76"/>
      <c r="QEA2" s="76"/>
      <c r="QEB2" s="76"/>
      <c r="QEC2" s="76"/>
      <c r="QED2" s="76"/>
      <c r="QEE2" s="76"/>
      <c r="QEF2" s="76"/>
      <c r="QEG2" s="76"/>
      <c r="QEH2" s="76"/>
      <c r="QEI2" s="76"/>
      <c r="QEJ2" s="76"/>
      <c r="QEK2" s="76"/>
      <c r="QEL2" s="76"/>
      <c r="QEM2" s="76"/>
      <c r="QEN2" s="76"/>
      <c r="QEO2" s="76"/>
      <c r="QEP2" s="76"/>
      <c r="QEQ2" s="76"/>
      <c r="QER2" s="76"/>
      <c r="QES2" s="76"/>
      <c r="QET2" s="76"/>
      <c r="QEU2" s="76"/>
      <c r="QEV2" s="76"/>
      <c r="QEW2" s="76"/>
      <c r="QEX2" s="76"/>
      <c r="QEY2" s="76"/>
      <c r="QEZ2" s="76"/>
      <c r="QFA2" s="76"/>
      <c r="QFB2" s="76"/>
      <c r="QFC2" s="76"/>
      <c r="QFD2" s="76"/>
      <c r="QFE2" s="76"/>
      <c r="QFF2" s="76"/>
      <c r="QFG2" s="76"/>
      <c r="QFH2" s="76"/>
      <c r="QFI2" s="76"/>
      <c r="QFJ2" s="76"/>
      <c r="QFK2" s="76"/>
      <c r="QFL2" s="76"/>
      <c r="QFM2" s="76"/>
      <c r="QFN2" s="76"/>
      <c r="QFO2" s="76"/>
      <c r="QFP2" s="76"/>
      <c r="QFQ2" s="76"/>
      <c r="QFR2" s="76"/>
      <c r="QFS2" s="76"/>
      <c r="QFT2" s="76"/>
      <c r="QFU2" s="76"/>
      <c r="QFV2" s="76"/>
      <c r="QFW2" s="76"/>
      <c r="QFX2" s="76"/>
      <c r="QFY2" s="76"/>
      <c r="QFZ2" s="76"/>
      <c r="QGA2" s="76"/>
      <c r="QGB2" s="76"/>
      <c r="QGC2" s="76"/>
      <c r="QGD2" s="76"/>
      <c r="QGE2" s="76"/>
      <c r="QGF2" s="76"/>
      <c r="QGG2" s="76"/>
      <c r="QGH2" s="76"/>
      <c r="QGI2" s="76"/>
      <c r="QGJ2" s="76"/>
      <c r="QGK2" s="76"/>
      <c r="QGL2" s="76"/>
      <c r="QGM2" s="76"/>
      <c r="QGN2" s="76"/>
      <c r="QGO2" s="76"/>
      <c r="QGP2" s="76"/>
      <c r="QGQ2" s="76"/>
      <c r="QGR2" s="76"/>
      <c r="QGS2" s="76"/>
      <c r="QGT2" s="76"/>
      <c r="QGU2" s="76"/>
      <c r="QGV2" s="76"/>
      <c r="QGW2" s="76"/>
      <c r="QGX2" s="76"/>
      <c r="QGY2" s="76"/>
      <c r="QGZ2" s="76"/>
      <c r="QHA2" s="76"/>
      <c r="QHB2" s="76"/>
      <c r="QHC2" s="76"/>
      <c r="QHD2" s="76"/>
      <c r="QHE2" s="76"/>
      <c r="QHF2" s="76"/>
      <c r="QHG2" s="76"/>
      <c r="QHH2" s="76"/>
      <c r="QHI2" s="76"/>
      <c r="QHJ2" s="76"/>
      <c r="QHK2" s="76"/>
      <c r="QHL2" s="76"/>
      <c r="QHM2" s="76"/>
      <c r="QHN2" s="76"/>
      <c r="QHO2" s="76"/>
      <c r="QHP2" s="76"/>
      <c r="QHQ2" s="76"/>
      <c r="QHR2" s="76"/>
      <c r="QHS2" s="76"/>
      <c r="QHT2" s="76"/>
      <c r="QHU2" s="76"/>
      <c r="QHV2" s="76"/>
      <c r="QHW2" s="76"/>
      <c r="QHX2" s="76"/>
      <c r="QHY2" s="76"/>
      <c r="QHZ2" s="76"/>
      <c r="QIA2" s="76"/>
      <c r="QIB2" s="76"/>
      <c r="QIC2" s="76"/>
      <c r="QID2" s="76"/>
      <c r="QIE2" s="76"/>
      <c r="QIF2" s="76"/>
      <c r="QIG2" s="76"/>
      <c r="QIH2" s="76"/>
      <c r="QII2" s="76"/>
      <c r="QIJ2" s="76"/>
      <c r="QIK2" s="76"/>
      <c r="QIL2" s="76"/>
      <c r="QIM2" s="76"/>
      <c r="QIN2" s="76"/>
      <c r="QIO2" s="76"/>
      <c r="QIP2" s="76"/>
      <c r="QIQ2" s="76"/>
      <c r="QIR2" s="76"/>
      <c r="QIS2" s="76"/>
      <c r="QIT2" s="76"/>
      <c r="QIU2" s="76"/>
      <c r="QIV2" s="76"/>
      <c r="QIW2" s="76"/>
      <c r="QIX2" s="76"/>
      <c r="QIY2" s="76"/>
      <c r="QIZ2" s="76"/>
      <c r="QJA2" s="76"/>
      <c r="QJB2" s="76"/>
      <c r="QJC2" s="76"/>
      <c r="QJD2" s="76"/>
      <c r="QJE2" s="76"/>
      <c r="QJF2" s="76"/>
      <c r="QJG2" s="76"/>
      <c r="QJH2" s="76"/>
      <c r="QJI2" s="76"/>
      <c r="QJJ2" s="76"/>
      <c r="QJK2" s="76"/>
      <c r="QJL2" s="76"/>
      <c r="QJM2" s="76"/>
      <c r="QJN2" s="76"/>
      <c r="QJO2" s="76"/>
      <c r="QJP2" s="76"/>
      <c r="QJQ2" s="76"/>
      <c r="QJR2" s="76"/>
      <c r="QJS2" s="76"/>
      <c r="QJT2" s="76"/>
      <c r="QJU2" s="76"/>
      <c r="QJV2" s="76"/>
      <c r="QJW2" s="76"/>
      <c r="QJX2" s="76"/>
      <c r="QJY2" s="76"/>
      <c r="QJZ2" s="76"/>
      <c r="QKA2" s="76"/>
      <c r="QKB2" s="76"/>
      <c r="QKC2" s="76"/>
      <c r="QKD2" s="76"/>
      <c r="QKE2" s="76"/>
      <c r="QKF2" s="76"/>
      <c r="QKG2" s="76"/>
      <c r="QKH2" s="76"/>
      <c r="QKI2" s="76"/>
      <c r="QKJ2" s="76"/>
      <c r="QKK2" s="76"/>
      <c r="QKL2" s="76"/>
      <c r="QKM2" s="76"/>
      <c r="QKN2" s="76"/>
      <c r="QKO2" s="76"/>
      <c r="QKP2" s="76"/>
      <c r="QKQ2" s="76"/>
      <c r="QKR2" s="76"/>
      <c r="QKS2" s="76"/>
      <c r="QKT2" s="76"/>
      <c r="QKU2" s="76"/>
      <c r="QKV2" s="76"/>
      <c r="QKW2" s="76"/>
      <c r="QKX2" s="76"/>
      <c r="QKY2" s="76"/>
      <c r="QKZ2" s="76"/>
      <c r="QLA2" s="76"/>
      <c r="QLB2" s="76"/>
      <c r="QLC2" s="76"/>
      <c r="QLD2" s="76"/>
      <c r="QLE2" s="76"/>
      <c r="QLF2" s="76"/>
      <c r="QLG2" s="76"/>
      <c r="QLH2" s="76"/>
      <c r="QLI2" s="76"/>
      <c r="QLJ2" s="76"/>
      <c r="QLK2" s="76"/>
      <c r="QLL2" s="76"/>
      <c r="QLM2" s="76"/>
      <c r="QLN2" s="76"/>
      <c r="QLO2" s="76"/>
      <c r="QLP2" s="76"/>
      <c r="QLQ2" s="76"/>
      <c r="QLR2" s="76"/>
      <c r="QLS2" s="76"/>
      <c r="QLT2" s="76"/>
      <c r="QLU2" s="76"/>
      <c r="QLV2" s="76"/>
      <c r="QLW2" s="76"/>
      <c r="QLX2" s="76"/>
      <c r="QLY2" s="76"/>
      <c r="QLZ2" s="76"/>
      <c r="QMA2" s="76"/>
      <c r="QMB2" s="76"/>
      <c r="QMC2" s="76"/>
      <c r="QMD2" s="76"/>
      <c r="QME2" s="76"/>
      <c r="QMF2" s="76"/>
      <c r="QMG2" s="76"/>
      <c r="QMH2" s="76"/>
      <c r="QMI2" s="76"/>
      <c r="QMJ2" s="76"/>
      <c r="QMK2" s="76"/>
      <c r="QML2" s="76"/>
      <c r="QMM2" s="76"/>
      <c r="QMN2" s="76"/>
      <c r="QMO2" s="76"/>
      <c r="QMP2" s="76"/>
      <c r="QMQ2" s="76"/>
      <c r="QMR2" s="76"/>
      <c r="QMS2" s="76"/>
      <c r="QMT2" s="76"/>
      <c r="QMU2" s="76"/>
      <c r="QMV2" s="76"/>
      <c r="QMW2" s="76"/>
      <c r="QMX2" s="76"/>
      <c r="QMY2" s="76"/>
      <c r="QMZ2" s="76"/>
      <c r="QNA2" s="76"/>
      <c r="QNB2" s="76"/>
      <c r="QNC2" s="76"/>
      <c r="QND2" s="76"/>
      <c r="QNE2" s="76"/>
      <c r="QNF2" s="76"/>
      <c r="QNG2" s="76"/>
      <c r="QNH2" s="76"/>
      <c r="QNI2" s="76"/>
      <c r="QNJ2" s="76"/>
      <c r="QNK2" s="76"/>
      <c r="QNL2" s="76"/>
      <c r="QNM2" s="76"/>
      <c r="QNN2" s="76"/>
      <c r="QNO2" s="76"/>
      <c r="QNP2" s="76"/>
      <c r="QNQ2" s="76"/>
      <c r="QNR2" s="76"/>
      <c r="QNS2" s="76"/>
      <c r="QNT2" s="76"/>
      <c r="QNU2" s="76"/>
      <c r="QNV2" s="76"/>
      <c r="QNW2" s="76"/>
      <c r="QNX2" s="76"/>
      <c r="QNY2" s="76"/>
      <c r="QNZ2" s="76"/>
      <c r="QOA2" s="76"/>
      <c r="QOB2" s="76"/>
      <c r="QOC2" s="76"/>
      <c r="QOD2" s="76"/>
      <c r="QOE2" s="76"/>
      <c r="QOF2" s="76"/>
      <c r="QOG2" s="76"/>
      <c r="QOH2" s="76"/>
      <c r="QOI2" s="76"/>
      <c r="QOJ2" s="76"/>
      <c r="QOK2" s="76"/>
      <c r="QOL2" s="76"/>
      <c r="QOM2" s="76"/>
      <c r="QON2" s="76"/>
      <c r="QOO2" s="76"/>
      <c r="QOP2" s="76"/>
      <c r="QOQ2" s="76"/>
      <c r="QOR2" s="76"/>
      <c r="QOS2" s="76"/>
      <c r="QOT2" s="76"/>
      <c r="QOU2" s="76"/>
      <c r="QOV2" s="76"/>
      <c r="QOW2" s="76"/>
      <c r="QOX2" s="76"/>
      <c r="QOY2" s="76"/>
      <c r="QOZ2" s="76"/>
      <c r="QPA2" s="76"/>
      <c r="QPB2" s="76"/>
      <c r="QPC2" s="76"/>
      <c r="QPD2" s="76"/>
      <c r="QPE2" s="76"/>
      <c r="QPF2" s="76"/>
      <c r="QPG2" s="76"/>
      <c r="QPH2" s="76"/>
      <c r="QPI2" s="76"/>
      <c r="QPJ2" s="76"/>
      <c r="QPK2" s="76"/>
      <c r="QPL2" s="76"/>
      <c r="QPM2" s="76"/>
      <c r="QPN2" s="76"/>
      <c r="QPO2" s="76"/>
      <c r="QPP2" s="76"/>
      <c r="QPQ2" s="76"/>
      <c r="QPR2" s="76"/>
      <c r="QPS2" s="76"/>
      <c r="QPT2" s="76"/>
      <c r="QPU2" s="76"/>
      <c r="QPV2" s="76"/>
      <c r="QPW2" s="76"/>
      <c r="QPX2" s="76"/>
      <c r="QPY2" s="76"/>
      <c r="QPZ2" s="76"/>
      <c r="QQA2" s="76"/>
      <c r="QQB2" s="76"/>
      <c r="QQC2" s="76"/>
      <c r="QQD2" s="76"/>
      <c r="QQE2" s="76"/>
      <c r="QQF2" s="76"/>
      <c r="QQG2" s="76"/>
      <c r="QQH2" s="76"/>
      <c r="QQI2" s="76"/>
      <c r="QQJ2" s="76"/>
      <c r="QQK2" s="76"/>
      <c r="QQL2" s="76"/>
      <c r="QQM2" s="76"/>
      <c r="QQN2" s="76"/>
      <c r="QQO2" s="76"/>
      <c r="QQP2" s="76"/>
      <c r="QQQ2" s="76"/>
      <c r="QQR2" s="76"/>
      <c r="QQS2" s="76"/>
      <c r="QQT2" s="76"/>
      <c r="QQU2" s="76"/>
      <c r="QQV2" s="76"/>
      <c r="QQW2" s="76"/>
      <c r="QQX2" s="76"/>
      <c r="QQY2" s="76"/>
      <c r="QQZ2" s="76"/>
      <c r="QRA2" s="76"/>
      <c r="QRB2" s="76"/>
      <c r="QRC2" s="76"/>
      <c r="QRD2" s="76"/>
      <c r="QRE2" s="76"/>
      <c r="QRF2" s="76"/>
      <c r="QRG2" s="76"/>
      <c r="QRH2" s="76"/>
      <c r="QRI2" s="76"/>
      <c r="QRJ2" s="76"/>
      <c r="QRK2" s="76"/>
      <c r="QRL2" s="76"/>
      <c r="QRM2" s="76"/>
      <c r="QRN2" s="76"/>
      <c r="QRO2" s="76"/>
      <c r="QRP2" s="76"/>
      <c r="QRQ2" s="76"/>
      <c r="QRR2" s="76"/>
      <c r="QRS2" s="76"/>
      <c r="QRT2" s="76"/>
      <c r="QRU2" s="76"/>
      <c r="QRV2" s="76"/>
      <c r="QRW2" s="76"/>
      <c r="QRX2" s="76"/>
      <c r="QRY2" s="76"/>
      <c r="QRZ2" s="76"/>
      <c r="QSA2" s="76"/>
      <c r="QSB2" s="76"/>
      <c r="QSC2" s="76"/>
      <c r="QSD2" s="76"/>
      <c r="QSE2" s="76"/>
      <c r="QSF2" s="76"/>
      <c r="QSG2" s="76"/>
      <c r="QSH2" s="76"/>
      <c r="QSI2" s="76"/>
      <c r="QSJ2" s="76"/>
      <c r="QSK2" s="76"/>
      <c r="QSL2" s="76"/>
      <c r="QSM2" s="76"/>
      <c r="QSN2" s="76"/>
      <c r="QSO2" s="76"/>
      <c r="QSP2" s="76"/>
      <c r="QSQ2" s="76"/>
      <c r="QSR2" s="76"/>
      <c r="QSS2" s="76"/>
      <c r="QST2" s="76"/>
      <c r="QSU2" s="76"/>
      <c r="QSV2" s="76"/>
      <c r="QSW2" s="76"/>
      <c r="QSX2" s="76"/>
      <c r="QSY2" s="76"/>
      <c r="QSZ2" s="76"/>
      <c r="QTA2" s="76"/>
      <c r="QTB2" s="76"/>
      <c r="QTC2" s="76"/>
      <c r="QTD2" s="76"/>
      <c r="QTE2" s="76"/>
      <c r="QTF2" s="76"/>
      <c r="QTG2" s="76"/>
      <c r="QTH2" s="76"/>
      <c r="QTI2" s="76"/>
      <c r="QTJ2" s="76"/>
      <c r="QTK2" s="76"/>
      <c r="QTL2" s="76"/>
      <c r="QTM2" s="76"/>
      <c r="QTN2" s="76"/>
      <c r="QTO2" s="76"/>
      <c r="QTP2" s="76"/>
      <c r="QTQ2" s="76"/>
      <c r="QTR2" s="76"/>
      <c r="QTS2" s="76"/>
      <c r="QTT2" s="76"/>
      <c r="QTU2" s="76"/>
      <c r="QTV2" s="76"/>
      <c r="QTW2" s="76"/>
      <c r="QTX2" s="76"/>
      <c r="QTY2" s="76"/>
      <c r="QTZ2" s="76"/>
      <c r="QUA2" s="76"/>
      <c r="QUB2" s="76"/>
      <c r="QUC2" s="76"/>
      <c r="QUD2" s="76"/>
      <c r="QUE2" s="76"/>
      <c r="QUF2" s="76"/>
      <c r="QUG2" s="76"/>
      <c r="QUH2" s="76"/>
      <c r="QUI2" s="76"/>
      <c r="QUJ2" s="76"/>
      <c r="QUK2" s="76"/>
      <c r="QUL2" s="76"/>
      <c r="QUM2" s="76"/>
      <c r="QUN2" s="76"/>
      <c r="QUO2" s="76"/>
      <c r="QUP2" s="76"/>
      <c r="QUQ2" s="76"/>
      <c r="QUR2" s="76"/>
      <c r="QUS2" s="76"/>
      <c r="QUT2" s="76"/>
      <c r="QUU2" s="76"/>
      <c r="QUV2" s="76"/>
      <c r="QUW2" s="76"/>
      <c r="QUX2" s="76"/>
      <c r="QUY2" s="76"/>
      <c r="QUZ2" s="76"/>
      <c r="QVA2" s="76"/>
      <c r="QVB2" s="76"/>
      <c r="QVC2" s="76"/>
      <c r="QVD2" s="76"/>
      <c r="QVE2" s="76"/>
      <c r="QVF2" s="76"/>
      <c r="QVG2" s="76"/>
      <c r="QVH2" s="76"/>
      <c r="QVI2" s="76"/>
      <c r="QVJ2" s="76"/>
      <c r="QVK2" s="76"/>
      <c r="QVL2" s="76"/>
      <c r="QVM2" s="76"/>
      <c r="QVN2" s="76"/>
      <c r="QVO2" s="76"/>
      <c r="QVP2" s="76"/>
      <c r="QVQ2" s="76"/>
      <c r="QVR2" s="76"/>
      <c r="QVS2" s="76"/>
      <c r="QVT2" s="76"/>
      <c r="QVU2" s="76"/>
      <c r="QVV2" s="76"/>
      <c r="QVW2" s="76"/>
      <c r="QVX2" s="76"/>
      <c r="QVY2" s="76"/>
      <c r="QVZ2" s="76"/>
      <c r="QWA2" s="76"/>
      <c r="QWB2" s="76"/>
      <c r="QWC2" s="76"/>
      <c r="QWD2" s="76"/>
      <c r="QWE2" s="76"/>
      <c r="QWF2" s="76"/>
      <c r="QWG2" s="76"/>
      <c r="QWH2" s="76"/>
      <c r="QWI2" s="76"/>
      <c r="QWJ2" s="76"/>
      <c r="QWK2" s="76"/>
      <c r="QWL2" s="76"/>
      <c r="QWM2" s="76"/>
      <c r="QWN2" s="76"/>
      <c r="QWO2" s="76"/>
      <c r="QWP2" s="76"/>
      <c r="QWQ2" s="76"/>
      <c r="QWR2" s="76"/>
      <c r="QWS2" s="76"/>
      <c r="QWT2" s="76"/>
      <c r="QWU2" s="76"/>
      <c r="QWV2" s="76"/>
      <c r="QWW2" s="76"/>
      <c r="QWX2" s="76"/>
      <c r="QWY2" s="76"/>
      <c r="QWZ2" s="76"/>
      <c r="QXA2" s="76"/>
      <c r="QXB2" s="76"/>
      <c r="QXC2" s="76"/>
      <c r="QXD2" s="76"/>
      <c r="QXE2" s="76"/>
      <c r="QXF2" s="76"/>
      <c r="QXG2" s="76"/>
      <c r="QXH2" s="76"/>
      <c r="QXI2" s="76"/>
      <c r="QXJ2" s="76"/>
      <c r="QXK2" s="76"/>
      <c r="QXL2" s="76"/>
      <c r="QXM2" s="76"/>
      <c r="QXN2" s="76"/>
      <c r="QXO2" s="76"/>
      <c r="QXP2" s="76"/>
      <c r="QXQ2" s="76"/>
      <c r="QXR2" s="76"/>
      <c r="QXS2" s="76"/>
      <c r="QXT2" s="76"/>
      <c r="QXU2" s="76"/>
      <c r="QXV2" s="76"/>
      <c r="QXW2" s="76"/>
      <c r="QXX2" s="76"/>
      <c r="QXY2" s="76"/>
      <c r="QXZ2" s="76"/>
      <c r="QYA2" s="76"/>
      <c r="QYB2" s="76"/>
      <c r="QYC2" s="76"/>
      <c r="QYD2" s="76"/>
      <c r="QYE2" s="76"/>
      <c r="QYF2" s="76"/>
      <c r="QYG2" s="76"/>
      <c r="QYH2" s="76"/>
      <c r="QYI2" s="76"/>
      <c r="QYJ2" s="76"/>
      <c r="QYK2" s="76"/>
      <c r="QYL2" s="76"/>
      <c r="QYM2" s="76"/>
      <c r="QYN2" s="76"/>
      <c r="QYO2" s="76"/>
      <c r="QYP2" s="76"/>
      <c r="QYQ2" s="76"/>
      <c r="QYR2" s="76"/>
      <c r="QYS2" s="76"/>
      <c r="QYT2" s="76"/>
      <c r="QYU2" s="76"/>
      <c r="QYV2" s="76"/>
      <c r="QYW2" s="76"/>
      <c r="QYX2" s="76"/>
      <c r="QYY2" s="76"/>
      <c r="QYZ2" s="76"/>
      <c r="QZA2" s="76"/>
      <c r="QZB2" s="76"/>
      <c r="QZC2" s="76"/>
      <c r="QZD2" s="76"/>
      <c r="QZE2" s="76"/>
      <c r="QZF2" s="76"/>
      <c r="QZG2" s="76"/>
      <c r="QZH2" s="76"/>
      <c r="QZI2" s="76"/>
      <c r="QZJ2" s="76"/>
      <c r="QZK2" s="76"/>
      <c r="QZL2" s="76"/>
      <c r="QZM2" s="76"/>
      <c r="QZN2" s="76"/>
      <c r="QZO2" s="76"/>
      <c r="QZP2" s="76"/>
      <c r="QZQ2" s="76"/>
      <c r="QZR2" s="76"/>
      <c r="QZS2" s="76"/>
      <c r="QZT2" s="76"/>
      <c r="QZU2" s="76"/>
      <c r="QZV2" s="76"/>
      <c r="QZW2" s="76"/>
      <c r="QZX2" s="76"/>
      <c r="QZY2" s="76"/>
      <c r="QZZ2" s="76"/>
      <c r="RAA2" s="76"/>
      <c r="RAB2" s="76"/>
      <c r="RAC2" s="76"/>
      <c r="RAD2" s="76"/>
      <c r="RAE2" s="76"/>
      <c r="RAF2" s="76"/>
      <c r="RAG2" s="76"/>
      <c r="RAH2" s="76"/>
      <c r="RAI2" s="76"/>
      <c r="RAJ2" s="76"/>
      <c r="RAK2" s="76"/>
      <c r="RAL2" s="76"/>
      <c r="RAM2" s="76"/>
      <c r="RAN2" s="76"/>
      <c r="RAO2" s="76"/>
      <c r="RAP2" s="76"/>
      <c r="RAQ2" s="76"/>
      <c r="RAR2" s="76"/>
      <c r="RAS2" s="76"/>
      <c r="RAT2" s="76"/>
      <c r="RAU2" s="76"/>
      <c r="RAV2" s="76"/>
      <c r="RAW2" s="76"/>
      <c r="RAX2" s="76"/>
      <c r="RAY2" s="76"/>
      <c r="RAZ2" s="76"/>
      <c r="RBA2" s="76"/>
      <c r="RBB2" s="76"/>
      <c r="RBC2" s="76"/>
      <c r="RBD2" s="76"/>
      <c r="RBE2" s="76"/>
      <c r="RBF2" s="76"/>
      <c r="RBG2" s="76"/>
      <c r="RBH2" s="76"/>
      <c r="RBI2" s="76"/>
      <c r="RBJ2" s="76"/>
      <c r="RBK2" s="76"/>
      <c r="RBL2" s="76"/>
      <c r="RBM2" s="76"/>
      <c r="RBN2" s="76"/>
      <c r="RBO2" s="76"/>
      <c r="RBP2" s="76"/>
      <c r="RBQ2" s="76"/>
      <c r="RBR2" s="76"/>
      <c r="RBS2" s="76"/>
      <c r="RBT2" s="76"/>
      <c r="RBU2" s="76"/>
      <c r="RBV2" s="76"/>
      <c r="RBW2" s="76"/>
      <c r="RBX2" s="76"/>
      <c r="RBY2" s="76"/>
      <c r="RBZ2" s="76"/>
      <c r="RCA2" s="76"/>
      <c r="RCB2" s="76"/>
      <c r="RCC2" s="76"/>
      <c r="RCD2" s="76"/>
      <c r="RCE2" s="76"/>
      <c r="RCF2" s="76"/>
      <c r="RCG2" s="76"/>
      <c r="RCH2" s="76"/>
      <c r="RCI2" s="76"/>
      <c r="RCJ2" s="76"/>
      <c r="RCK2" s="76"/>
      <c r="RCL2" s="76"/>
      <c r="RCM2" s="76"/>
      <c r="RCN2" s="76"/>
      <c r="RCO2" s="76"/>
      <c r="RCP2" s="76"/>
      <c r="RCQ2" s="76"/>
      <c r="RCR2" s="76"/>
      <c r="RCS2" s="76"/>
      <c r="RCT2" s="76"/>
      <c r="RCU2" s="76"/>
      <c r="RCV2" s="76"/>
      <c r="RCW2" s="76"/>
      <c r="RCX2" s="76"/>
      <c r="RCY2" s="76"/>
      <c r="RCZ2" s="76"/>
      <c r="RDA2" s="76"/>
      <c r="RDB2" s="76"/>
      <c r="RDC2" s="76"/>
      <c r="RDD2" s="76"/>
      <c r="RDE2" s="76"/>
      <c r="RDF2" s="76"/>
      <c r="RDG2" s="76"/>
      <c r="RDH2" s="76"/>
      <c r="RDI2" s="76"/>
      <c r="RDJ2" s="76"/>
      <c r="RDK2" s="76"/>
      <c r="RDL2" s="76"/>
      <c r="RDM2" s="76"/>
      <c r="RDN2" s="76"/>
      <c r="RDO2" s="76"/>
      <c r="RDP2" s="76"/>
      <c r="RDQ2" s="76"/>
      <c r="RDR2" s="76"/>
      <c r="RDS2" s="76"/>
      <c r="RDT2" s="76"/>
      <c r="RDU2" s="76"/>
      <c r="RDV2" s="76"/>
      <c r="RDW2" s="76"/>
      <c r="RDX2" s="76"/>
      <c r="RDY2" s="76"/>
      <c r="RDZ2" s="76"/>
      <c r="REA2" s="76"/>
      <c r="REB2" s="76"/>
      <c r="REC2" s="76"/>
      <c r="RED2" s="76"/>
      <c r="REE2" s="76"/>
      <c r="REF2" s="76"/>
      <c r="REG2" s="76"/>
      <c r="REH2" s="76"/>
      <c r="REI2" s="76"/>
      <c r="REJ2" s="76"/>
      <c r="REK2" s="76"/>
      <c r="REL2" s="76"/>
      <c r="REM2" s="76"/>
      <c r="REN2" s="76"/>
      <c r="REO2" s="76"/>
      <c r="REP2" s="76"/>
      <c r="REQ2" s="76"/>
      <c r="RER2" s="76"/>
      <c r="RES2" s="76"/>
      <c r="RET2" s="76"/>
      <c r="REU2" s="76"/>
      <c r="REV2" s="76"/>
      <c r="REW2" s="76"/>
      <c r="REX2" s="76"/>
      <c r="REY2" s="76"/>
      <c r="REZ2" s="76"/>
      <c r="RFA2" s="76"/>
      <c r="RFB2" s="76"/>
      <c r="RFC2" s="76"/>
      <c r="RFD2" s="76"/>
      <c r="RFE2" s="76"/>
      <c r="RFF2" s="76"/>
      <c r="RFG2" s="76"/>
      <c r="RFH2" s="76"/>
      <c r="RFI2" s="76"/>
      <c r="RFJ2" s="76"/>
      <c r="RFK2" s="76"/>
      <c r="RFL2" s="76"/>
      <c r="RFM2" s="76"/>
      <c r="RFN2" s="76"/>
      <c r="RFO2" s="76"/>
      <c r="RFP2" s="76"/>
      <c r="RFQ2" s="76"/>
      <c r="RFR2" s="76"/>
      <c r="RFS2" s="76"/>
      <c r="RFT2" s="76"/>
      <c r="RFU2" s="76"/>
      <c r="RFV2" s="76"/>
      <c r="RFW2" s="76"/>
      <c r="RFX2" s="76"/>
      <c r="RFY2" s="76"/>
      <c r="RFZ2" s="76"/>
      <c r="RGA2" s="76"/>
      <c r="RGB2" s="76"/>
      <c r="RGC2" s="76"/>
      <c r="RGD2" s="76"/>
      <c r="RGE2" s="76"/>
      <c r="RGF2" s="76"/>
      <c r="RGG2" s="76"/>
      <c r="RGH2" s="76"/>
      <c r="RGI2" s="76"/>
      <c r="RGJ2" s="76"/>
      <c r="RGK2" s="76"/>
      <c r="RGL2" s="76"/>
      <c r="RGM2" s="76"/>
      <c r="RGN2" s="76"/>
      <c r="RGO2" s="76"/>
      <c r="RGP2" s="76"/>
      <c r="RGQ2" s="76"/>
      <c r="RGR2" s="76"/>
      <c r="RGS2" s="76"/>
      <c r="RGT2" s="76"/>
      <c r="RGU2" s="76"/>
      <c r="RGV2" s="76"/>
      <c r="RGW2" s="76"/>
      <c r="RGX2" s="76"/>
      <c r="RGY2" s="76"/>
      <c r="RGZ2" s="76"/>
      <c r="RHA2" s="76"/>
      <c r="RHB2" s="76"/>
      <c r="RHC2" s="76"/>
      <c r="RHD2" s="76"/>
      <c r="RHE2" s="76"/>
      <c r="RHF2" s="76"/>
      <c r="RHG2" s="76"/>
      <c r="RHH2" s="76"/>
      <c r="RHI2" s="76"/>
      <c r="RHJ2" s="76"/>
      <c r="RHK2" s="76"/>
      <c r="RHL2" s="76"/>
      <c r="RHM2" s="76"/>
      <c r="RHN2" s="76"/>
      <c r="RHO2" s="76"/>
      <c r="RHP2" s="76"/>
      <c r="RHQ2" s="76"/>
      <c r="RHR2" s="76"/>
      <c r="RHS2" s="76"/>
      <c r="RHT2" s="76"/>
      <c r="RHU2" s="76"/>
      <c r="RHV2" s="76"/>
      <c r="RHW2" s="76"/>
      <c r="RHX2" s="76"/>
      <c r="RHY2" s="76"/>
      <c r="RHZ2" s="76"/>
      <c r="RIA2" s="76"/>
      <c r="RIB2" s="76"/>
      <c r="RIC2" s="76"/>
      <c r="RID2" s="76"/>
      <c r="RIE2" s="76"/>
      <c r="RIF2" s="76"/>
      <c r="RIG2" s="76"/>
      <c r="RIH2" s="76"/>
      <c r="RII2" s="76"/>
      <c r="RIJ2" s="76"/>
      <c r="RIK2" s="76"/>
      <c r="RIL2" s="76"/>
      <c r="RIM2" s="76"/>
      <c r="RIN2" s="76"/>
      <c r="RIO2" s="76"/>
      <c r="RIP2" s="76"/>
      <c r="RIQ2" s="76"/>
      <c r="RIR2" s="76"/>
      <c r="RIS2" s="76"/>
      <c r="RIT2" s="76"/>
      <c r="RIU2" s="76"/>
      <c r="RIV2" s="76"/>
      <c r="RIW2" s="76"/>
      <c r="RIX2" s="76"/>
      <c r="RIY2" s="76"/>
      <c r="RIZ2" s="76"/>
      <c r="RJA2" s="76"/>
      <c r="RJB2" s="76"/>
      <c r="RJC2" s="76"/>
      <c r="RJD2" s="76"/>
      <c r="RJE2" s="76"/>
      <c r="RJF2" s="76"/>
      <c r="RJG2" s="76"/>
      <c r="RJH2" s="76"/>
      <c r="RJI2" s="76"/>
      <c r="RJJ2" s="76"/>
      <c r="RJK2" s="76"/>
      <c r="RJL2" s="76"/>
      <c r="RJM2" s="76"/>
      <c r="RJN2" s="76"/>
      <c r="RJO2" s="76"/>
      <c r="RJP2" s="76"/>
      <c r="RJQ2" s="76"/>
      <c r="RJR2" s="76"/>
      <c r="RJS2" s="76"/>
      <c r="RJT2" s="76"/>
      <c r="RJU2" s="76"/>
      <c r="RJV2" s="76"/>
      <c r="RJW2" s="76"/>
      <c r="RJX2" s="76"/>
      <c r="RJY2" s="76"/>
      <c r="RJZ2" s="76"/>
      <c r="RKA2" s="76"/>
      <c r="RKB2" s="76"/>
      <c r="RKC2" s="76"/>
      <c r="RKD2" s="76"/>
      <c r="RKE2" s="76"/>
      <c r="RKF2" s="76"/>
      <c r="RKG2" s="76"/>
      <c r="RKH2" s="76"/>
      <c r="RKI2" s="76"/>
      <c r="RKJ2" s="76"/>
      <c r="RKK2" s="76"/>
      <c r="RKL2" s="76"/>
      <c r="RKM2" s="76"/>
      <c r="RKN2" s="76"/>
      <c r="RKO2" s="76"/>
      <c r="RKP2" s="76"/>
      <c r="RKQ2" s="76"/>
      <c r="RKR2" s="76"/>
      <c r="RKS2" s="76"/>
      <c r="RKT2" s="76"/>
      <c r="RKU2" s="76"/>
      <c r="RKV2" s="76"/>
      <c r="RKW2" s="76"/>
      <c r="RKX2" s="76"/>
      <c r="RKY2" s="76"/>
      <c r="RKZ2" s="76"/>
      <c r="RLA2" s="76"/>
      <c r="RLB2" s="76"/>
      <c r="RLC2" s="76"/>
      <c r="RLD2" s="76"/>
      <c r="RLE2" s="76"/>
      <c r="RLF2" s="76"/>
      <c r="RLG2" s="76"/>
      <c r="RLH2" s="76"/>
      <c r="RLI2" s="76"/>
      <c r="RLJ2" s="76"/>
      <c r="RLK2" s="76"/>
      <c r="RLL2" s="76"/>
      <c r="RLM2" s="76"/>
      <c r="RLN2" s="76"/>
      <c r="RLO2" s="76"/>
      <c r="RLP2" s="76"/>
      <c r="RLQ2" s="76"/>
      <c r="RLR2" s="76"/>
      <c r="RLS2" s="76"/>
      <c r="RLT2" s="76"/>
      <c r="RLU2" s="76"/>
      <c r="RLV2" s="76"/>
      <c r="RLW2" s="76"/>
      <c r="RLX2" s="76"/>
      <c r="RLY2" s="76"/>
      <c r="RLZ2" s="76"/>
      <c r="RMA2" s="76"/>
      <c r="RMB2" s="76"/>
      <c r="RMC2" s="76"/>
      <c r="RMD2" s="76"/>
      <c r="RME2" s="76"/>
      <c r="RMF2" s="76"/>
      <c r="RMG2" s="76"/>
      <c r="RMH2" s="76"/>
      <c r="RMI2" s="76"/>
      <c r="RMJ2" s="76"/>
      <c r="RMK2" s="76"/>
      <c r="RML2" s="76"/>
      <c r="RMM2" s="76"/>
      <c r="RMN2" s="76"/>
      <c r="RMO2" s="76"/>
      <c r="RMP2" s="76"/>
      <c r="RMQ2" s="76"/>
      <c r="RMR2" s="76"/>
      <c r="RMS2" s="76"/>
      <c r="RMT2" s="76"/>
      <c r="RMU2" s="76"/>
      <c r="RMV2" s="76"/>
      <c r="RMW2" s="76"/>
      <c r="RMX2" s="76"/>
      <c r="RMY2" s="76"/>
      <c r="RMZ2" s="76"/>
      <c r="RNA2" s="76"/>
      <c r="RNB2" s="76"/>
      <c r="RNC2" s="76"/>
      <c r="RND2" s="76"/>
      <c r="RNE2" s="76"/>
      <c r="RNF2" s="76"/>
      <c r="RNG2" s="76"/>
      <c r="RNH2" s="76"/>
      <c r="RNI2" s="76"/>
      <c r="RNJ2" s="76"/>
      <c r="RNK2" s="76"/>
      <c r="RNL2" s="76"/>
      <c r="RNM2" s="76"/>
      <c r="RNN2" s="76"/>
      <c r="RNO2" s="76"/>
      <c r="RNP2" s="76"/>
      <c r="RNQ2" s="76"/>
      <c r="RNR2" s="76"/>
      <c r="RNS2" s="76"/>
      <c r="RNT2" s="76"/>
      <c r="RNU2" s="76"/>
      <c r="RNV2" s="76"/>
      <c r="RNW2" s="76"/>
      <c r="RNX2" s="76"/>
      <c r="RNY2" s="76"/>
      <c r="RNZ2" s="76"/>
      <c r="ROA2" s="76"/>
      <c r="ROB2" s="76"/>
      <c r="ROC2" s="76"/>
      <c r="ROD2" s="76"/>
      <c r="ROE2" s="76"/>
      <c r="ROF2" s="76"/>
      <c r="ROG2" s="76"/>
      <c r="ROH2" s="76"/>
      <c r="ROI2" s="76"/>
      <c r="ROJ2" s="76"/>
      <c r="ROK2" s="76"/>
      <c r="ROL2" s="76"/>
      <c r="ROM2" s="76"/>
      <c r="RON2" s="76"/>
      <c r="ROO2" s="76"/>
      <c r="ROP2" s="76"/>
      <c r="ROQ2" s="76"/>
      <c r="ROR2" s="76"/>
      <c r="ROS2" s="76"/>
      <c r="ROT2" s="76"/>
      <c r="ROU2" s="76"/>
      <c r="ROV2" s="76"/>
      <c r="ROW2" s="76"/>
      <c r="ROX2" s="76"/>
      <c r="ROY2" s="76"/>
      <c r="ROZ2" s="76"/>
      <c r="RPA2" s="76"/>
      <c r="RPB2" s="76"/>
      <c r="RPC2" s="76"/>
      <c r="RPD2" s="76"/>
      <c r="RPE2" s="76"/>
      <c r="RPF2" s="76"/>
      <c r="RPG2" s="76"/>
      <c r="RPH2" s="76"/>
      <c r="RPI2" s="76"/>
      <c r="RPJ2" s="76"/>
      <c r="RPK2" s="76"/>
      <c r="RPL2" s="76"/>
      <c r="RPM2" s="76"/>
      <c r="RPN2" s="76"/>
      <c r="RPO2" s="76"/>
      <c r="RPP2" s="76"/>
      <c r="RPQ2" s="76"/>
      <c r="RPR2" s="76"/>
      <c r="RPS2" s="76"/>
      <c r="RPT2" s="76"/>
      <c r="RPU2" s="76"/>
      <c r="RPV2" s="76"/>
      <c r="RPW2" s="76"/>
      <c r="RPX2" s="76"/>
      <c r="RPY2" s="76"/>
      <c r="RPZ2" s="76"/>
      <c r="RQA2" s="76"/>
      <c r="RQB2" s="76"/>
      <c r="RQC2" s="76"/>
      <c r="RQD2" s="76"/>
      <c r="RQE2" s="76"/>
      <c r="RQF2" s="76"/>
      <c r="RQG2" s="76"/>
      <c r="RQH2" s="76"/>
      <c r="RQI2" s="76"/>
      <c r="RQJ2" s="76"/>
      <c r="RQK2" s="76"/>
      <c r="RQL2" s="76"/>
      <c r="RQM2" s="76"/>
      <c r="RQN2" s="76"/>
      <c r="RQO2" s="76"/>
      <c r="RQP2" s="76"/>
      <c r="RQQ2" s="76"/>
      <c r="RQR2" s="76"/>
      <c r="RQS2" s="76"/>
      <c r="RQT2" s="76"/>
      <c r="RQU2" s="76"/>
      <c r="RQV2" s="76"/>
      <c r="RQW2" s="76"/>
      <c r="RQX2" s="76"/>
      <c r="RQY2" s="76"/>
      <c r="RQZ2" s="76"/>
      <c r="RRA2" s="76"/>
      <c r="RRB2" s="76"/>
      <c r="RRC2" s="76"/>
      <c r="RRD2" s="76"/>
      <c r="RRE2" s="76"/>
      <c r="RRF2" s="76"/>
      <c r="RRG2" s="76"/>
      <c r="RRH2" s="76"/>
      <c r="RRI2" s="76"/>
      <c r="RRJ2" s="76"/>
      <c r="RRK2" s="76"/>
      <c r="RRL2" s="76"/>
      <c r="RRM2" s="76"/>
      <c r="RRN2" s="76"/>
      <c r="RRO2" s="76"/>
      <c r="RRP2" s="76"/>
      <c r="RRQ2" s="76"/>
      <c r="RRR2" s="76"/>
      <c r="RRS2" s="76"/>
      <c r="RRT2" s="76"/>
      <c r="RRU2" s="76"/>
      <c r="RRV2" s="76"/>
      <c r="RRW2" s="76"/>
      <c r="RRX2" s="76"/>
      <c r="RRY2" s="76"/>
      <c r="RRZ2" s="76"/>
      <c r="RSA2" s="76"/>
      <c r="RSB2" s="76"/>
      <c r="RSC2" s="76"/>
      <c r="RSD2" s="76"/>
      <c r="RSE2" s="76"/>
      <c r="RSF2" s="76"/>
      <c r="RSG2" s="76"/>
      <c r="RSH2" s="76"/>
      <c r="RSI2" s="76"/>
      <c r="RSJ2" s="76"/>
      <c r="RSK2" s="76"/>
      <c r="RSL2" s="76"/>
      <c r="RSM2" s="76"/>
      <c r="RSN2" s="76"/>
      <c r="RSO2" s="76"/>
      <c r="RSP2" s="76"/>
      <c r="RSQ2" s="76"/>
      <c r="RSR2" s="76"/>
      <c r="RSS2" s="76"/>
      <c r="RST2" s="76"/>
      <c r="RSU2" s="76"/>
      <c r="RSV2" s="76"/>
      <c r="RSW2" s="76"/>
      <c r="RSX2" s="76"/>
      <c r="RSY2" s="76"/>
      <c r="RSZ2" s="76"/>
      <c r="RTA2" s="76"/>
      <c r="RTB2" s="76"/>
      <c r="RTC2" s="76"/>
      <c r="RTD2" s="76"/>
      <c r="RTE2" s="76"/>
      <c r="RTF2" s="76"/>
      <c r="RTG2" s="76"/>
      <c r="RTH2" s="76"/>
      <c r="RTI2" s="76"/>
      <c r="RTJ2" s="76"/>
      <c r="RTK2" s="76"/>
      <c r="RTL2" s="76"/>
      <c r="RTM2" s="76"/>
      <c r="RTN2" s="76"/>
      <c r="RTO2" s="76"/>
      <c r="RTP2" s="76"/>
      <c r="RTQ2" s="76"/>
      <c r="RTR2" s="76"/>
      <c r="RTS2" s="76"/>
      <c r="RTT2" s="76"/>
      <c r="RTU2" s="76"/>
      <c r="RTV2" s="76"/>
      <c r="RTW2" s="76"/>
      <c r="RTX2" s="76"/>
      <c r="RTY2" s="76"/>
      <c r="RTZ2" s="76"/>
      <c r="RUA2" s="76"/>
      <c r="RUB2" s="76"/>
      <c r="RUC2" s="76"/>
      <c r="RUD2" s="76"/>
      <c r="RUE2" s="76"/>
      <c r="RUF2" s="76"/>
      <c r="RUG2" s="76"/>
      <c r="RUH2" s="76"/>
      <c r="RUI2" s="76"/>
      <c r="RUJ2" s="76"/>
      <c r="RUK2" s="76"/>
      <c r="RUL2" s="76"/>
      <c r="RUM2" s="76"/>
      <c r="RUN2" s="76"/>
      <c r="RUO2" s="76"/>
      <c r="RUP2" s="76"/>
      <c r="RUQ2" s="76"/>
      <c r="RUR2" s="76"/>
      <c r="RUS2" s="76"/>
      <c r="RUT2" s="76"/>
      <c r="RUU2" s="76"/>
      <c r="RUV2" s="76"/>
      <c r="RUW2" s="76"/>
      <c r="RUX2" s="76"/>
      <c r="RUY2" s="76"/>
      <c r="RUZ2" s="76"/>
      <c r="RVA2" s="76"/>
      <c r="RVB2" s="76"/>
      <c r="RVC2" s="76"/>
      <c r="RVD2" s="76"/>
      <c r="RVE2" s="76"/>
      <c r="RVF2" s="76"/>
      <c r="RVG2" s="76"/>
      <c r="RVH2" s="76"/>
      <c r="RVI2" s="76"/>
      <c r="RVJ2" s="76"/>
      <c r="RVK2" s="76"/>
      <c r="RVL2" s="76"/>
      <c r="RVM2" s="76"/>
      <c r="RVN2" s="76"/>
      <c r="RVO2" s="76"/>
      <c r="RVP2" s="76"/>
      <c r="RVQ2" s="76"/>
      <c r="RVR2" s="76"/>
      <c r="RVS2" s="76"/>
      <c r="RVT2" s="76"/>
      <c r="RVU2" s="76"/>
      <c r="RVV2" s="76"/>
      <c r="RVW2" s="76"/>
      <c r="RVX2" s="76"/>
      <c r="RVY2" s="76"/>
      <c r="RVZ2" s="76"/>
      <c r="RWA2" s="76"/>
      <c r="RWB2" s="76"/>
      <c r="RWC2" s="76"/>
      <c r="RWD2" s="76"/>
      <c r="RWE2" s="76"/>
      <c r="RWF2" s="76"/>
      <c r="RWG2" s="76"/>
      <c r="RWH2" s="76"/>
      <c r="RWI2" s="76"/>
      <c r="RWJ2" s="76"/>
      <c r="RWK2" s="76"/>
      <c r="RWL2" s="76"/>
      <c r="RWM2" s="76"/>
      <c r="RWN2" s="76"/>
      <c r="RWO2" s="76"/>
      <c r="RWP2" s="76"/>
      <c r="RWQ2" s="76"/>
      <c r="RWR2" s="76"/>
      <c r="RWS2" s="76"/>
      <c r="RWT2" s="76"/>
      <c r="RWU2" s="76"/>
      <c r="RWV2" s="76"/>
      <c r="RWW2" s="76"/>
      <c r="RWX2" s="76"/>
      <c r="RWY2" s="76"/>
      <c r="RWZ2" s="76"/>
      <c r="RXA2" s="76"/>
      <c r="RXB2" s="76"/>
      <c r="RXC2" s="76"/>
      <c r="RXD2" s="76"/>
      <c r="RXE2" s="76"/>
      <c r="RXF2" s="76"/>
      <c r="RXG2" s="76"/>
      <c r="RXH2" s="76"/>
      <c r="RXI2" s="76"/>
      <c r="RXJ2" s="76"/>
      <c r="RXK2" s="76"/>
      <c r="RXL2" s="76"/>
      <c r="RXM2" s="76"/>
      <c r="RXN2" s="76"/>
      <c r="RXO2" s="76"/>
      <c r="RXP2" s="76"/>
      <c r="RXQ2" s="76"/>
      <c r="RXR2" s="76"/>
      <c r="RXS2" s="76"/>
      <c r="RXT2" s="76"/>
      <c r="RXU2" s="76"/>
      <c r="RXV2" s="76"/>
      <c r="RXW2" s="76"/>
      <c r="RXX2" s="76"/>
      <c r="RXY2" s="76"/>
      <c r="RXZ2" s="76"/>
      <c r="RYA2" s="76"/>
      <c r="RYB2" s="76"/>
      <c r="RYC2" s="76"/>
      <c r="RYD2" s="76"/>
      <c r="RYE2" s="76"/>
      <c r="RYF2" s="76"/>
      <c r="RYG2" s="76"/>
      <c r="RYH2" s="76"/>
      <c r="RYI2" s="76"/>
      <c r="RYJ2" s="76"/>
      <c r="RYK2" s="76"/>
      <c r="RYL2" s="76"/>
      <c r="RYM2" s="76"/>
      <c r="RYN2" s="76"/>
      <c r="RYO2" s="76"/>
      <c r="RYP2" s="76"/>
      <c r="RYQ2" s="76"/>
      <c r="RYR2" s="76"/>
      <c r="RYS2" s="76"/>
      <c r="RYT2" s="76"/>
      <c r="RYU2" s="76"/>
      <c r="RYV2" s="76"/>
      <c r="RYW2" s="76"/>
      <c r="RYX2" s="76"/>
      <c r="RYY2" s="76"/>
      <c r="RYZ2" s="76"/>
      <c r="RZA2" s="76"/>
      <c r="RZB2" s="76"/>
      <c r="RZC2" s="76"/>
      <c r="RZD2" s="76"/>
      <c r="RZE2" s="76"/>
      <c r="RZF2" s="76"/>
      <c r="RZG2" s="76"/>
      <c r="RZH2" s="76"/>
      <c r="RZI2" s="76"/>
      <c r="RZJ2" s="76"/>
      <c r="RZK2" s="76"/>
      <c r="RZL2" s="76"/>
      <c r="RZM2" s="76"/>
      <c r="RZN2" s="76"/>
      <c r="RZO2" s="76"/>
      <c r="RZP2" s="76"/>
      <c r="RZQ2" s="76"/>
      <c r="RZR2" s="76"/>
      <c r="RZS2" s="76"/>
      <c r="RZT2" s="76"/>
      <c r="RZU2" s="76"/>
      <c r="RZV2" s="76"/>
      <c r="RZW2" s="76"/>
      <c r="RZX2" s="76"/>
      <c r="RZY2" s="76"/>
      <c r="RZZ2" s="76"/>
      <c r="SAA2" s="76"/>
      <c r="SAB2" s="76"/>
      <c r="SAC2" s="76"/>
      <c r="SAD2" s="76"/>
      <c r="SAE2" s="76"/>
      <c r="SAF2" s="76"/>
      <c r="SAG2" s="76"/>
      <c r="SAH2" s="76"/>
      <c r="SAI2" s="76"/>
      <c r="SAJ2" s="76"/>
      <c r="SAK2" s="76"/>
      <c r="SAL2" s="76"/>
      <c r="SAM2" s="76"/>
      <c r="SAN2" s="76"/>
      <c r="SAO2" s="76"/>
      <c r="SAP2" s="76"/>
      <c r="SAQ2" s="76"/>
      <c r="SAR2" s="76"/>
      <c r="SAS2" s="76"/>
      <c r="SAT2" s="76"/>
      <c r="SAU2" s="76"/>
      <c r="SAV2" s="76"/>
      <c r="SAW2" s="76"/>
      <c r="SAX2" s="76"/>
      <c r="SAY2" s="76"/>
      <c r="SAZ2" s="76"/>
      <c r="SBA2" s="76"/>
      <c r="SBB2" s="76"/>
      <c r="SBC2" s="76"/>
      <c r="SBD2" s="76"/>
      <c r="SBE2" s="76"/>
      <c r="SBF2" s="76"/>
      <c r="SBG2" s="76"/>
      <c r="SBH2" s="76"/>
      <c r="SBI2" s="76"/>
      <c r="SBJ2" s="76"/>
      <c r="SBK2" s="76"/>
      <c r="SBL2" s="76"/>
      <c r="SBM2" s="76"/>
      <c r="SBN2" s="76"/>
      <c r="SBO2" s="76"/>
      <c r="SBP2" s="76"/>
      <c r="SBQ2" s="76"/>
      <c r="SBR2" s="76"/>
      <c r="SBS2" s="76"/>
      <c r="SBT2" s="76"/>
      <c r="SBU2" s="76"/>
      <c r="SBV2" s="76"/>
      <c r="SBW2" s="76"/>
      <c r="SBX2" s="76"/>
      <c r="SBY2" s="76"/>
      <c r="SBZ2" s="76"/>
      <c r="SCA2" s="76"/>
      <c r="SCB2" s="76"/>
      <c r="SCC2" s="76"/>
      <c r="SCD2" s="76"/>
      <c r="SCE2" s="76"/>
      <c r="SCF2" s="76"/>
      <c r="SCG2" s="76"/>
      <c r="SCH2" s="76"/>
      <c r="SCI2" s="76"/>
      <c r="SCJ2" s="76"/>
      <c r="SCK2" s="76"/>
      <c r="SCL2" s="76"/>
      <c r="SCM2" s="76"/>
      <c r="SCN2" s="76"/>
      <c r="SCO2" s="76"/>
      <c r="SCP2" s="76"/>
      <c r="SCQ2" s="76"/>
      <c r="SCR2" s="76"/>
      <c r="SCS2" s="76"/>
      <c r="SCT2" s="76"/>
      <c r="SCU2" s="76"/>
      <c r="SCV2" s="76"/>
      <c r="SCW2" s="76"/>
      <c r="SCX2" s="76"/>
      <c r="SCY2" s="76"/>
      <c r="SCZ2" s="76"/>
      <c r="SDA2" s="76"/>
      <c r="SDB2" s="76"/>
      <c r="SDC2" s="76"/>
      <c r="SDD2" s="76"/>
      <c r="SDE2" s="76"/>
      <c r="SDF2" s="76"/>
      <c r="SDG2" s="76"/>
      <c r="SDH2" s="76"/>
      <c r="SDI2" s="76"/>
      <c r="SDJ2" s="76"/>
      <c r="SDK2" s="76"/>
      <c r="SDL2" s="76"/>
      <c r="SDM2" s="76"/>
      <c r="SDN2" s="76"/>
      <c r="SDO2" s="76"/>
      <c r="SDP2" s="76"/>
      <c r="SDQ2" s="76"/>
      <c r="SDR2" s="76"/>
      <c r="SDS2" s="76"/>
      <c r="SDT2" s="76"/>
      <c r="SDU2" s="76"/>
      <c r="SDV2" s="76"/>
      <c r="SDW2" s="76"/>
      <c r="SDX2" s="76"/>
      <c r="SDY2" s="76"/>
      <c r="SDZ2" s="76"/>
      <c r="SEA2" s="76"/>
      <c r="SEB2" s="76"/>
      <c r="SEC2" s="76"/>
      <c r="SED2" s="76"/>
      <c r="SEE2" s="76"/>
      <c r="SEF2" s="76"/>
      <c r="SEG2" s="76"/>
      <c r="SEH2" s="76"/>
      <c r="SEI2" s="76"/>
      <c r="SEJ2" s="76"/>
      <c r="SEK2" s="76"/>
      <c r="SEL2" s="76"/>
      <c r="SEM2" s="76"/>
      <c r="SEN2" s="76"/>
      <c r="SEO2" s="76"/>
      <c r="SEP2" s="76"/>
      <c r="SEQ2" s="76"/>
      <c r="SER2" s="76"/>
      <c r="SES2" s="76"/>
      <c r="SET2" s="76"/>
      <c r="SEU2" s="76"/>
      <c r="SEV2" s="76"/>
      <c r="SEW2" s="76"/>
      <c r="SEX2" s="76"/>
      <c r="SEY2" s="76"/>
      <c r="SEZ2" s="76"/>
      <c r="SFA2" s="76"/>
      <c r="SFB2" s="76"/>
      <c r="SFC2" s="76"/>
      <c r="SFD2" s="76"/>
      <c r="SFE2" s="76"/>
      <c r="SFF2" s="76"/>
      <c r="SFG2" s="76"/>
      <c r="SFH2" s="76"/>
      <c r="SFI2" s="76"/>
      <c r="SFJ2" s="76"/>
      <c r="SFK2" s="76"/>
      <c r="SFL2" s="76"/>
      <c r="SFM2" s="76"/>
      <c r="SFN2" s="76"/>
      <c r="SFO2" s="76"/>
      <c r="SFP2" s="76"/>
      <c r="SFQ2" s="76"/>
      <c r="SFR2" s="76"/>
      <c r="SFS2" s="76"/>
      <c r="SFT2" s="76"/>
      <c r="SFU2" s="76"/>
      <c r="SFV2" s="76"/>
      <c r="SFW2" s="76"/>
      <c r="SFX2" s="76"/>
      <c r="SFY2" s="76"/>
      <c r="SFZ2" s="76"/>
      <c r="SGA2" s="76"/>
      <c r="SGB2" s="76"/>
      <c r="SGC2" s="76"/>
      <c r="SGD2" s="76"/>
      <c r="SGE2" s="76"/>
      <c r="SGF2" s="76"/>
      <c r="SGG2" s="76"/>
      <c r="SGH2" s="76"/>
      <c r="SGI2" s="76"/>
      <c r="SGJ2" s="76"/>
      <c r="SGK2" s="76"/>
      <c r="SGL2" s="76"/>
      <c r="SGM2" s="76"/>
      <c r="SGN2" s="76"/>
      <c r="SGO2" s="76"/>
      <c r="SGP2" s="76"/>
      <c r="SGQ2" s="76"/>
      <c r="SGR2" s="76"/>
      <c r="SGS2" s="76"/>
      <c r="SGT2" s="76"/>
      <c r="SGU2" s="76"/>
      <c r="SGV2" s="76"/>
      <c r="SGW2" s="76"/>
      <c r="SGX2" s="76"/>
      <c r="SGY2" s="76"/>
      <c r="SGZ2" s="76"/>
      <c r="SHA2" s="76"/>
      <c r="SHB2" s="76"/>
      <c r="SHC2" s="76"/>
      <c r="SHD2" s="76"/>
      <c r="SHE2" s="76"/>
      <c r="SHF2" s="76"/>
      <c r="SHG2" s="76"/>
      <c r="SHH2" s="76"/>
      <c r="SHI2" s="76"/>
      <c r="SHJ2" s="76"/>
      <c r="SHK2" s="76"/>
      <c r="SHL2" s="76"/>
      <c r="SHM2" s="76"/>
      <c r="SHN2" s="76"/>
      <c r="SHO2" s="76"/>
      <c r="SHP2" s="76"/>
      <c r="SHQ2" s="76"/>
      <c r="SHR2" s="76"/>
      <c r="SHS2" s="76"/>
      <c r="SHT2" s="76"/>
      <c r="SHU2" s="76"/>
      <c r="SHV2" s="76"/>
      <c r="SHW2" s="76"/>
      <c r="SHX2" s="76"/>
      <c r="SHY2" s="76"/>
      <c r="SHZ2" s="76"/>
      <c r="SIA2" s="76"/>
      <c r="SIB2" s="76"/>
      <c r="SIC2" s="76"/>
      <c r="SID2" s="76"/>
      <c r="SIE2" s="76"/>
      <c r="SIF2" s="76"/>
      <c r="SIG2" s="76"/>
      <c r="SIH2" s="76"/>
      <c r="SII2" s="76"/>
      <c r="SIJ2" s="76"/>
      <c r="SIK2" s="76"/>
      <c r="SIL2" s="76"/>
      <c r="SIM2" s="76"/>
      <c r="SIN2" s="76"/>
      <c r="SIO2" s="76"/>
      <c r="SIP2" s="76"/>
      <c r="SIQ2" s="76"/>
      <c r="SIR2" s="76"/>
      <c r="SIS2" s="76"/>
      <c r="SIT2" s="76"/>
      <c r="SIU2" s="76"/>
      <c r="SIV2" s="76"/>
      <c r="SIW2" s="76"/>
      <c r="SIX2" s="76"/>
      <c r="SIY2" s="76"/>
      <c r="SIZ2" s="76"/>
      <c r="SJA2" s="76"/>
      <c r="SJB2" s="76"/>
      <c r="SJC2" s="76"/>
      <c r="SJD2" s="76"/>
      <c r="SJE2" s="76"/>
      <c r="SJF2" s="76"/>
      <c r="SJG2" s="76"/>
      <c r="SJH2" s="76"/>
      <c r="SJI2" s="76"/>
      <c r="SJJ2" s="76"/>
      <c r="SJK2" s="76"/>
      <c r="SJL2" s="76"/>
      <c r="SJM2" s="76"/>
      <c r="SJN2" s="76"/>
      <c r="SJO2" s="76"/>
      <c r="SJP2" s="76"/>
      <c r="SJQ2" s="76"/>
      <c r="SJR2" s="76"/>
      <c r="SJS2" s="76"/>
      <c r="SJT2" s="76"/>
      <c r="SJU2" s="76"/>
      <c r="SJV2" s="76"/>
      <c r="SJW2" s="76"/>
      <c r="SJX2" s="76"/>
      <c r="SJY2" s="76"/>
      <c r="SJZ2" s="76"/>
      <c r="SKA2" s="76"/>
      <c r="SKB2" s="76"/>
      <c r="SKC2" s="76"/>
      <c r="SKD2" s="76"/>
      <c r="SKE2" s="76"/>
      <c r="SKF2" s="76"/>
      <c r="SKG2" s="76"/>
      <c r="SKH2" s="76"/>
      <c r="SKI2" s="76"/>
      <c r="SKJ2" s="76"/>
      <c r="SKK2" s="76"/>
      <c r="SKL2" s="76"/>
      <c r="SKM2" s="76"/>
      <c r="SKN2" s="76"/>
      <c r="SKO2" s="76"/>
      <c r="SKP2" s="76"/>
      <c r="SKQ2" s="76"/>
      <c r="SKR2" s="76"/>
      <c r="SKS2" s="76"/>
      <c r="SKT2" s="76"/>
      <c r="SKU2" s="76"/>
      <c r="SKV2" s="76"/>
      <c r="SKW2" s="76"/>
      <c r="SKX2" s="76"/>
      <c r="SKY2" s="76"/>
      <c r="SKZ2" s="76"/>
      <c r="SLA2" s="76"/>
      <c r="SLB2" s="76"/>
      <c r="SLC2" s="76"/>
      <c r="SLD2" s="76"/>
      <c r="SLE2" s="76"/>
      <c r="SLF2" s="76"/>
      <c r="SLG2" s="76"/>
      <c r="SLH2" s="76"/>
      <c r="SLI2" s="76"/>
      <c r="SLJ2" s="76"/>
      <c r="SLK2" s="76"/>
      <c r="SLL2" s="76"/>
      <c r="SLM2" s="76"/>
      <c r="SLN2" s="76"/>
      <c r="SLO2" s="76"/>
      <c r="SLP2" s="76"/>
      <c r="SLQ2" s="76"/>
      <c r="SLR2" s="76"/>
      <c r="SLS2" s="76"/>
      <c r="SLT2" s="76"/>
      <c r="SLU2" s="76"/>
      <c r="SLV2" s="76"/>
      <c r="SLW2" s="76"/>
      <c r="SLX2" s="76"/>
      <c r="SLY2" s="76"/>
      <c r="SLZ2" s="76"/>
      <c r="SMA2" s="76"/>
      <c r="SMB2" s="76"/>
      <c r="SMC2" s="76"/>
      <c r="SMD2" s="76"/>
      <c r="SME2" s="76"/>
      <c r="SMF2" s="76"/>
      <c r="SMG2" s="76"/>
      <c r="SMH2" s="76"/>
      <c r="SMI2" s="76"/>
      <c r="SMJ2" s="76"/>
      <c r="SMK2" s="76"/>
      <c r="SML2" s="76"/>
      <c r="SMM2" s="76"/>
      <c r="SMN2" s="76"/>
      <c r="SMO2" s="76"/>
      <c r="SMP2" s="76"/>
      <c r="SMQ2" s="76"/>
      <c r="SMR2" s="76"/>
      <c r="SMS2" s="76"/>
      <c r="SMT2" s="76"/>
      <c r="SMU2" s="76"/>
      <c r="SMV2" s="76"/>
      <c r="SMW2" s="76"/>
      <c r="SMX2" s="76"/>
      <c r="SMY2" s="76"/>
      <c r="SMZ2" s="76"/>
      <c r="SNA2" s="76"/>
      <c r="SNB2" s="76"/>
      <c r="SNC2" s="76"/>
      <c r="SND2" s="76"/>
      <c r="SNE2" s="76"/>
      <c r="SNF2" s="76"/>
      <c r="SNG2" s="76"/>
      <c r="SNH2" s="76"/>
      <c r="SNI2" s="76"/>
      <c r="SNJ2" s="76"/>
      <c r="SNK2" s="76"/>
      <c r="SNL2" s="76"/>
      <c r="SNM2" s="76"/>
      <c r="SNN2" s="76"/>
      <c r="SNO2" s="76"/>
      <c r="SNP2" s="76"/>
      <c r="SNQ2" s="76"/>
      <c r="SNR2" s="76"/>
      <c r="SNS2" s="76"/>
      <c r="SNT2" s="76"/>
      <c r="SNU2" s="76"/>
      <c r="SNV2" s="76"/>
      <c r="SNW2" s="76"/>
      <c r="SNX2" s="76"/>
      <c r="SNY2" s="76"/>
      <c r="SNZ2" s="76"/>
      <c r="SOA2" s="76"/>
      <c r="SOB2" s="76"/>
      <c r="SOC2" s="76"/>
      <c r="SOD2" s="76"/>
      <c r="SOE2" s="76"/>
      <c r="SOF2" s="76"/>
      <c r="SOG2" s="76"/>
      <c r="SOH2" s="76"/>
      <c r="SOI2" s="76"/>
      <c r="SOJ2" s="76"/>
      <c r="SOK2" s="76"/>
      <c r="SOL2" s="76"/>
      <c r="SOM2" s="76"/>
      <c r="SON2" s="76"/>
      <c r="SOO2" s="76"/>
      <c r="SOP2" s="76"/>
      <c r="SOQ2" s="76"/>
      <c r="SOR2" s="76"/>
      <c r="SOS2" s="76"/>
      <c r="SOT2" s="76"/>
      <c r="SOU2" s="76"/>
      <c r="SOV2" s="76"/>
      <c r="SOW2" s="76"/>
      <c r="SOX2" s="76"/>
      <c r="SOY2" s="76"/>
      <c r="SOZ2" s="76"/>
      <c r="SPA2" s="76"/>
      <c r="SPB2" s="76"/>
      <c r="SPC2" s="76"/>
      <c r="SPD2" s="76"/>
      <c r="SPE2" s="76"/>
      <c r="SPF2" s="76"/>
      <c r="SPG2" s="76"/>
      <c r="SPH2" s="76"/>
      <c r="SPI2" s="76"/>
      <c r="SPJ2" s="76"/>
      <c r="SPK2" s="76"/>
      <c r="SPL2" s="76"/>
      <c r="SPM2" s="76"/>
      <c r="SPN2" s="76"/>
      <c r="SPO2" s="76"/>
      <c r="SPP2" s="76"/>
      <c r="SPQ2" s="76"/>
      <c r="SPR2" s="76"/>
      <c r="SPS2" s="76"/>
      <c r="SPT2" s="76"/>
      <c r="SPU2" s="76"/>
      <c r="SPV2" s="76"/>
      <c r="SPW2" s="76"/>
      <c r="SPX2" s="76"/>
      <c r="SPY2" s="76"/>
      <c r="SPZ2" s="76"/>
      <c r="SQA2" s="76"/>
      <c r="SQB2" s="76"/>
      <c r="SQC2" s="76"/>
      <c r="SQD2" s="76"/>
      <c r="SQE2" s="76"/>
      <c r="SQF2" s="76"/>
      <c r="SQG2" s="76"/>
      <c r="SQH2" s="76"/>
      <c r="SQI2" s="76"/>
      <c r="SQJ2" s="76"/>
      <c r="SQK2" s="76"/>
      <c r="SQL2" s="76"/>
      <c r="SQM2" s="76"/>
      <c r="SQN2" s="76"/>
      <c r="SQO2" s="76"/>
      <c r="SQP2" s="76"/>
      <c r="SQQ2" s="76"/>
      <c r="SQR2" s="76"/>
      <c r="SQS2" s="76"/>
      <c r="SQT2" s="76"/>
      <c r="SQU2" s="76"/>
      <c r="SQV2" s="76"/>
      <c r="SQW2" s="76"/>
      <c r="SQX2" s="76"/>
      <c r="SQY2" s="76"/>
      <c r="SQZ2" s="76"/>
      <c r="SRA2" s="76"/>
      <c r="SRB2" s="76"/>
      <c r="SRC2" s="76"/>
      <c r="SRD2" s="76"/>
      <c r="SRE2" s="76"/>
      <c r="SRF2" s="76"/>
      <c r="SRG2" s="76"/>
      <c r="SRH2" s="76"/>
      <c r="SRI2" s="76"/>
      <c r="SRJ2" s="76"/>
      <c r="SRK2" s="76"/>
      <c r="SRL2" s="76"/>
      <c r="SRM2" s="76"/>
      <c r="SRN2" s="76"/>
      <c r="SRO2" s="76"/>
      <c r="SRP2" s="76"/>
      <c r="SRQ2" s="76"/>
      <c r="SRR2" s="76"/>
      <c r="SRS2" s="76"/>
      <c r="SRT2" s="76"/>
      <c r="SRU2" s="76"/>
      <c r="SRV2" s="76"/>
      <c r="SRW2" s="76"/>
      <c r="SRX2" s="76"/>
      <c r="SRY2" s="76"/>
      <c r="SRZ2" s="76"/>
      <c r="SSA2" s="76"/>
      <c r="SSB2" s="76"/>
      <c r="SSC2" s="76"/>
      <c r="SSD2" s="76"/>
      <c r="SSE2" s="76"/>
      <c r="SSF2" s="76"/>
      <c r="SSG2" s="76"/>
      <c r="SSH2" s="76"/>
      <c r="SSI2" s="76"/>
      <c r="SSJ2" s="76"/>
      <c r="SSK2" s="76"/>
      <c r="SSL2" s="76"/>
      <c r="SSM2" s="76"/>
      <c r="SSN2" s="76"/>
      <c r="SSO2" s="76"/>
      <c r="SSP2" s="76"/>
      <c r="SSQ2" s="76"/>
      <c r="SSR2" s="76"/>
      <c r="SSS2" s="76"/>
      <c r="SST2" s="76"/>
      <c r="SSU2" s="76"/>
      <c r="SSV2" s="76"/>
      <c r="SSW2" s="76"/>
      <c r="SSX2" s="76"/>
      <c r="SSY2" s="76"/>
      <c r="SSZ2" s="76"/>
      <c r="STA2" s="76"/>
      <c r="STB2" s="76"/>
      <c r="STC2" s="76"/>
      <c r="STD2" s="76"/>
      <c r="STE2" s="76"/>
      <c r="STF2" s="76"/>
      <c r="STG2" s="76"/>
      <c r="STH2" s="76"/>
      <c r="STI2" s="76"/>
      <c r="STJ2" s="76"/>
      <c r="STK2" s="76"/>
      <c r="STL2" s="76"/>
      <c r="STM2" s="76"/>
      <c r="STN2" s="76"/>
      <c r="STO2" s="76"/>
      <c r="STP2" s="76"/>
      <c r="STQ2" s="76"/>
      <c r="STR2" s="76"/>
      <c r="STS2" s="76"/>
      <c r="STT2" s="76"/>
      <c r="STU2" s="76"/>
      <c r="STV2" s="76"/>
      <c r="STW2" s="76"/>
      <c r="STX2" s="76"/>
      <c r="STY2" s="76"/>
      <c r="STZ2" s="76"/>
      <c r="SUA2" s="76"/>
      <c r="SUB2" s="76"/>
      <c r="SUC2" s="76"/>
      <c r="SUD2" s="76"/>
      <c r="SUE2" s="76"/>
      <c r="SUF2" s="76"/>
      <c r="SUG2" s="76"/>
      <c r="SUH2" s="76"/>
      <c r="SUI2" s="76"/>
      <c r="SUJ2" s="76"/>
      <c r="SUK2" s="76"/>
      <c r="SUL2" s="76"/>
      <c r="SUM2" s="76"/>
      <c r="SUN2" s="76"/>
      <c r="SUO2" s="76"/>
      <c r="SUP2" s="76"/>
      <c r="SUQ2" s="76"/>
      <c r="SUR2" s="76"/>
      <c r="SUS2" s="76"/>
      <c r="SUT2" s="76"/>
      <c r="SUU2" s="76"/>
      <c r="SUV2" s="76"/>
      <c r="SUW2" s="76"/>
      <c r="SUX2" s="76"/>
      <c r="SUY2" s="76"/>
      <c r="SUZ2" s="76"/>
      <c r="SVA2" s="76"/>
      <c r="SVB2" s="76"/>
      <c r="SVC2" s="76"/>
      <c r="SVD2" s="76"/>
      <c r="SVE2" s="76"/>
      <c r="SVF2" s="76"/>
      <c r="SVG2" s="76"/>
      <c r="SVH2" s="76"/>
      <c r="SVI2" s="76"/>
      <c r="SVJ2" s="76"/>
      <c r="SVK2" s="76"/>
      <c r="SVL2" s="76"/>
      <c r="SVM2" s="76"/>
      <c r="SVN2" s="76"/>
      <c r="SVO2" s="76"/>
      <c r="SVP2" s="76"/>
      <c r="SVQ2" s="76"/>
      <c r="SVR2" s="76"/>
      <c r="SVS2" s="76"/>
      <c r="SVT2" s="76"/>
      <c r="SVU2" s="76"/>
      <c r="SVV2" s="76"/>
      <c r="SVW2" s="76"/>
      <c r="SVX2" s="76"/>
      <c r="SVY2" s="76"/>
      <c r="SVZ2" s="76"/>
      <c r="SWA2" s="76"/>
      <c r="SWB2" s="76"/>
      <c r="SWC2" s="76"/>
      <c r="SWD2" s="76"/>
      <c r="SWE2" s="76"/>
      <c r="SWF2" s="76"/>
      <c r="SWG2" s="76"/>
      <c r="SWH2" s="76"/>
      <c r="SWI2" s="76"/>
      <c r="SWJ2" s="76"/>
      <c r="SWK2" s="76"/>
      <c r="SWL2" s="76"/>
      <c r="SWM2" s="76"/>
      <c r="SWN2" s="76"/>
      <c r="SWO2" s="76"/>
      <c r="SWP2" s="76"/>
      <c r="SWQ2" s="76"/>
      <c r="SWR2" s="76"/>
      <c r="SWS2" s="76"/>
      <c r="SWT2" s="76"/>
      <c r="SWU2" s="76"/>
      <c r="SWV2" s="76"/>
      <c r="SWW2" s="76"/>
      <c r="SWX2" s="76"/>
      <c r="SWY2" s="76"/>
      <c r="SWZ2" s="76"/>
      <c r="SXA2" s="76"/>
      <c r="SXB2" s="76"/>
      <c r="SXC2" s="76"/>
      <c r="SXD2" s="76"/>
      <c r="SXE2" s="76"/>
      <c r="SXF2" s="76"/>
      <c r="SXG2" s="76"/>
      <c r="SXH2" s="76"/>
      <c r="SXI2" s="76"/>
      <c r="SXJ2" s="76"/>
      <c r="SXK2" s="76"/>
      <c r="SXL2" s="76"/>
      <c r="SXM2" s="76"/>
      <c r="SXN2" s="76"/>
      <c r="SXO2" s="76"/>
      <c r="SXP2" s="76"/>
      <c r="SXQ2" s="76"/>
      <c r="SXR2" s="76"/>
      <c r="SXS2" s="76"/>
      <c r="SXT2" s="76"/>
      <c r="SXU2" s="76"/>
      <c r="SXV2" s="76"/>
      <c r="SXW2" s="76"/>
      <c r="SXX2" s="76"/>
      <c r="SXY2" s="76"/>
      <c r="SXZ2" s="76"/>
      <c r="SYA2" s="76"/>
      <c r="SYB2" s="76"/>
      <c r="SYC2" s="76"/>
      <c r="SYD2" s="76"/>
      <c r="SYE2" s="76"/>
      <c r="SYF2" s="76"/>
      <c r="SYG2" s="76"/>
      <c r="SYH2" s="76"/>
      <c r="SYI2" s="76"/>
      <c r="SYJ2" s="76"/>
      <c r="SYK2" s="76"/>
      <c r="SYL2" s="76"/>
      <c r="SYM2" s="76"/>
      <c r="SYN2" s="76"/>
      <c r="SYO2" s="76"/>
      <c r="SYP2" s="76"/>
      <c r="SYQ2" s="76"/>
      <c r="SYR2" s="76"/>
      <c r="SYS2" s="76"/>
      <c r="SYT2" s="76"/>
      <c r="SYU2" s="76"/>
      <c r="SYV2" s="76"/>
      <c r="SYW2" s="76"/>
      <c r="SYX2" s="76"/>
      <c r="SYY2" s="76"/>
      <c r="SYZ2" s="76"/>
      <c r="SZA2" s="76"/>
      <c r="SZB2" s="76"/>
      <c r="SZC2" s="76"/>
      <c r="SZD2" s="76"/>
      <c r="SZE2" s="76"/>
      <c r="SZF2" s="76"/>
      <c r="SZG2" s="76"/>
      <c r="SZH2" s="76"/>
      <c r="SZI2" s="76"/>
      <c r="SZJ2" s="76"/>
      <c r="SZK2" s="76"/>
      <c r="SZL2" s="76"/>
      <c r="SZM2" s="76"/>
      <c r="SZN2" s="76"/>
      <c r="SZO2" s="76"/>
      <c r="SZP2" s="76"/>
      <c r="SZQ2" s="76"/>
      <c r="SZR2" s="76"/>
      <c r="SZS2" s="76"/>
      <c r="SZT2" s="76"/>
      <c r="SZU2" s="76"/>
      <c r="SZV2" s="76"/>
      <c r="SZW2" s="76"/>
      <c r="SZX2" s="76"/>
      <c r="SZY2" s="76"/>
      <c r="SZZ2" s="76"/>
      <c r="TAA2" s="76"/>
      <c r="TAB2" s="76"/>
      <c r="TAC2" s="76"/>
      <c r="TAD2" s="76"/>
      <c r="TAE2" s="76"/>
      <c r="TAF2" s="76"/>
      <c r="TAG2" s="76"/>
      <c r="TAH2" s="76"/>
      <c r="TAI2" s="76"/>
      <c r="TAJ2" s="76"/>
      <c r="TAK2" s="76"/>
      <c r="TAL2" s="76"/>
      <c r="TAM2" s="76"/>
      <c r="TAN2" s="76"/>
      <c r="TAO2" s="76"/>
      <c r="TAP2" s="76"/>
      <c r="TAQ2" s="76"/>
      <c r="TAR2" s="76"/>
      <c r="TAS2" s="76"/>
      <c r="TAT2" s="76"/>
      <c r="TAU2" s="76"/>
      <c r="TAV2" s="76"/>
      <c r="TAW2" s="76"/>
      <c r="TAX2" s="76"/>
      <c r="TAY2" s="76"/>
      <c r="TAZ2" s="76"/>
      <c r="TBA2" s="76"/>
      <c r="TBB2" s="76"/>
      <c r="TBC2" s="76"/>
      <c r="TBD2" s="76"/>
      <c r="TBE2" s="76"/>
      <c r="TBF2" s="76"/>
      <c r="TBG2" s="76"/>
      <c r="TBH2" s="76"/>
      <c r="TBI2" s="76"/>
      <c r="TBJ2" s="76"/>
      <c r="TBK2" s="76"/>
      <c r="TBL2" s="76"/>
      <c r="TBM2" s="76"/>
      <c r="TBN2" s="76"/>
      <c r="TBO2" s="76"/>
      <c r="TBP2" s="76"/>
      <c r="TBQ2" s="76"/>
      <c r="TBR2" s="76"/>
      <c r="TBS2" s="76"/>
      <c r="TBT2" s="76"/>
      <c r="TBU2" s="76"/>
      <c r="TBV2" s="76"/>
      <c r="TBW2" s="76"/>
      <c r="TBX2" s="76"/>
      <c r="TBY2" s="76"/>
      <c r="TBZ2" s="76"/>
      <c r="TCA2" s="76"/>
      <c r="TCB2" s="76"/>
      <c r="TCC2" s="76"/>
      <c r="TCD2" s="76"/>
      <c r="TCE2" s="76"/>
      <c r="TCF2" s="76"/>
      <c r="TCG2" s="76"/>
      <c r="TCH2" s="76"/>
      <c r="TCI2" s="76"/>
      <c r="TCJ2" s="76"/>
      <c r="TCK2" s="76"/>
      <c r="TCL2" s="76"/>
      <c r="TCM2" s="76"/>
      <c r="TCN2" s="76"/>
      <c r="TCO2" s="76"/>
      <c r="TCP2" s="76"/>
      <c r="TCQ2" s="76"/>
      <c r="TCR2" s="76"/>
      <c r="TCS2" s="76"/>
      <c r="TCT2" s="76"/>
      <c r="TCU2" s="76"/>
      <c r="TCV2" s="76"/>
      <c r="TCW2" s="76"/>
      <c r="TCX2" s="76"/>
      <c r="TCY2" s="76"/>
      <c r="TCZ2" s="76"/>
      <c r="TDA2" s="76"/>
      <c r="TDB2" s="76"/>
      <c r="TDC2" s="76"/>
      <c r="TDD2" s="76"/>
      <c r="TDE2" s="76"/>
      <c r="TDF2" s="76"/>
      <c r="TDG2" s="76"/>
      <c r="TDH2" s="76"/>
      <c r="TDI2" s="76"/>
      <c r="TDJ2" s="76"/>
      <c r="TDK2" s="76"/>
      <c r="TDL2" s="76"/>
      <c r="TDM2" s="76"/>
      <c r="TDN2" s="76"/>
      <c r="TDO2" s="76"/>
      <c r="TDP2" s="76"/>
      <c r="TDQ2" s="76"/>
      <c r="TDR2" s="76"/>
      <c r="TDS2" s="76"/>
      <c r="TDT2" s="76"/>
      <c r="TDU2" s="76"/>
      <c r="TDV2" s="76"/>
      <c r="TDW2" s="76"/>
      <c r="TDX2" s="76"/>
      <c r="TDY2" s="76"/>
      <c r="TDZ2" s="76"/>
      <c r="TEA2" s="76"/>
      <c r="TEB2" s="76"/>
      <c r="TEC2" s="76"/>
      <c r="TED2" s="76"/>
      <c r="TEE2" s="76"/>
      <c r="TEF2" s="76"/>
      <c r="TEG2" s="76"/>
      <c r="TEH2" s="76"/>
      <c r="TEI2" s="76"/>
      <c r="TEJ2" s="76"/>
      <c r="TEK2" s="76"/>
      <c r="TEL2" s="76"/>
      <c r="TEM2" s="76"/>
      <c r="TEN2" s="76"/>
      <c r="TEO2" s="76"/>
      <c r="TEP2" s="76"/>
      <c r="TEQ2" s="76"/>
      <c r="TER2" s="76"/>
      <c r="TES2" s="76"/>
      <c r="TET2" s="76"/>
      <c r="TEU2" s="76"/>
      <c r="TEV2" s="76"/>
      <c r="TEW2" s="76"/>
      <c r="TEX2" s="76"/>
      <c r="TEY2" s="76"/>
      <c r="TEZ2" s="76"/>
      <c r="TFA2" s="76"/>
      <c r="TFB2" s="76"/>
      <c r="TFC2" s="76"/>
      <c r="TFD2" s="76"/>
      <c r="TFE2" s="76"/>
      <c r="TFF2" s="76"/>
      <c r="TFG2" s="76"/>
      <c r="TFH2" s="76"/>
      <c r="TFI2" s="76"/>
      <c r="TFJ2" s="76"/>
      <c r="TFK2" s="76"/>
      <c r="TFL2" s="76"/>
      <c r="TFM2" s="76"/>
      <c r="TFN2" s="76"/>
      <c r="TFO2" s="76"/>
      <c r="TFP2" s="76"/>
      <c r="TFQ2" s="76"/>
      <c r="TFR2" s="76"/>
      <c r="TFS2" s="76"/>
      <c r="TFT2" s="76"/>
      <c r="TFU2" s="76"/>
      <c r="TFV2" s="76"/>
      <c r="TFW2" s="76"/>
      <c r="TFX2" s="76"/>
      <c r="TFY2" s="76"/>
      <c r="TFZ2" s="76"/>
      <c r="TGA2" s="76"/>
      <c r="TGB2" s="76"/>
      <c r="TGC2" s="76"/>
      <c r="TGD2" s="76"/>
      <c r="TGE2" s="76"/>
      <c r="TGF2" s="76"/>
      <c r="TGG2" s="76"/>
      <c r="TGH2" s="76"/>
      <c r="TGI2" s="76"/>
      <c r="TGJ2" s="76"/>
      <c r="TGK2" s="76"/>
      <c r="TGL2" s="76"/>
      <c r="TGM2" s="76"/>
      <c r="TGN2" s="76"/>
      <c r="TGO2" s="76"/>
      <c r="TGP2" s="76"/>
      <c r="TGQ2" s="76"/>
      <c r="TGR2" s="76"/>
      <c r="TGS2" s="76"/>
      <c r="TGT2" s="76"/>
      <c r="TGU2" s="76"/>
      <c r="TGV2" s="76"/>
      <c r="TGW2" s="76"/>
      <c r="TGX2" s="76"/>
      <c r="TGY2" s="76"/>
      <c r="TGZ2" s="76"/>
      <c r="THA2" s="76"/>
      <c r="THB2" s="76"/>
      <c r="THC2" s="76"/>
      <c r="THD2" s="76"/>
      <c r="THE2" s="76"/>
      <c r="THF2" s="76"/>
      <c r="THG2" s="76"/>
      <c r="THH2" s="76"/>
      <c r="THI2" s="76"/>
      <c r="THJ2" s="76"/>
      <c r="THK2" s="76"/>
      <c r="THL2" s="76"/>
      <c r="THM2" s="76"/>
      <c r="THN2" s="76"/>
      <c r="THO2" s="76"/>
      <c r="THP2" s="76"/>
      <c r="THQ2" s="76"/>
      <c r="THR2" s="76"/>
      <c r="THS2" s="76"/>
      <c r="THT2" s="76"/>
      <c r="THU2" s="76"/>
      <c r="THV2" s="76"/>
      <c r="THW2" s="76"/>
      <c r="THX2" s="76"/>
      <c r="THY2" s="76"/>
      <c r="THZ2" s="76"/>
      <c r="TIA2" s="76"/>
      <c r="TIB2" s="76"/>
      <c r="TIC2" s="76"/>
      <c r="TID2" s="76"/>
      <c r="TIE2" s="76"/>
      <c r="TIF2" s="76"/>
      <c r="TIG2" s="76"/>
      <c r="TIH2" s="76"/>
      <c r="TII2" s="76"/>
      <c r="TIJ2" s="76"/>
      <c r="TIK2" s="76"/>
      <c r="TIL2" s="76"/>
      <c r="TIM2" s="76"/>
      <c r="TIN2" s="76"/>
      <c r="TIO2" s="76"/>
      <c r="TIP2" s="76"/>
      <c r="TIQ2" s="76"/>
      <c r="TIR2" s="76"/>
      <c r="TIS2" s="76"/>
      <c r="TIT2" s="76"/>
      <c r="TIU2" s="76"/>
      <c r="TIV2" s="76"/>
      <c r="TIW2" s="76"/>
      <c r="TIX2" s="76"/>
      <c r="TIY2" s="76"/>
      <c r="TIZ2" s="76"/>
      <c r="TJA2" s="76"/>
      <c r="TJB2" s="76"/>
      <c r="TJC2" s="76"/>
      <c r="TJD2" s="76"/>
      <c r="TJE2" s="76"/>
      <c r="TJF2" s="76"/>
      <c r="TJG2" s="76"/>
      <c r="TJH2" s="76"/>
      <c r="TJI2" s="76"/>
      <c r="TJJ2" s="76"/>
      <c r="TJK2" s="76"/>
      <c r="TJL2" s="76"/>
      <c r="TJM2" s="76"/>
      <c r="TJN2" s="76"/>
      <c r="TJO2" s="76"/>
      <c r="TJP2" s="76"/>
      <c r="TJQ2" s="76"/>
      <c r="TJR2" s="76"/>
      <c r="TJS2" s="76"/>
      <c r="TJT2" s="76"/>
      <c r="TJU2" s="76"/>
      <c r="TJV2" s="76"/>
      <c r="TJW2" s="76"/>
      <c r="TJX2" s="76"/>
      <c r="TJY2" s="76"/>
      <c r="TJZ2" s="76"/>
      <c r="TKA2" s="76"/>
      <c r="TKB2" s="76"/>
      <c r="TKC2" s="76"/>
      <c r="TKD2" s="76"/>
      <c r="TKE2" s="76"/>
      <c r="TKF2" s="76"/>
      <c r="TKG2" s="76"/>
      <c r="TKH2" s="76"/>
      <c r="TKI2" s="76"/>
      <c r="TKJ2" s="76"/>
      <c r="TKK2" s="76"/>
      <c r="TKL2" s="76"/>
      <c r="TKM2" s="76"/>
      <c r="TKN2" s="76"/>
      <c r="TKO2" s="76"/>
      <c r="TKP2" s="76"/>
      <c r="TKQ2" s="76"/>
      <c r="TKR2" s="76"/>
      <c r="TKS2" s="76"/>
      <c r="TKT2" s="76"/>
      <c r="TKU2" s="76"/>
      <c r="TKV2" s="76"/>
      <c r="TKW2" s="76"/>
      <c r="TKX2" s="76"/>
      <c r="TKY2" s="76"/>
      <c r="TKZ2" s="76"/>
      <c r="TLA2" s="76"/>
      <c r="TLB2" s="76"/>
      <c r="TLC2" s="76"/>
      <c r="TLD2" s="76"/>
      <c r="TLE2" s="76"/>
      <c r="TLF2" s="76"/>
      <c r="TLG2" s="76"/>
      <c r="TLH2" s="76"/>
      <c r="TLI2" s="76"/>
      <c r="TLJ2" s="76"/>
      <c r="TLK2" s="76"/>
      <c r="TLL2" s="76"/>
      <c r="TLM2" s="76"/>
      <c r="TLN2" s="76"/>
      <c r="TLO2" s="76"/>
      <c r="TLP2" s="76"/>
      <c r="TLQ2" s="76"/>
      <c r="TLR2" s="76"/>
      <c r="TLS2" s="76"/>
      <c r="TLT2" s="76"/>
      <c r="TLU2" s="76"/>
      <c r="TLV2" s="76"/>
      <c r="TLW2" s="76"/>
      <c r="TLX2" s="76"/>
      <c r="TLY2" s="76"/>
      <c r="TLZ2" s="76"/>
      <c r="TMA2" s="76"/>
      <c r="TMB2" s="76"/>
      <c r="TMC2" s="76"/>
      <c r="TMD2" s="76"/>
      <c r="TME2" s="76"/>
      <c r="TMF2" s="76"/>
      <c r="TMG2" s="76"/>
      <c r="TMH2" s="76"/>
      <c r="TMI2" s="76"/>
      <c r="TMJ2" s="76"/>
      <c r="TMK2" s="76"/>
      <c r="TML2" s="76"/>
      <c r="TMM2" s="76"/>
      <c r="TMN2" s="76"/>
      <c r="TMO2" s="76"/>
      <c r="TMP2" s="76"/>
      <c r="TMQ2" s="76"/>
      <c r="TMR2" s="76"/>
      <c r="TMS2" s="76"/>
      <c r="TMT2" s="76"/>
      <c r="TMU2" s="76"/>
      <c r="TMV2" s="76"/>
      <c r="TMW2" s="76"/>
      <c r="TMX2" s="76"/>
      <c r="TMY2" s="76"/>
      <c r="TMZ2" s="76"/>
      <c r="TNA2" s="76"/>
      <c r="TNB2" s="76"/>
      <c r="TNC2" s="76"/>
      <c r="TND2" s="76"/>
      <c r="TNE2" s="76"/>
      <c r="TNF2" s="76"/>
      <c r="TNG2" s="76"/>
      <c r="TNH2" s="76"/>
      <c r="TNI2" s="76"/>
      <c r="TNJ2" s="76"/>
      <c r="TNK2" s="76"/>
      <c r="TNL2" s="76"/>
      <c r="TNM2" s="76"/>
      <c r="TNN2" s="76"/>
      <c r="TNO2" s="76"/>
      <c r="TNP2" s="76"/>
      <c r="TNQ2" s="76"/>
      <c r="TNR2" s="76"/>
      <c r="TNS2" s="76"/>
      <c r="TNT2" s="76"/>
      <c r="TNU2" s="76"/>
      <c r="TNV2" s="76"/>
      <c r="TNW2" s="76"/>
      <c r="TNX2" s="76"/>
      <c r="TNY2" s="76"/>
      <c r="TNZ2" s="76"/>
      <c r="TOA2" s="76"/>
      <c r="TOB2" s="76"/>
      <c r="TOC2" s="76"/>
      <c r="TOD2" s="76"/>
      <c r="TOE2" s="76"/>
      <c r="TOF2" s="76"/>
      <c r="TOG2" s="76"/>
      <c r="TOH2" s="76"/>
      <c r="TOI2" s="76"/>
      <c r="TOJ2" s="76"/>
      <c r="TOK2" s="76"/>
      <c r="TOL2" s="76"/>
      <c r="TOM2" s="76"/>
      <c r="TON2" s="76"/>
      <c r="TOO2" s="76"/>
      <c r="TOP2" s="76"/>
      <c r="TOQ2" s="76"/>
      <c r="TOR2" s="76"/>
      <c r="TOS2" s="76"/>
      <c r="TOT2" s="76"/>
      <c r="TOU2" s="76"/>
      <c r="TOV2" s="76"/>
      <c r="TOW2" s="76"/>
      <c r="TOX2" s="76"/>
      <c r="TOY2" s="76"/>
      <c r="TOZ2" s="76"/>
      <c r="TPA2" s="76"/>
      <c r="TPB2" s="76"/>
      <c r="TPC2" s="76"/>
      <c r="TPD2" s="76"/>
      <c r="TPE2" s="76"/>
      <c r="TPF2" s="76"/>
      <c r="TPG2" s="76"/>
      <c r="TPH2" s="76"/>
      <c r="TPI2" s="76"/>
      <c r="TPJ2" s="76"/>
      <c r="TPK2" s="76"/>
      <c r="TPL2" s="76"/>
      <c r="TPM2" s="76"/>
      <c r="TPN2" s="76"/>
      <c r="TPO2" s="76"/>
      <c r="TPP2" s="76"/>
      <c r="TPQ2" s="76"/>
      <c r="TPR2" s="76"/>
      <c r="TPS2" s="76"/>
      <c r="TPT2" s="76"/>
      <c r="TPU2" s="76"/>
      <c r="TPV2" s="76"/>
      <c r="TPW2" s="76"/>
      <c r="TPX2" s="76"/>
      <c r="TPY2" s="76"/>
      <c r="TPZ2" s="76"/>
      <c r="TQA2" s="76"/>
      <c r="TQB2" s="76"/>
      <c r="TQC2" s="76"/>
      <c r="TQD2" s="76"/>
      <c r="TQE2" s="76"/>
      <c r="TQF2" s="76"/>
      <c r="TQG2" s="76"/>
      <c r="TQH2" s="76"/>
      <c r="TQI2" s="76"/>
      <c r="TQJ2" s="76"/>
      <c r="TQK2" s="76"/>
      <c r="TQL2" s="76"/>
      <c r="TQM2" s="76"/>
      <c r="TQN2" s="76"/>
      <c r="TQO2" s="76"/>
      <c r="TQP2" s="76"/>
      <c r="TQQ2" s="76"/>
      <c r="TQR2" s="76"/>
      <c r="TQS2" s="76"/>
      <c r="TQT2" s="76"/>
      <c r="TQU2" s="76"/>
      <c r="TQV2" s="76"/>
      <c r="TQW2" s="76"/>
      <c r="TQX2" s="76"/>
      <c r="TQY2" s="76"/>
      <c r="TQZ2" s="76"/>
      <c r="TRA2" s="76"/>
      <c r="TRB2" s="76"/>
      <c r="TRC2" s="76"/>
      <c r="TRD2" s="76"/>
      <c r="TRE2" s="76"/>
      <c r="TRF2" s="76"/>
      <c r="TRG2" s="76"/>
      <c r="TRH2" s="76"/>
      <c r="TRI2" s="76"/>
      <c r="TRJ2" s="76"/>
      <c r="TRK2" s="76"/>
      <c r="TRL2" s="76"/>
      <c r="TRM2" s="76"/>
      <c r="TRN2" s="76"/>
      <c r="TRO2" s="76"/>
      <c r="TRP2" s="76"/>
      <c r="TRQ2" s="76"/>
      <c r="TRR2" s="76"/>
      <c r="TRS2" s="76"/>
      <c r="TRT2" s="76"/>
      <c r="TRU2" s="76"/>
      <c r="TRV2" s="76"/>
      <c r="TRW2" s="76"/>
      <c r="TRX2" s="76"/>
      <c r="TRY2" s="76"/>
      <c r="TRZ2" s="76"/>
      <c r="TSA2" s="76"/>
      <c r="TSB2" s="76"/>
      <c r="TSC2" s="76"/>
      <c r="TSD2" s="76"/>
      <c r="TSE2" s="76"/>
      <c r="TSF2" s="76"/>
      <c r="TSG2" s="76"/>
      <c r="TSH2" s="76"/>
      <c r="TSI2" s="76"/>
      <c r="TSJ2" s="76"/>
      <c r="TSK2" s="76"/>
      <c r="TSL2" s="76"/>
      <c r="TSM2" s="76"/>
      <c r="TSN2" s="76"/>
      <c r="TSO2" s="76"/>
      <c r="TSP2" s="76"/>
      <c r="TSQ2" s="76"/>
      <c r="TSR2" s="76"/>
      <c r="TSS2" s="76"/>
      <c r="TST2" s="76"/>
      <c r="TSU2" s="76"/>
      <c r="TSV2" s="76"/>
      <c r="TSW2" s="76"/>
      <c r="TSX2" s="76"/>
      <c r="TSY2" s="76"/>
      <c r="TSZ2" s="76"/>
      <c r="TTA2" s="76"/>
      <c r="TTB2" s="76"/>
      <c r="TTC2" s="76"/>
      <c r="TTD2" s="76"/>
      <c r="TTE2" s="76"/>
      <c r="TTF2" s="76"/>
      <c r="TTG2" s="76"/>
      <c r="TTH2" s="76"/>
      <c r="TTI2" s="76"/>
      <c r="TTJ2" s="76"/>
      <c r="TTK2" s="76"/>
      <c r="TTL2" s="76"/>
      <c r="TTM2" s="76"/>
      <c r="TTN2" s="76"/>
      <c r="TTO2" s="76"/>
      <c r="TTP2" s="76"/>
      <c r="TTQ2" s="76"/>
      <c r="TTR2" s="76"/>
      <c r="TTS2" s="76"/>
      <c r="TTT2" s="76"/>
      <c r="TTU2" s="76"/>
      <c r="TTV2" s="76"/>
      <c r="TTW2" s="76"/>
      <c r="TTX2" s="76"/>
      <c r="TTY2" s="76"/>
      <c r="TTZ2" s="76"/>
      <c r="TUA2" s="76"/>
      <c r="TUB2" s="76"/>
      <c r="TUC2" s="76"/>
      <c r="TUD2" s="76"/>
      <c r="TUE2" s="76"/>
      <c r="TUF2" s="76"/>
      <c r="TUG2" s="76"/>
      <c r="TUH2" s="76"/>
      <c r="TUI2" s="76"/>
      <c r="TUJ2" s="76"/>
      <c r="TUK2" s="76"/>
      <c r="TUL2" s="76"/>
      <c r="TUM2" s="76"/>
      <c r="TUN2" s="76"/>
      <c r="TUO2" s="76"/>
      <c r="TUP2" s="76"/>
      <c r="TUQ2" s="76"/>
      <c r="TUR2" s="76"/>
      <c r="TUS2" s="76"/>
      <c r="TUT2" s="76"/>
      <c r="TUU2" s="76"/>
      <c r="TUV2" s="76"/>
      <c r="TUW2" s="76"/>
      <c r="TUX2" s="76"/>
      <c r="TUY2" s="76"/>
      <c r="TUZ2" s="76"/>
      <c r="TVA2" s="76"/>
      <c r="TVB2" s="76"/>
      <c r="TVC2" s="76"/>
      <c r="TVD2" s="76"/>
      <c r="TVE2" s="76"/>
      <c r="TVF2" s="76"/>
      <c r="TVG2" s="76"/>
      <c r="TVH2" s="76"/>
      <c r="TVI2" s="76"/>
      <c r="TVJ2" s="76"/>
      <c r="TVK2" s="76"/>
      <c r="TVL2" s="76"/>
      <c r="TVM2" s="76"/>
      <c r="TVN2" s="76"/>
      <c r="TVO2" s="76"/>
      <c r="TVP2" s="76"/>
      <c r="TVQ2" s="76"/>
      <c r="TVR2" s="76"/>
      <c r="TVS2" s="76"/>
      <c r="TVT2" s="76"/>
      <c r="TVU2" s="76"/>
      <c r="TVV2" s="76"/>
      <c r="TVW2" s="76"/>
      <c r="TVX2" s="76"/>
      <c r="TVY2" s="76"/>
      <c r="TVZ2" s="76"/>
      <c r="TWA2" s="76"/>
      <c r="TWB2" s="76"/>
      <c r="TWC2" s="76"/>
      <c r="TWD2" s="76"/>
      <c r="TWE2" s="76"/>
      <c r="TWF2" s="76"/>
      <c r="TWG2" s="76"/>
      <c r="TWH2" s="76"/>
      <c r="TWI2" s="76"/>
      <c r="TWJ2" s="76"/>
      <c r="TWK2" s="76"/>
      <c r="TWL2" s="76"/>
      <c r="TWM2" s="76"/>
      <c r="TWN2" s="76"/>
      <c r="TWO2" s="76"/>
      <c r="TWP2" s="76"/>
      <c r="TWQ2" s="76"/>
      <c r="TWR2" s="76"/>
      <c r="TWS2" s="76"/>
      <c r="TWT2" s="76"/>
      <c r="TWU2" s="76"/>
      <c r="TWV2" s="76"/>
      <c r="TWW2" s="76"/>
      <c r="TWX2" s="76"/>
      <c r="TWY2" s="76"/>
      <c r="TWZ2" s="76"/>
      <c r="TXA2" s="76"/>
      <c r="TXB2" s="76"/>
      <c r="TXC2" s="76"/>
      <c r="TXD2" s="76"/>
      <c r="TXE2" s="76"/>
      <c r="TXF2" s="76"/>
      <c r="TXG2" s="76"/>
      <c r="TXH2" s="76"/>
      <c r="TXI2" s="76"/>
      <c r="TXJ2" s="76"/>
      <c r="TXK2" s="76"/>
      <c r="TXL2" s="76"/>
      <c r="TXM2" s="76"/>
      <c r="TXN2" s="76"/>
      <c r="TXO2" s="76"/>
      <c r="TXP2" s="76"/>
      <c r="TXQ2" s="76"/>
      <c r="TXR2" s="76"/>
      <c r="TXS2" s="76"/>
      <c r="TXT2" s="76"/>
      <c r="TXU2" s="76"/>
      <c r="TXV2" s="76"/>
      <c r="TXW2" s="76"/>
      <c r="TXX2" s="76"/>
      <c r="TXY2" s="76"/>
      <c r="TXZ2" s="76"/>
      <c r="TYA2" s="76"/>
      <c r="TYB2" s="76"/>
      <c r="TYC2" s="76"/>
      <c r="TYD2" s="76"/>
      <c r="TYE2" s="76"/>
      <c r="TYF2" s="76"/>
      <c r="TYG2" s="76"/>
      <c r="TYH2" s="76"/>
      <c r="TYI2" s="76"/>
      <c r="TYJ2" s="76"/>
      <c r="TYK2" s="76"/>
      <c r="TYL2" s="76"/>
      <c r="TYM2" s="76"/>
      <c r="TYN2" s="76"/>
      <c r="TYO2" s="76"/>
      <c r="TYP2" s="76"/>
      <c r="TYQ2" s="76"/>
      <c r="TYR2" s="76"/>
      <c r="TYS2" s="76"/>
      <c r="TYT2" s="76"/>
      <c r="TYU2" s="76"/>
      <c r="TYV2" s="76"/>
      <c r="TYW2" s="76"/>
      <c r="TYX2" s="76"/>
      <c r="TYY2" s="76"/>
      <c r="TYZ2" s="76"/>
      <c r="TZA2" s="76"/>
      <c r="TZB2" s="76"/>
      <c r="TZC2" s="76"/>
      <c r="TZD2" s="76"/>
      <c r="TZE2" s="76"/>
      <c r="TZF2" s="76"/>
      <c r="TZG2" s="76"/>
      <c r="TZH2" s="76"/>
      <c r="TZI2" s="76"/>
      <c r="TZJ2" s="76"/>
      <c r="TZK2" s="76"/>
      <c r="TZL2" s="76"/>
      <c r="TZM2" s="76"/>
      <c r="TZN2" s="76"/>
      <c r="TZO2" s="76"/>
      <c r="TZP2" s="76"/>
      <c r="TZQ2" s="76"/>
      <c r="TZR2" s="76"/>
      <c r="TZS2" s="76"/>
      <c r="TZT2" s="76"/>
      <c r="TZU2" s="76"/>
      <c r="TZV2" s="76"/>
      <c r="TZW2" s="76"/>
      <c r="TZX2" s="76"/>
      <c r="TZY2" s="76"/>
      <c r="TZZ2" s="76"/>
      <c r="UAA2" s="76"/>
      <c r="UAB2" s="76"/>
      <c r="UAC2" s="76"/>
      <c r="UAD2" s="76"/>
      <c r="UAE2" s="76"/>
      <c r="UAF2" s="76"/>
      <c r="UAG2" s="76"/>
      <c r="UAH2" s="76"/>
      <c r="UAI2" s="76"/>
      <c r="UAJ2" s="76"/>
      <c r="UAK2" s="76"/>
      <c r="UAL2" s="76"/>
      <c r="UAM2" s="76"/>
      <c r="UAN2" s="76"/>
      <c r="UAO2" s="76"/>
      <c r="UAP2" s="76"/>
      <c r="UAQ2" s="76"/>
      <c r="UAR2" s="76"/>
      <c r="UAS2" s="76"/>
      <c r="UAT2" s="76"/>
      <c r="UAU2" s="76"/>
      <c r="UAV2" s="76"/>
      <c r="UAW2" s="76"/>
      <c r="UAX2" s="76"/>
      <c r="UAY2" s="76"/>
      <c r="UAZ2" s="76"/>
      <c r="UBA2" s="76"/>
      <c r="UBB2" s="76"/>
      <c r="UBC2" s="76"/>
      <c r="UBD2" s="76"/>
      <c r="UBE2" s="76"/>
      <c r="UBF2" s="76"/>
      <c r="UBG2" s="76"/>
      <c r="UBH2" s="76"/>
      <c r="UBI2" s="76"/>
      <c r="UBJ2" s="76"/>
      <c r="UBK2" s="76"/>
      <c r="UBL2" s="76"/>
      <c r="UBM2" s="76"/>
      <c r="UBN2" s="76"/>
      <c r="UBO2" s="76"/>
      <c r="UBP2" s="76"/>
      <c r="UBQ2" s="76"/>
      <c r="UBR2" s="76"/>
      <c r="UBS2" s="76"/>
      <c r="UBT2" s="76"/>
      <c r="UBU2" s="76"/>
      <c r="UBV2" s="76"/>
      <c r="UBW2" s="76"/>
      <c r="UBX2" s="76"/>
      <c r="UBY2" s="76"/>
      <c r="UBZ2" s="76"/>
      <c r="UCA2" s="76"/>
      <c r="UCB2" s="76"/>
      <c r="UCC2" s="76"/>
      <c r="UCD2" s="76"/>
      <c r="UCE2" s="76"/>
      <c r="UCF2" s="76"/>
      <c r="UCG2" s="76"/>
      <c r="UCH2" s="76"/>
      <c r="UCI2" s="76"/>
      <c r="UCJ2" s="76"/>
      <c r="UCK2" s="76"/>
      <c r="UCL2" s="76"/>
      <c r="UCM2" s="76"/>
      <c r="UCN2" s="76"/>
      <c r="UCO2" s="76"/>
      <c r="UCP2" s="76"/>
      <c r="UCQ2" s="76"/>
      <c r="UCR2" s="76"/>
      <c r="UCS2" s="76"/>
      <c r="UCT2" s="76"/>
      <c r="UCU2" s="76"/>
      <c r="UCV2" s="76"/>
      <c r="UCW2" s="76"/>
      <c r="UCX2" s="76"/>
      <c r="UCY2" s="76"/>
      <c r="UCZ2" s="76"/>
      <c r="UDA2" s="76"/>
      <c r="UDB2" s="76"/>
      <c r="UDC2" s="76"/>
      <c r="UDD2" s="76"/>
      <c r="UDE2" s="76"/>
      <c r="UDF2" s="76"/>
      <c r="UDG2" s="76"/>
      <c r="UDH2" s="76"/>
      <c r="UDI2" s="76"/>
      <c r="UDJ2" s="76"/>
      <c r="UDK2" s="76"/>
      <c r="UDL2" s="76"/>
      <c r="UDM2" s="76"/>
      <c r="UDN2" s="76"/>
      <c r="UDO2" s="76"/>
      <c r="UDP2" s="76"/>
      <c r="UDQ2" s="76"/>
      <c r="UDR2" s="76"/>
      <c r="UDS2" s="76"/>
      <c r="UDT2" s="76"/>
      <c r="UDU2" s="76"/>
      <c r="UDV2" s="76"/>
      <c r="UDW2" s="76"/>
      <c r="UDX2" s="76"/>
      <c r="UDY2" s="76"/>
      <c r="UDZ2" s="76"/>
      <c r="UEA2" s="76"/>
      <c r="UEB2" s="76"/>
      <c r="UEC2" s="76"/>
      <c r="UED2" s="76"/>
      <c r="UEE2" s="76"/>
      <c r="UEF2" s="76"/>
      <c r="UEG2" s="76"/>
      <c r="UEH2" s="76"/>
      <c r="UEI2" s="76"/>
      <c r="UEJ2" s="76"/>
      <c r="UEK2" s="76"/>
      <c r="UEL2" s="76"/>
      <c r="UEM2" s="76"/>
      <c r="UEN2" s="76"/>
      <c r="UEO2" s="76"/>
      <c r="UEP2" s="76"/>
      <c r="UEQ2" s="76"/>
      <c r="UER2" s="76"/>
      <c r="UES2" s="76"/>
      <c r="UET2" s="76"/>
      <c r="UEU2" s="76"/>
      <c r="UEV2" s="76"/>
      <c r="UEW2" s="76"/>
      <c r="UEX2" s="76"/>
      <c r="UEY2" s="76"/>
      <c r="UEZ2" s="76"/>
      <c r="UFA2" s="76"/>
      <c r="UFB2" s="76"/>
      <c r="UFC2" s="76"/>
      <c r="UFD2" s="76"/>
      <c r="UFE2" s="76"/>
      <c r="UFF2" s="76"/>
      <c r="UFG2" s="76"/>
      <c r="UFH2" s="76"/>
      <c r="UFI2" s="76"/>
      <c r="UFJ2" s="76"/>
      <c r="UFK2" s="76"/>
      <c r="UFL2" s="76"/>
      <c r="UFM2" s="76"/>
      <c r="UFN2" s="76"/>
      <c r="UFO2" s="76"/>
      <c r="UFP2" s="76"/>
      <c r="UFQ2" s="76"/>
      <c r="UFR2" s="76"/>
      <c r="UFS2" s="76"/>
      <c r="UFT2" s="76"/>
      <c r="UFU2" s="76"/>
      <c r="UFV2" s="76"/>
      <c r="UFW2" s="76"/>
      <c r="UFX2" s="76"/>
      <c r="UFY2" s="76"/>
      <c r="UFZ2" s="76"/>
      <c r="UGA2" s="76"/>
      <c r="UGB2" s="76"/>
      <c r="UGC2" s="76"/>
      <c r="UGD2" s="76"/>
      <c r="UGE2" s="76"/>
      <c r="UGF2" s="76"/>
      <c r="UGG2" s="76"/>
      <c r="UGH2" s="76"/>
      <c r="UGI2" s="76"/>
      <c r="UGJ2" s="76"/>
      <c r="UGK2" s="76"/>
      <c r="UGL2" s="76"/>
      <c r="UGM2" s="76"/>
      <c r="UGN2" s="76"/>
      <c r="UGO2" s="76"/>
      <c r="UGP2" s="76"/>
      <c r="UGQ2" s="76"/>
      <c r="UGR2" s="76"/>
      <c r="UGS2" s="76"/>
      <c r="UGT2" s="76"/>
      <c r="UGU2" s="76"/>
      <c r="UGV2" s="76"/>
      <c r="UGW2" s="76"/>
      <c r="UGX2" s="76"/>
      <c r="UGY2" s="76"/>
      <c r="UGZ2" s="76"/>
      <c r="UHA2" s="76"/>
      <c r="UHB2" s="76"/>
      <c r="UHC2" s="76"/>
      <c r="UHD2" s="76"/>
      <c r="UHE2" s="76"/>
      <c r="UHF2" s="76"/>
      <c r="UHG2" s="76"/>
      <c r="UHH2" s="76"/>
      <c r="UHI2" s="76"/>
      <c r="UHJ2" s="76"/>
      <c r="UHK2" s="76"/>
      <c r="UHL2" s="76"/>
      <c r="UHM2" s="76"/>
      <c r="UHN2" s="76"/>
      <c r="UHO2" s="76"/>
      <c r="UHP2" s="76"/>
      <c r="UHQ2" s="76"/>
      <c r="UHR2" s="76"/>
      <c r="UHS2" s="76"/>
      <c r="UHT2" s="76"/>
      <c r="UHU2" s="76"/>
      <c r="UHV2" s="76"/>
      <c r="UHW2" s="76"/>
      <c r="UHX2" s="76"/>
      <c r="UHY2" s="76"/>
      <c r="UHZ2" s="76"/>
      <c r="UIA2" s="76"/>
      <c r="UIB2" s="76"/>
      <c r="UIC2" s="76"/>
      <c r="UID2" s="76"/>
      <c r="UIE2" s="76"/>
      <c r="UIF2" s="76"/>
      <c r="UIG2" s="76"/>
      <c r="UIH2" s="76"/>
      <c r="UII2" s="76"/>
      <c r="UIJ2" s="76"/>
      <c r="UIK2" s="76"/>
      <c r="UIL2" s="76"/>
      <c r="UIM2" s="76"/>
      <c r="UIN2" s="76"/>
      <c r="UIO2" s="76"/>
      <c r="UIP2" s="76"/>
      <c r="UIQ2" s="76"/>
      <c r="UIR2" s="76"/>
      <c r="UIS2" s="76"/>
      <c r="UIT2" s="76"/>
      <c r="UIU2" s="76"/>
      <c r="UIV2" s="76"/>
      <c r="UIW2" s="76"/>
      <c r="UIX2" s="76"/>
      <c r="UIY2" s="76"/>
      <c r="UIZ2" s="76"/>
      <c r="UJA2" s="76"/>
      <c r="UJB2" s="76"/>
      <c r="UJC2" s="76"/>
      <c r="UJD2" s="76"/>
      <c r="UJE2" s="76"/>
      <c r="UJF2" s="76"/>
      <c r="UJG2" s="76"/>
      <c r="UJH2" s="76"/>
      <c r="UJI2" s="76"/>
      <c r="UJJ2" s="76"/>
      <c r="UJK2" s="76"/>
      <c r="UJL2" s="76"/>
      <c r="UJM2" s="76"/>
      <c r="UJN2" s="76"/>
      <c r="UJO2" s="76"/>
      <c r="UJP2" s="76"/>
      <c r="UJQ2" s="76"/>
      <c r="UJR2" s="76"/>
      <c r="UJS2" s="76"/>
      <c r="UJT2" s="76"/>
      <c r="UJU2" s="76"/>
      <c r="UJV2" s="76"/>
      <c r="UJW2" s="76"/>
      <c r="UJX2" s="76"/>
      <c r="UJY2" s="76"/>
      <c r="UJZ2" s="76"/>
      <c r="UKA2" s="76"/>
      <c r="UKB2" s="76"/>
      <c r="UKC2" s="76"/>
      <c r="UKD2" s="76"/>
      <c r="UKE2" s="76"/>
      <c r="UKF2" s="76"/>
      <c r="UKG2" s="76"/>
      <c r="UKH2" s="76"/>
      <c r="UKI2" s="76"/>
      <c r="UKJ2" s="76"/>
      <c r="UKK2" s="76"/>
      <c r="UKL2" s="76"/>
      <c r="UKM2" s="76"/>
      <c r="UKN2" s="76"/>
      <c r="UKO2" s="76"/>
      <c r="UKP2" s="76"/>
      <c r="UKQ2" s="76"/>
      <c r="UKR2" s="76"/>
      <c r="UKS2" s="76"/>
      <c r="UKT2" s="76"/>
      <c r="UKU2" s="76"/>
      <c r="UKV2" s="76"/>
      <c r="UKW2" s="76"/>
      <c r="UKX2" s="76"/>
      <c r="UKY2" s="76"/>
      <c r="UKZ2" s="76"/>
      <c r="ULA2" s="76"/>
      <c r="ULB2" s="76"/>
      <c r="ULC2" s="76"/>
      <c r="ULD2" s="76"/>
      <c r="ULE2" s="76"/>
      <c r="ULF2" s="76"/>
      <c r="ULG2" s="76"/>
      <c r="ULH2" s="76"/>
      <c r="ULI2" s="76"/>
      <c r="ULJ2" s="76"/>
      <c r="ULK2" s="76"/>
      <c r="ULL2" s="76"/>
      <c r="ULM2" s="76"/>
      <c r="ULN2" s="76"/>
      <c r="ULO2" s="76"/>
      <c r="ULP2" s="76"/>
      <c r="ULQ2" s="76"/>
      <c r="ULR2" s="76"/>
      <c r="ULS2" s="76"/>
      <c r="ULT2" s="76"/>
      <c r="ULU2" s="76"/>
      <c r="ULV2" s="76"/>
      <c r="ULW2" s="76"/>
      <c r="ULX2" s="76"/>
      <c r="ULY2" s="76"/>
      <c r="ULZ2" s="76"/>
      <c r="UMA2" s="76"/>
      <c r="UMB2" s="76"/>
      <c r="UMC2" s="76"/>
      <c r="UMD2" s="76"/>
      <c r="UME2" s="76"/>
      <c r="UMF2" s="76"/>
      <c r="UMG2" s="76"/>
      <c r="UMH2" s="76"/>
      <c r="UMI2" s="76"/>
      <c r="UMJ2" s="76"/>
      <c r="UMK2" s="76"/>
      <c r="UML2" s="76"/>
      <c r="UMM2" s="76"/>
      <c r="UMN2" s="76"/>
      <c r="UMO2" s="76"/>
      <c r="UMP2" s="76"/>
      <c r="UMQ2" s="76"/>
      <c r="UMR2" s="76"/>
      <c r="UMS2" s="76"/>
      <c r="UMT2" s="76"/>
      <c r="UMU2" s="76"/>
      <c r="UMV2" s="76"/>
      <c r="UMW2" s="76"/>
      <c r="UMX2" s="76"/>
      <c r="UMY2" s="76"/>
      <c r="UMZ2" s="76"/>
      <c r="UNA2" s="76"/>
      <c r="UNB2" s="76"/>
      <c r="UNC2" s="76"/>
      <c r="UND2" s="76"/>
      <c r="UNE2" s="76"/>
      <c r="UNF2" s="76"/>
      <c r="UNG2" s="76"/>
      <c r="UNH2" s="76"/>
      <c r="UNI2" s="76"/>
      <c r="UNJ2" s="76"/>
      <c r="UNK2" s="76"/>
      <c r="UNL2" s="76"/>
      <c r="UNM2" s="76"/>
      <c r="UNN2" s="76"/>
      <c r="UNO2" s="76"/>
      <c r="UNP2" s="76"/>
      <c r="UNQ2" s="76"/>
      <c r="UNR2" s="76"/>
      <c r="UNS2" s="76"/>
      <c r="UNT2" s="76"/>
      <c r="UNU2" s="76"/>
      <c r="UNV2" s="76"/>
      <c r="UNW2" s="76"/>
      <c r="UNX2" s="76"/>
      <c r="UNY2" s="76"/>
      <c r="UNZ2" s="76"/>
      <c r="UOA2" s="76"/>
      <c r="UOB2" s="76"/>
      <c r="UOC2" s="76"/>
      <c r="UOD2" s="76"/>
      <c r="UOE2" s="76"/>
      <c r="UOF2" s="76"/>
      <c r="UOG2" s="76"/>
      <c r="UOH2" s="76"/>
      <c r="UOI2" s="76"/>
      <c r="UOJ2" s="76"/>
      <c r="UOK2" s="76"/>
      <c r="UOL2" s="76"/>
      <c r="UOM2" s="76"/>
      <c r="UON2" s="76"/>
      <c r="UOO2" s="76"/>
      <c r="UOP2" s="76"/>
      <c r="UOQ2" s="76"/>
      <c r="UOR2" s="76"/>
      <c r="UOS2" s="76"/>
      <c r="UOT2" s="76"/>
      <c r="UOU2" s="76"/>
      <c r="UOV2" s="76"/>
      <c r="UOW2" s="76"/>
      <c r="UOX2" s="76"/>
      <c r="UOY2" s="76"/>
      <c r="UOZ2" s="76"/>
      <c r="UPA2" s="76"/>
      <c r="UPB2" s="76"/>
      <c r="UPC2" s="76"/>
      <c r="UPD2" s="76"/>
      <c r="UPE2" s="76"/>
      <c r="UPF2" s="76"/>
      <c r="UPG2" s="76"/>
      <c r="UPH2" s="76"/>
      <c r="UPI2" s="76"/>
      <c r="UPJ2" s="76"/>
      <c r="UPK2" s="76"/>
      <c r="UPL2" s="76"/>
      <c r="UPM2" s="76"/>
      <c r="UPN2" s="76"/>
      <c r="UPO2" s="76"/>
      <c r="UPP2" s="76"/>
      <c r="UPQ2" s="76"/>
      <c r="UPR2" s="76"/>
      <c r="UPS2" s="76"/>
      <c r="UPT2" s="76"/>
      <c r="UPU2" s="76"/>
      <c r="UPV2" s="76"/>
      <c r="UPW2" s="76"/>
      <c r="UPX2" s="76"/>
      <c r="UPY2" s="76"/>
      <c r="UPZ2" s="76"/>
      <c r="UQA2" s="76"/>
      <c r="UQB2" s="76"/>
      <c r="UQC2" s="76"/>
      <c r="UQD2" s="76"/>
      <c r="UQE2" s="76"/>
      <c r="UQF2" s="76"/>
      <c r="UQG2" s="76"/>
      <c r="UQH2" s="76"/>
      <c r="UQI2" s="76"/>
      <c r="UQJ2" s="76"/>
      <c r="UQK2" s="76"/>
      <c r="UQL2" s="76"/>
      <c r="UQM2" s="76"/>
      <c r="UQN2" s="76"/>
      <c r="UQO2" s="76"/>
      <c r="UQP2" s="76"/>
      <c r="UQQ2" s="76"/>
      <c r="UQR2" s="76"/>
      <c r="UQS2" s="76"/>
      <c r="UQT2" s="76"/>
      <c r="UQU2" s="76"/>
      <c r="UQV2" s="76"/>
      <c r="UQW2" s="76"/>
      <c r="UQX2" s="76"/>
      <c r="UQY2" s="76"/>
      <c r="UQZ2" s="76"/>
      <c r="URA2" s="76"/>
      <c r="URB2" s="76"/>
      <c r="URC2" s="76"/>
      <c r="URD2" s="76"/>
      <c r="URE2" s="76"/>
      <c r="URF2" s="76"/>
      <c r="URG2" s="76"/>
      <c r="URH2" s="76"/>
      <c r="URI2" s="76"/>
      <c r="URJ2" s="76"/>
      <c r="URK2" s="76"/>
      <c r="URL2" s="76"/>
      <c r="URM2" s="76"/>
      <c r="URN2" s="76"/>
      <c r="URO2" s="76"/>
      <c r="URP2" s="76"/>
      <c r="URQ2" s="76"/>
      <c r="URR2" s="76"/>
      <c r="URS2" s="76"/>
      <c r="URT2" s="76"/>
      <c r="URU2" s="76"/>
      <c r="URV2" s="76"/>
      <c r="URW2" s="76"/>
      <c r="URX2" s="76"/>
      <c r="URY2" s="76"/>
      <c r="URZ2" s="76"/>
      <c r="USA2" s="76"/>
      <c r="USB2" s="76"/>
      <c r="USC2" s="76"/>
      <c r="USD2" s="76"/>
      <c r="USE2" s="76"/>
      <c r="USF2" s="76"/>
      <c r="USG2" s="76"/>
      <c r="USH2" s="76"/>
      <c r="USI2" s="76"/>
      <c r="USJ2" s="76"/>
      <c r="USK2" s="76"/>
      <c r="USL2" s="76"/>
      <c r="USM2" s="76"/>
      <c r="USN2" s="76"/>
      <c r="USO2" s="76"/>
      <c r="USP2" s="76"/>
      <c r="USQ2" s="76"/>
      <c r="USR2" s="76"/>
      <c r="USS2" s="76"/>
      <c r="UST2" s="76"/>
      <c r="USU2" s="76"/>
      <c r="USV2" s="76"/>
      <c r="USW2" s="76"/>
      <c r="USX2" s="76"/>
      <c r="USY2" s="76"/>
      <c r="USZ2" s="76"/>
      <c r="UTA2" s="76"/>
      <c r="UTB2" s="76"/>
      <c r="UTC2" s="76"/>
      <c r="UTD2" s="76"/>
      <c r="UTE2" s="76"/>
      <c r="UTF2" s="76"/>
      <c r="UTG2" s="76"/>
      <c r="UTH2" s="76"/>
      <c r="UTI2" s="76"/>
      <c r="UTJ2" s="76"/>
      <c r="UTK2" s="76"/>
      <c r="UTL2" s="76"/>
      <c r="UTM2" s="76"/>
      <c r="UTN2" s="76"/>
      <c r="UTO2" s="76"/>
      <c r="UTP2" s="76"/>
      <c r="UTQ2" s="76"/>
      <c r="UTR2" s="76"/>
      <c r="UTS2" s="76"/>
      <c r="UTT2" s="76"/>
      <c r="UTU2" s="76"/>
      <c r="UTV2" s="76"/>
      <c r="UTW2" s="76"/>
      <c r="UTX2" s="76"/>
      <c r="UTY2" s="76"/>
      <c r="UTZ2" s="76"/>
      <c r="UUA2" s="76"/>
      <c r="UUB2" s="76"/>
      <c r="UUC2" s="76"/>
      <c r="UUD2" s="76"/>
      <c r="UUE2" s="76"/>
      <c r="UUF2" s="76"/>
      <c r="UUG2" s="76"/>
      <c r="UUH2" s="76"/>
      <c r="UUI2" s="76"/>
      <c r="UUJ2" s="76"/>
      <c r="UUK2" s="76"/>
      <c r="UUL2" s="76"/>
      <c r="UUM2" s="76"/>
      <c r="UUN2" s="76"/>
      <c r="UUO2" s="76"/>
      <c r="UUP2" s="76"/>
      <c r="UUQ2" s="76"/>
      <c r="UUR2" s="76"/>
      <c r="UUS2" s="76"/>
      <c r="UUT2" s="76"/>
      <c r="UUU2" s="76"/>
      <c r="UUV2" s="76"/>
      <c r="UUW2" s="76"/>
      <c r="UUX2" s="76"/>
      <c r="UUY2" s="76"/>
      <c r="UUZ2" s="76"/>
      <c r="UVA2" s="76"/>
      <c r="UVB2" s="76"/>
      <c r="UVC2" s="76"/>
      <c r="UVD2" s="76"/>
      <c r="UVE2" s="76"/>
      <c r="UVF2" s="76"/>
      <c r="UVG2" s="76"/>
      <c r="UVH2" s="76"/>
      <c r="UVI2" s="76"/>
      <c r="UVJ2" s="76"/>
      <c r="UVK2" s="76"/>
      <c r="UVL2" s="76"/>
      <c r="UVM2" s="76"/>
      <c r="UVN2" s="76"/>
      <c r="UVO2" s="76"/>
      <c r="UVP2" s="76"/>
      <c r="UVQ2" s="76"/>
      <c r="UVR2" s="76"/>
      <c r="UVS2" s="76"/>
      <c r="UVT2" s="76"/>
      <c r="UVU2" s="76"/>
      <c r="UVV2" s="76"/>
      <c r="UVW2" s="76"/>
      <c r="UVX2" s="76"/>
      <c r="UVY2" s="76"/>
      <c r="UVZ2" s="76"/>
      <c r="UWA2" s="76"/>
      <c r="UWB2" s="76"/>
      <c r="UWC2" s="76"/>
      <c r="UWD2" s="76"/>
      <c r="UWE2" s="76"/>
      <c r="UWF2" s="76"/>
      <c r="UWG2" s="76"/>
      <c r="UWH2" s="76"/>
      <c r="UWI2" s="76"/>
      <c r="UWJ2" s="76"/>
      <c r="UWK2" s="76"/>
      <c r="UWL2" s="76"/>
      <c r="UWM2" s="76"/>
      <c r="UWN2" s="76"/>
      <c r="UWO2" s="76"/>
      <c r="UWP2" s="76"/>
      <c r="UWQ2" s="76"/>
      <c r="UWR2" s="76"/>
      <c r="UWS2" s="76"/>
      <c r="UWT2" s="76"/>
      <c r="UWU2" s="76"/>
      <c r="UWV2" s="76"/>
      <c r="UWW2" s="76"/>
      <c r="UWX2" s="76"/>
      <c r="UWY2" s="76"/>
      <c r="UWZ2" s="76"/>
      <c r="UXA2" s="76"/>
      <c r="UXB2" s="76"/>
      <c r="UXC2" s="76"/>
      <c r="UXD2" s="76"/>
      <c r="UXE2" s="76"/>
      <c r="UXF2" s="76"/>
      <c r="UXG2" s="76"/>
      <c r="UXH2" s="76"/>
      <c r="UXI2" s="76"/>
      <c r="UXJ2" s="76"/>
      <c r="UXK2" s="76"/>
      <c r="UXL2" s="76"/>
      <c r="UXM2" s="76"/>
      <c r="UXN2" s="76"/>
      <c r="UXO2" s="76"/>
      <c r="UXP2" s="76"/>
      <c r="UXQ2" s="76"/>
      <c r="UXR2" s="76"/>
      <c r="UXS2" s="76"/>
      <c r="UXT2" s="76"/>
      <c r="UXU2" s="76"/>
      <c r="UXV2" s="76"/>
      <c r="UXW2" s="76"/>
      <c r="UXX2" s="76"/>
      <c r="UXY2" s="76"/>
      <c r="UXZ2" s="76"/>
      <c r="UYA2" s="76"/>
      <c r="UYB2" s="76"/>
      <c r="UYC2" s="76"/>
      <c r="UYD2" s="76"/>
      <c r="UYE2" s="76"/>
      <c r="UYF2" s="76"/>
      <c r="UYG2" s="76"/>
      <c r="UYH2" s="76"/>
      <c r="UYI2" s="76"/>
      <c r="UYJ2" s="76"/>
      <c r="UYK2" s="76"/>
      <c r="UYL2" s="76"/>
      <c r="UYM2" s="76"/>
      <c r="UYN2" s="76"/>
      <c r="UYO2" s="76"/>
      <c r="UYP2" s="76"/>
      <c r="UYQ2" s="76"/>
      <c r="UYR2" s="76"/>
      <c r="UYS2" s="76"/>
      <c r="UYT2" s="76"/>
      <c r="UYU2" s="76"/>
      <c r="UYV2" s="76"/>
      <c r="UYW2" s="76"/>
      <c r="UYX2" s="76"/>
      <c r="UYY2" s="76"/>
      <c r="UYZ2" s="76"/>
      <c r="UZA2" s="76"/>
      <c r="UZB2" s="76"/>
      <c r="UZC2" s="76"/>
      <c r="UZD2" s="76"/>
      <c r="UZE2" s="76"/>
      <c r="UZF2" s="76"/>
      <c r="UZG2" s="76"/>
      <c r="UZH2" s="76"/>
      <c r="UZI2" s="76"/>
      <c r="UZJ2" s="76"/>
      <c r="UZK2" s="76"/>
      <c r="UZL2" s="76"/>
      <c r="UZM2" s="76"/>
      <c r="UZN2" s="76"/>
      <c r="UZO2" s="76"/>
      <c r="UZP2" s="76"/>
      <c r="UZQ2" s="76"/>
      <c r="UZR2" s="76"/>
      <c r="UZS2" s="76"/>
      <c r="UZT2" s="76"/>
      <c r="UZU2" s="76"/>
      <c r="UZV2" s="76"/>
      <c r="UZW2" s="76"/>
      <c r="UZX2" s="76"/>
      <c r="UZY2" s="76"/>
      <c r="UZZ2" s="76"/>
      <c r="VAA2" s="76"/>
      <c r="VAB2" s="76"/>
      <c r="VAC2" s="76"/>
      <c r="VAD2" s="76"/>
      <c r="VAE2" s="76"/>
      <c r="VAF2" s="76"/>
      <c r="VAG2" s="76"/>
      <c r="VAH2" s="76"/>
      <c r="VAI2" s="76"/>
      <c r="VAJ2" s="76"/>
      <c r="VAK2" s="76"/>
      <c r="VAL2" s="76"/>
      <c r="VAM2" s="76"/>
      <c r="VAN2" s="76"/>
      <c r="VAO2" s="76"/>
      <c r="VAP2" s="76"/>
      <c r="VAQ2" s="76"/>
      <c r="VAR2" s="76"/>
      <c r="VAS2" s="76"/>
      <c r="VAT2" s="76"/>
      <c r="VAU2" s="76"/>
      <c r="VAV2" s="76"/>
      <c r="VAW2" s="76"/>
      <c r="VAX2" s="76"/>
      <c r="VAY2" s="76"/>
      <c r="VAZ2" s="76"/>
      <c r="VBA2" s="76"/>
      <c r="VBB2" s="76"/>
      <c r="VBC2" s="76"/>
      <c r="VBD2" s="76"/>
      <c r="VBE2" s="76"/>
      <c r="VBF2" s="76"/>
      <c r="VBG2" s="76"/>
      <c r="VBH2" s="76"/>
      <c r="VBI2" s="76"/>
      <c r="VBJ2" s="76"/>
      <c r="VBK2" s="76"/>
      <c r="VBL2" s="76"/>
      <c r="VBM2" s="76"/>
      <c r="VBN2" s="76"/>
      <c r="VBO2" s="76"/>
      <c r="VBP2" s="76"/>
      <c r="VBQ2" s="76"/>
      <c r="VBR2" s="76"/>
      <c r="VBS2" s="76"/>
      <c r="VBT2" s="76"/>
      <c r="VBU2" s="76"/>
      <c r="VBV2" s="76"/>
      <c r="VBW2" s="76"/>
      <c r="VBX2" s="76"/>
      <c r="VBY2" s="76"/>
      <c r="VBZ2" s="76"/>
      <c r="VCA2" s="76"/>
      <c r="VCB2" s="76"/>
      <c r="VCC2" s="76"/>
      <c r="VCD2" s="76"/>
      <c r="VCE2" s="76"/>
      <c r="VCF2" s="76"/>
      <c r="VCG2" s="76"/>
      <c r="VCH2" s="76"/>
      <c r="VCI2" s="76"/>
      <c r="VCJ2" s="76"/>
      <c r="VCK2" s="76"/>
      <c r="VCL2" s="76"/>
      <c r="VCM2" s="76"/>
      <c r="VCN2" s="76"/>
      <c r="VCO2" s="76"/>
      <c r="VCP2" s="76"/>
      <c r="VCQ2" s="76"/>
      <c r="VCR2" s="76"/>
      <c r="VCS2" s="76"/>
      <c r="VCT2" s="76"/>
      <c r="VCU2" s="76"/>
      <c r="VCV2" s="76"/>
      <c r="VCW2" s="76"/>
      <c r="VCX2" s="76"/>
      <c r="VCY2" s="76"/>
      <c r="VCZ2" s="76"/>
      <c r="VDA2" s="76"/>
      <c r="VDB2" s="76"/>
      <c r="VDC2" s="76"/>
      <c r="VDD2" s="76"/>
      <c r="VDE2" s="76"/>
      <c r="VDF2" s="76"/>
      <c r="VDG2" s="76"/>
      <c r="VDH2" s="76"/>
      <c r="VDI2" s="76"/>
      <c r="VDJ2" s="76"/>
      <c r="VDK2" s="76"/>
      <c r="VDL2" s="76"/>
      <c r="VDM2" s="76"/>
      <c r="VDN2" s="76"/>
      <c r="VDO2" s="76"/>
      <c r="VDP2" s="76"/>
      <c r="VDQ2" s="76"/>
      <c r="VDR2" s="76"/>
      <c r="VDS2" s="76"/>
      <c r="VDT2" s="76"/>
      <c r="VDU2" s="76"/>
      <c r="VDV2" s="76"/>
      <c r="VDW2" s="76"/>
      <c r="VDX2" s="76"/>
      <c r="VDY2" s="76"/>
      <c r="VDZ2" s="76"/>
      <c r="VEA2" s="76"/>
      <c r="VEB2" s="76"/>
      <c r="VEC2" s="76"/>
      <c r="VED2" s="76"/>
      <c r="VEE2" s="76"/>
      <c r="VEF2" s="76"/>
      <c r="VEG2" s="76"/>
      <c r="VEH2" s="76"/>
      <c r="VEI2" s="76"/>
      <c r="VEJ2" s="76"/>
      <c r="VEK2" s="76"/>
      <c r="VEL2" s="76"/>
      <c r="VEM2" s="76"/>
      <c r="VEN2" s="76"/>
      <c r="VEO2" s="76"/>
      <c r="VEP2" s="76"/>
      <c r="VEQ2" s="76"/>
      <c r="VER2" s="76"/>
      <c r="VES2" s="76"/>
      <c r="VET2" s="76"/>
      <c r="VEU2" s="76"/>
      <c r="VEV2" s="76"/>
      <c r="VEW2" s="76"/>
      <c r="VEX2" s="76"/>
      <c r="VEY2" s="76"/>
      <c r="VEZ2" s="76"/>
      <c r="VFA2" s="76"/>
      <c r="VFB2" s="76"/>
      <c r="VFC2" s="76"/>
      <c r="VFD2" s="76"/>
      <c r="VFE2" s="76"/>
      <c r="VFF2" s="76"/>
      <c r="VFG2" s="76"/>
      <c r="VFH2" s="76"/>
      <c r="VFI2" s="76"/>
      <c r="VFJ2" s="76"/>
      <c r="VFK2" s="76"/>
      <c r="VFL2" s="76"/>
      <c r="VFM2" s="76"/>
      <c r="VFN2" s="76"/>
      <c r="VFO2" s="76"/>
      <c r="VFP2" s="76"/>
      <c r="VFQ2" s="76"/>
      <c r="VFR2" s="76"/>
      <c r="VFS2" s="76"/>
      <c r="VFT2" s="76"/>
      <c r="VFU2" s="76"/>
      <c r="VFV2" s="76"/>
      <c r="VFW2" s="76"/>
      <c r="VFX2" s="76"/>
      <c r="VFY2" s="76"/>
      <c r="VFZ2" s="76"/>
      <c r="VGA2" s="76"/>
      <c r="VGB2" s="76"/>
      <c r="VGC2" s="76"/>
      <c r="VGD2" s="76"/>
      <c r="VGE2" s="76"/>
      <c r="VGF2" s="76"/>
      <c r="VGG2" s="76"/>
      <c r="VGH2" s="76"/>
      <c r="VGI2" s="76"/>
      <c r="VGJ2" s="76"/>
      <c r="VGK2" s="76"/>
      <c r="VGL2" s="76"/>
      <c r="VGM2" s="76"/>
      <c r="VGN2" s="76"/>
      <c r="VGO2" s="76"/>
      <c r="VGP2" s="76"/>
      <c r="VGQ2" s="76"/>
      <c r="VGR2" s="76"/>
      <c r="VGS2" s="76"/>
      <c r="VGT2" s="76"/>
      <c r="VGU2" s="76"/>
      <c r="VGV2" s="76"/>
      <c r="VGW2" s="76"/>
      <c r="VGX2" s="76"/>
      <c r="VGY2" s="76"/>
      <c r="VGZ2" s="76"/>
      <c r="VHA2" s="76"/>
      <c r="VHB2" s="76"/>
      <c r="VHC2" s="76"/>
      <c r="VHD2" s="76"/>
      <c r="VHE2" s="76"/>
      <c r="VHF2" s="76"/>
      <c r="VHG2" s="76"/>
      <c r="VHH2" s="76"/>
      <c r="VHI2" s="76"/>
      <c r="VHJ2" s="76"/>
      <c r="VHK2" s="76"/>
      <c r="VHL2" s="76"/>
      <c r="VHM2" s="76"/>
      <c r="VHN2" s="76"/>
      <c r="VHO2" s="76"/>
      <c r="VHP2" s="76"/>
      <c r="VHQ2" s="76"/>
      <c r="VHR2" s="76"/>
      <c r="VHS2" s="76"/>
      <c r="VHT2" s="76"/>
      <c r="VHU2" s="76"/>
      <c r="VHV2" s="76"/>
      <c r="VHW2" s="76"/>
      <c r="VHX2" s="76"/>
      <c r="VHY2" s="76"/>
      <c r="VHZ2" s="76"/>
      <c r="VIA2" s="76"/>
      <c r="VIB2" s="76"/>
      <c r="VIC2" s="76"/>
      <c r="VID2" s="76"/>
      <c r="VIE2" s="76"/>
      <c r="VIF2" s="76"/>
      <c r="VIG2" s="76"/>
      <c r="VIH2" s="76"/>
      <c r="VII2" s="76"/>
      <c r="VIJ2" s="76"/>
      <c r="VIK2" s="76"/>
      <c r="VIL2" s="76"/>
      <c r="VIM2" s="76"/>
      <c r="VIN2" s="76"/>
      <c r="VIO2" s="76"/>
      <c r="VIP2" s="76"/>
      <c r="VIQ2" s="76"/>
      <c r="VIR2" s="76"/>
      <c r="VIS2" s="76"/>
      <c r="VIT2" s="76"/>
      <c r="VIU2" s="76"/>
      <c r="VIV2" s="76"/>
      <c r="VIW2" s="76"/>
      <c r="VIX2" s="76"/>
      <c r="VIY2" s="76"/>
      <c r="VIZ2" s="76"/>
      <c r="VJA2" s="76"/>
      <c r="VJB2" s="76"/>
      <c r="VJC2" s="76"/>
      <c r="VJD2" s="76"/>
      <c r="VJE2" s="76"/>
      <c r="VJF2" s="76"/>
      <c r="VJG2" s="76"/>
      <c r="VJH2" s="76"/>
      <c r="VJI2" s="76"/>
      <c r="VJJ2" s="76"/>
      <c r="VJK2" s="76"/>
      <c r="VJL2" s="76"/>
      <c r="VJM2" s="76"/>
      <c r="VJN2" s="76"/>
      <c r="VJO2" s="76"/>
      <c r="VJP2" s="76"/>
      <c r="VJQ2" s="76"/>
      <c r="VJR2" s="76"/>
      <c r="VJS2" s="76"/>
      <c r="VJT2" s="76"/>
      <c r="VJU2" s="76"/>
      <c r="VJV2" s="76"/>
      <c r="VJW2" s="76"/>
      <c r="VJX2" s="76"/>
      <c r="VJY2" s="76"/>
      <c r="VJZ2" s="76"/>
      <c r="VKA2" s="76"/>
      <c r="VKB2" s="76"/>
      <c r="VKC2" s="76"/>
      <c r="VKD2" s="76"/>
      <c r="VKE2" s="76"/>
      <c r="VKF2" s="76"/>
      <c r="VKG2" s="76"/>
      <c r="VKH2" s="76"/>
      <c r="VKI2" s="76"/>
      <c r="VKJ2" s="76"/>
      <c r="VKK2" s="76"/>
      <c r="VKL2" s="76"/>
      <c r="VKM2" s="76"/>
      <c r="VKN2" s="76"/>
      <c r="VKO2" s="76"/>
      <c r="VKP2" s="76"/>
      <c r="VKQ2" s="76"/>
      <c r="VKR2" s="76"/>
      <c r="VKS2" s="76"/>
      <c r="VKT2" s="76"/>
      <c r="VKU2" s="76"/>
      <c r="VKV2" s="76"/>
      <c r="VKW2" s="76"/>
      <c r="VKX2" s="76"/>
      <c r="VKY2" s="76"/>
      <c r="VKZ2" s="76"/>
      <c r="VLA2" s="76"/>
      <c r="VLB2" s="76"/>
      <c r="VLC2" s="76"/>
      <c r="VLD2" s="76"/>
      <c r="VLE2" s="76"/>
      <c r="VLF2" s="76"/>
      <c r="VLG2" s="76"/>
      <c r="VLH2" s="76"/>
      <c r="VLI2" s="76"/>
      <c r="VLJ2" s="76"/>
      <c r="VLK2" s="76"/>
      <c r="VLL2" s="76"/>
      <c r="VLM2" s="76"/>
      <c r="VLN2" s="76"/>
      <c r="VLO2" s="76"/>
      <c r="VLP2" s="76"/>
      <c r="VLQ2" s="76"/>
      <c r="VLR2" s="76"/>
      <c r="VLS2" s="76"/>
      <c r="VLT2" s="76"/>
      <c r="VLU2" s="76"/>
      <c r="VLV2" s="76"/>
      <c r="VLW2" s="76"/>
      <c r="VLX2" s="76"/>
      <c r="VLY2" s="76"/>
      <c r="VLZ2" s="76"/>
      <c r="VMA2" s="76"/>
      <c r="VMB2" s="76"/>
      <c r="VMC2" s="76"/>
      <c r="VMD2" s="76"/>
      <c r="VME2" s="76"/>
      <c r="VMF2" s="76"/>
      <c r="VMG2" s="76"/>
      <c r="VMH2" s="76"/>
      <c r="VMI2" s="76"/>
      <c r="VMJ2" s="76"/>
      <c r="VMK2" s="76"/>
      <c r="VML2" s="76"/>
      <c r="VMM2" s="76"/>
      <c r="VMN2" s="76"/>
      <c r="VMO2" s="76"/>
      <c r="VMP2" s="76"/>
      <c r="VMQ2" s="76"/>
      <c r="VMR2" s="76"/>
      <c r="VMS2" s="76"/>
      <c r="VMT2" s="76"/>
      <c r="VMU2" s="76"/>
      <c r="VMV2" s="76"/>
      <c r="VMW2" s="76"/>
      <c r="VMX2" s="76"/>
      <c r="VMY2" s="76"/>
      <c r="VMZ2" s="76"/>
      <c r="VNA2" s="76"/>
      <c r="VNB2" s="76"/>
      <c r="VNC2" s="76"/>
      <c r="VND2" s="76"/>
      <c r="VNE2" s="76"/>
      <c r="VNF2" s="76"/>
      <c r="VNG2" s="76"/>
      <c r="VNH2" s="76"/>
      <c r="VNI2" s="76"/>
      <c r="VNJ2" s="76"/>
      <c r="VNK2" s="76"/>
      <c r="VNL2" s="76"/>
      <c r="VNM2" s="76"/>
      <c r="VNN2" s="76"/>
      <c r="VNO2" s="76"/>
      <c r="VNP2" s="76"/>
      <c r="VNQ2" s="76"/>
      <c r="VNR2" s="76"/>
      <c r="VNS2" s="76"/>
      <c r="VNT2" s="76"/>
      <c r="VNU2" s="76"/>
      <c r="VNV2" s="76"/>
      <c r="VNW2" s="76"/>
      <c r="VNX2" s="76"/>
      <c r="VNY2" s="76"/>
      <c r="VNZ2" s="76"/>
      <c r="VOA2" s="76"/>
      <c r="VOB2" s="76"/>
      <c r="VOC2" s="76"/>
      <c r="VOD2" s="76"/>
      <c r="VOE2" s="76"/>
      <c r="VOF2" s="76"/>
      <c r="VOG2" s="76"/>
      <c r="VOH2" s="76"/>
      <c r="VOI2" s="76"/>
      <c r="VOJ2" s="76"/>
      <c r="VOK2" s="76"/>
      <c r="VOL2" s="76"/>
      <c r="VOM2" s="76"/>
      <c r="VON2" s="76"/>
      <c r="VOO2" s="76"/>
      <c r="VOP2" s="76"/>
      <c r="VOQ2" s="76"/>
      <c r="VOR2" s="76"/>
      <c r="VOS2" s="76"/>
      <c r="VOT2" s="76"/>
      <c r="VOU2" s="76"/>
      <c r="VOV2" s="76"/>
      <c r="VOW2" s="76"/>
      <c r="VOX2" s="76"/>
      <c r="VOY2" s="76"/>
      <c r="VOZ2" s="76"/>
      <c r="VPA2" s="76"/>
      <c r="VPB2" s="76"/>
      <c r="VPC2" s="76"/>
      <c r="VPD2" s="76"/>
      <c r="VPE2" s="76"/>
      <c r="VPF2" s="76"/>
      <c r="VPG2" s="76"/>
      <c r="VPH2" s="76"/>
      <c r="VPI2" s="76"/>
      <c r="VPJ2" s="76"/>
      <c r="VPK2" s="76"/>
      <c r="VPL2" s="76"/>
      <c r="VPM2" s="76"/>
      <c r="VPN2" s="76"/>
      <c r="VPO2" s="76"/>
      <c r="VPP2" s="76"/>
      <c r="VPQ2" s="76"/>
      <c r="VPR2" s="76"/>
      <c r="VPS2" s="76"/>
      <c r="VPT2" s="76"/>
      <c r="VPU2" s="76"/>
      <c r="VPV2" s="76"/>
      <c r="VPW2" s="76"/>
      <c r="VPX2" s="76"/>
      <c r="VPY2" s="76"/>
      <c r="VPZ2" s="76"/>
      <c r="VQA2" s="76"/>
      <c r="VQB2" s="76"/>
      <c r="VQC2" s="76"/>
      <c r="VQD2" s="76"/>
      <c r="VQE2" s="76"/>
      <c r="VQF2" s="76"/>
      <c r="VQG2" s="76"/>
      <c r="VQH2" s="76"/>
      <c r="VQI2" s="76"/>
      <c r="VQJ2" s="76"/>
      <c r="VQK2" s="76"/>
      <c r="VQL2" s="76"/>
      <c r="VQM2" s="76"/>
      <c r="VQN2" s="76"/>
      <c r="VQO2" s="76"/>
      <c r="VQP2" s="76"/>
      <c r="VQQ2" s="76"/>
      <c r="VQR2" s="76"/>
      <c r="VQS2" s="76"/>
      <c r="VQT2" s="76"/>
      <c r="VQU2" s="76"/>
      <c r="VQV2" s="76"/>
      <c r="VQW2" s="76"/>
      <c r="VQX2" s="76"/>
      <c r="VQY2" s="76"/>
      <c r="VQZ2" s="76"/>
      <c r="VRA2" s="76"/>
      <c r="VRB2" s="76"/>
      <c r="VRC2" s="76"/>
      <c r="VRD2" s="76"/>
      <c r="VRE2" s="76"/>
      <c r="VRF2" s="76"/>
      <c r="VRG2" s="76"/>
      <c r="VRH2" s="76"/>
      <c r="VRI2" s="76"/>
      <c r="VRJ2" s="76"/>
      <c r="VRK2" s="76"/>
      <c r="VRL2" s="76"/>
      <c r="VRM2" s="76"/>
      <c r="VRN2" s="76"/>
      <c r="VRO2" s="76"/>
      <c r="VRP2" s="76"/>
      <c r="VRQ2" s="76"/>
      <c r="VRR2" s="76"/>
      <c r="VRS2" s="76"/>
      <c r="VRT2" s="76"/>
      <c r="VRU2" s="76"/>
      <c r="VRV2" s="76"/>
      <c r="VRW2" s="76"/>
      <c r="VRX2" s="76"/>
      <c r="VRY2" s="76"/>
      <c r="VRZ2" s="76"/>
      <c r="VSA2" s="76"/>
      <c r="VSB2" s="76"/>
      <c r="VSC2" s="76"/>
      <c r="VSD2" s="76"/>
      <c r="VSE2" s="76"/>
      <c r="VSF2" s="76"/>
      <c r="VSG2" s="76"/>
      <c r="VSH2" s="76"/>
      <c r="VSI2" s="76"/>
      <c r="VSJ2" s="76"/>
      <c r="VSK2" s="76"/>
      <c r="VSL2" s="76"/>
      <c r="VSM2" s="76"/>
      <c r="VSN2" s="76"/>
      <c r="VSO2" s="76"/>
      <c r="VSP2" s="76"/>
      <c r="VSQ2" s="76"/>
      <c r="VSR2" s="76"/>
      <c r="VSS2" s="76"/>
      <c r="VST2" s="76"/>
      <c r="VSU2" s="76"/>
      <c r="VSV2" s="76"/>
      <c r="VSW2" s="76"/>
      <c r="VSX2" s="76"/>
      <c r="VSY2" s="76"/>
      <c r="VSZ2" s="76"/>
      <c r="VTA2" s="76"/>
      <c r="VTB2" s="76"/>
      <c r="VTC2" s="76"/>
      <c r="VTD2" s="76"/>
      <c r="VTE2" s="76"/>
      <c r="VTF2" s="76"/>
      <c r="VTG2" s="76"/>
      <c r="VTH2" s="76"/>
      <c r="VTI2" s="76"/>
      <c r="VTJ2" s="76"/>
      <c r="VTK2" s="76"/>
      <c r="VTL2" s="76"/>
      <c r="VTM2" s="76"/>
      <c r="VTN2" s="76"/>
      <c r="VTO2" s="76"/>
      <c r="VTP2" s="76"/>
      <c r="VTQ2" s="76"/>
      <c r="VTR2" s="76"/>
      <c r="VTS2" s="76"/>
      <c r="VTT2" s="76"/>
      <c r="VTU2" s="76"/>
      <c r="VTV2" s="76"/>
      <c r="VTW2" s="76"/>
      <c r="VTX2" s="76"/>
      <c r="VTY2" s="76"/>
      <c r="VTZ2" s="76"/>
      <c r="VUA2" s="76"/>
      <c r="VUB2" s="76"/>
      <c r="VUC2" s="76"/>
      <c r="VUD2" s="76"/>
      <c r="VUE2" s="76"/>
      <c r="VUF2" s="76"/>
      <c r="VUG2" s="76"/>
      <c r="VUH2" s="76"/>
      <c r="VUI2" s="76"/>
      <c r="VUJ2" s="76"/>
      <c r="VUK2" s="76"/>
      <c r="VUL2" s="76"/>
      <c r="VUM2" s="76"/>
      <c r="VUN2" s="76"/>
      <c r="VUO2" s="76"/>
      <c r="VUP2" s="76"/>
      <c r="VUQ2" s="76"/>
      <c r="VUR2" s="76"/>
      <c r="VUS2" s="76"/>
      <c r="VUT2" s="76"/>
      <c r="VUU2" s="76"/>
      <c r="VUV2" s="76"/>
      <c r="VUW2" s="76"/>
      <c r="VUX2" s="76"/>
      <c r="VUY2" s="76"/>
      <c r="VUZ2" s="76"/>
      <c r="VVA2" s="76"/>
      <c r="VVB2" s="76"/>
      <c r="VVC2" s="76"/>
      <c r="VVD2" s="76"/>
      <c r="VVE2" s="76"/>
      <c r="VVF2" s="76"/>
      <c r="VVG2" s="76"/>
      <c r="VVH2" s="76"/>
      <c r="VVI2" s="76"/>
      <c r="VVJ2" s="76"/>
      <c r="VVK2" s="76"/>
      <c r="VVL2" s="76"/>
      <c r="VVM2" s="76"/>
      <c r="VVN2" s="76"/>
      <c r="VVO2" s="76"/>
      <c r="VVP2" s="76"/>
      <c r="VVQ2" s="76"/>
      <c r="VVR2" s="76"/>
      <c r="VVS2" s="76"/>
      <c r="VVT2" s="76"/>
      <c r="VVU2" s="76"/>
      <c r="VVV2" s="76"/>
      <c r="VVW2" s="76"/>
      <c r="VVX2" s="76"/>
      <c r="VVY2" s="76"/>
      <c r="VVZ2" s="76"/>
      <c r="VWA2" s="76"/>
      <c r="VWB2" s="76"/>
      <c r="VWC2" s="76"/>
      <c r="VWD2" s="76"/>
      <c r="VWE2" s="76"/>
      <c r="VWF2" s="76"/>
      <c r="VWG2" s="76"/>
      <c r="VWH2" s="76"/>
      <c r="VWI2" s="76"/>
      <c r="VWJ2" s="76"/>
      <c r="VWK2" s="76"/>
      <c r="VWL2" s="76"/>
      <c r="VWM2" s="76"/>
      <c r="VWN2" s="76"/>
      <c r="VWO2" s="76"/>
      <c r="VWP2" s="76"/>
      <c r="VWQ2" s="76"/>
      <c r="VWR2" s="76"/>
      <c r="VWS2" s="76"/>
      <c r="VWT2" s="76"/>
      <c r="VWU2" s="76"/>
      <c r="VWV2" s="76"/>
      <c r="VWW2" s="76"/>
      <c r="VWX2" s="76"/>
      <c r="VWY2" s="76"/>
      <c r="VWZ2" s="76"/>
      <c r="VXA2" s="76"/>
      <c r="VXB2" s="76"/>
      <c r="VXC2" s="76"/>
      <c r="VXD2" s="76"/>
      <c r="VXE2" s="76"/>
      <c r="VXF2" s="76"/>
      <c r="VXG2" s="76"/>
      <c r="VXH2" s="76"/>
      <c r="VXI2" s="76"/>
      <c r="VXJ2" s="76"/>
      <c r="VXK2" s="76"/>
      <c r="VXL2" s="76"/>
      <c r="VXM2" s="76"/>
      <c r="VXN2" s="76"/>
      <c r="VXO2" s="76"/>
      <c r="VXP2" s="76"/>
      <c r="VXQ2" s="76"/>
      <c r="VXR2" s="76"/>
      <c r="VXS2" s="76"/>
      <c r="VXT2" s="76"/>
      <c r="VXU2" s="76"/>
      <c r="VXV2" s="76"/>
      <c r="VXW2" s="76"/>
      <c r="VXX2" s="76"/>
      <c r="VXY2" s="76"/>
      <c r="VXZ2" s="76"/>
      <c r="VYA2" s="76"/>
      <c r="VYB2" s="76"/>
      <c r="VYC2" s="76"/>
      <c r="VYD2" s="76"/>
      <c r="VYE2" s="76"/>
      <c r="VYF2" s="76"/>
      <c r="VYG2" s="76"/>
      <c r="VYH2" s="76"/>
      <c r="VYI2" s="76"/>
      <c r="VYJ2" s="76"/>
      <c r="VYK2" s="76"/>
      <c r="VYL2" s="76"/>
      <c r="VYM2" s="76"/>
      <c r="VYN2" s="76"/>
      <c r="VYO2" s="76"/>
      <c r="VYP2" s="76"/>
      <c r="VYQ2" s="76"/>
      <c r="VYR2" s="76"/>
      <c r="VYS2" s="76"/>
      <c r="VYT2" s="76"/>
      <c r="VYU2" s="76"/>
      <c r="VYV2" s="76"/>
      <c r="VYW2" s="76"/>
      <c r="VYX2" s="76"/>
      <c r="VYY2" s="76"/>
      <c r="VYZ2" s="76"/>
      <c r="VZA2" s="76"/>
      <c r="VZB2" s="76"/>
      <c r="VZC2" s="76"/>
      <c r="VZD2" s="76"/>
      <c r="VZE2" s="76"/>
      <c r="VZF2" s="76"/>
      <c r="VZG2" s="76"/>
      <c r="VZH2" s="76"/>
      <c r="VZI2" s="76"/>
      <c r="VZJ2" s="76"/>
      <c r="VZK2" s="76"/>
      <c r="VZL2" s="76"/>
      <c r="VZM2" s="76"/>
      <c r="VZN2" s="76"/>
      <c r="VZO2" s="76"/>
      <c r="VZP2" s="76"/>
      <c r="VZQ2" s="76"/>
      <c r="VZR2" s="76"/>
      <c r="VZS2" s="76"/>
      <c r="VZT2" s="76"/>
      <c r="VZU2" s="76"/>
      <c r="VZV2" s="76"/>
      <c r="VZW2" s="76"/>
      <c r="VZX2" s="76"/>
      <c r="VZY2" s="76"/>
      <c r="VZZ2" s="76"/>
      <c r="WAA2" s="76"/>
      <c r="WAB2" s="76"/>
      <c r="WAC2" s="76"/>
      <c r="WAD2" s="76"/>
      <c r="WAE2" s="76"/>
      <c r="WAF2" s="76"/>
      <c r="WAG2" s="76"/>
      <c r="WAH2" s="76"/>
      <c r="WAI2" s="76"/>
      <c r="WAJ2" s="76"/>
      <c r="WAK2" s="76"/>
      <c r="WAL2" s="76"/>
      <c r="WAM2" s="76"/>
      <c r="WAN2" s="76"/>
      <c r="WAO2" s="76"/>
      <c r="WAP2" s="76"/>
      <c r="WAQ2" s="76"/>
      <c r="WAR2" s="76"/>
      <c r="WAS2" s="76"/>
      <c r="WAT2" s="76"/>
      <c r="WAU2" s="76"/>
      <c r="WAV2" s="76"/>
      <c r="WAW2" s="76"/>
      <c r="WAX2" s="76"/>
      <c r="WAY2" s="76"/>
      <c r="WAZ2" s="76"/>
      <c r="WBA2" s="76"/>
      <c r="WBB2" s="76"/>
      <c r="WBC2" s="76"/>
      <c r="WBD2" s="76"/>
      <c r="WBE2" s="76"/>
      <c r="WBF2" s="76"/>
      <c r="WBG2" s="76"/>
      <c r="WBH2" s="76"/>
      <c r="WBI2" s="76"/>
      <c r="WBJ2" s="76"/>
      <c r="WBK2" s="76"/>
      <c r="WBL2" s="76"/>
      <c r="WBM2" s="76"/>
      <c r="WBN2" s="76"/>
      <c r="WBO2" s="76"/>
      <c r="WBP2" s="76"/>
      <c r="WBQ2" s="76"/>
      <c r="WBR2" s="76"/>
      <c r="WBS2" s="76"/>
      <c r="WBT2" s="76"/>
      <c r="WBU2" s="76"/>
      <c r="WBV2" s="76"/>
      <c r="WBW2" s="76"/>
      <c r="WBX2" s="76"/>
      <c r="WBY2" s="76"/>
      <c r="WBZ2" s="76"/>
      <c r="WCA2" s="76"/>
      <c r="WCB2" s="76"/>
      <c r="WCC2" s="76"/>
      <c r="WCD2" s="76"/>
      <c r="WCE2" s="76"/>
      <c r="WCF2" s="76"/>
      <c r="WCG2" s="76"/>
      <c r="WCH2" s="76"/>
      <c r="WCI2" s="76"/>
      <c r="WCJ2" s="76"/>
      <c r="WCK2" s="76"/>
      <c r="WCL2" s="76"/>
      <c r="WCM2" s="76"/>
      <c r="WCN2" s="76"/>
      <c r="WCO2" s="76"/>
      <c r="WCP2" s="76"/>
      <c r="WCQ2" s="76"/>
      <c r="WCR2" s="76"/>
      <c r="WCS2" s="76"/>
      <c r="WCT2" s="76"/>
      <c r="WCU2" s="76"/>
      <c r="WCV2" s="76"/>
      <c r="WCW2" s="76"/>
      <c r="WCX2" s="76"/>
      <c r="WCY2" s="76"/>
      <c r="WCZ2" s="76"/>
      <c r="WDA2" s="76"/>
      <c r="WDB2" s="76"/>
      <c r="WDC2" s="76"/>
      <c r="WDD2" s="76"/>
      <c r="WDE2" s="76"/>
      <c r="WDF2" s="76"/>
      <c r="WDG2" s="76"/>
      <c r="WDH2" s="76"/>
      <c r="WDI2" s="76"/>
      <c r="WDJ2" s="76"/>
      <c r="WDK2" s="76"/>
      <c r="WDL2" s="76"/>
      <c r="WDM2" s="76"/>
      <c r="WDN2" s="76"/>
      <c r="WDO2" s="76"/>
      <c r="WDP2" s="76"/>
      <c r="WDQ2" s="76"/>
      <c r="WDR2" s="76"/>
      <c r="WDS2" s="76"/>
      <c r="WDT2" s="76"/>
      <c r="WDU2" s="76"/>
      <c r="WDV2" s="76"/>
      <c r="WDW2" s="76"/>
      <c r="WDX2" s="76"/>
      <c r="WDY2" s="76"/>
      <c r="WDZ2" s="76"/>
      <c r="WEA2" s="76"/>
      <c r="WEB2" s="76"/>
      <c r="WEC2" s="76"/>
      <c r="WED2" s="76"/>
      <c r="WEE2" s="76"/>
      <c r="WEF2" s="76"/>
      <c r="WEG2" s="76"/>
      <c r="WEH2" s="76"/>
      <c r="WEI2" s="76"/>
      <c r="WEJ2" s="76"/>
      <c r="WEK2" s="76"/>
      <c r="WEL2" s="76"/>
      <c r="WEM2" s="76"/>
      <c r="WEN2" s="76"/>
      <c r="WEO2" s="76"/>
      <c r="WEP2" s="76"/>
      <c r="WEQ2" s="76"/>
      <c r="WER2" s="76"/>
      <c r="WES2" s="76"/>
      <c r="WET2" s="76"/>
      <c r="WEU2" s="76"/>
      <c r="WEV2" s="76"/>
      <c r="WEW2" s="76"/>
      <c r="WEX2" s="76"/>
      <c r="WEY2" s="76"/>
      <c r="WEZ2" s="76"/>
      <c r="WFA2" s="76"/>
      <c r="WFB2" s="76"/>
      <c r="WFC2" s="76"/>
      <c r="WFD2" s="76"/>
      <c r="WFE2" s="76"/>
      <c r="WFF2" s="76"/>
      <c r="WFG2" s="76"/>
      <c r="WFH2" s="76"/>
      <c r="WFI2" s="76"/>
      <c r="WFJ2" s="76"/>
      <c r="WFK2" s="76"/>
      <c r="WFL2" s="76"/>
      <c r="WFM2" s="76"/>
      <c r="WFN2" s="76"/>
      <c r="WFO2" s="76"/>
      <c r="WFP2" s="76"/>
      <c r="WFQ2" s="76"/>
      <c r="WFR2" s="76"/>
      <c r="WFS2" s="76"/>
      <c r="WFT2" s="76"/>
      <c r="WFU2" s="76"/>
      <c r="WFV2" s="76"/>
      <c r="WFW2" s="76"/>
      <c r="WFX2" s="76"/>
      <c r="WFY2" s="76"/>
      <c r="WFZ2" s="76"/>
      <c r="WGA2" s="76"/>
      <c r="WGB2" s="76"/>
      <c r="WGC2" s="76"/>
      <c r="WGD2" s="76"/>
      <c r="WGE2" s="76"/>
      <c r="WGF2" s="76"/>
      <c r="WGG2" s="76"/>
      <c r="WGH2" s="76"/>
      <c r="WGI2" s="76"/>
      <c r="WGJ2" s="76"/>
      <c r="WGK2" s="76"/>
      <c r="WGL2" s="76"/>
      <c r="WGM2" s="76"/>
      <c r="WGN2" s="76"/>
      <c r="WGO2" s="76"/>
      <c r="WGP2" s="76"/>
      <c r="WGQ2" s="76"/>
      <c r="WGR2" s="76"/>
      <c r="WGS2" s="76"/>
      <c r="WGT2" s="76"/>
      <c r="WGU2" s="76"/>
      <c r="WGV2" s="76"/>
      <c r="WGW2" s="76"/>
      <c r="WGX2" s="76"/>
      <c r="WGY2" s="76"/>
      <c r="WGZ2" s="76"/>
      <c r="WHA2" s="76"/>
      <c r="WHB2" s="76"/>
      <c r="WHC2" s="76"/>
      <c r="WHD2" s="76"/>
      <c r="WHE2" s="76"/>
      <c r="WHF2" s="76"/>
      <c r="WHG2" s="76"/>
      <c r="WHH2" s="76"/>
      <c r="WHI2" s="76"/>
      <c r="WHJ2" s="76"/>
      <c r="WHK2" s="76"/>
      <c r="WHL2" s="76"/>
      <c r="WHM2" s="76"/>
      <c r="WHN2" s="76"/>
      <c r="WHO2" s="76"/>
      <c r="WHP2" s="76"/>
      <c r="WHQ2" s="76"/>
      <c r="WHR2" s="76"/>
      <c r="WHS2" s="76"/>
      <c r="WHT2" s="76"/>
      <c r="WHU2" s="76"/>
      <c r="WHV2" s="76"/>
      <c r="WHW2" s="76"/>
      <c r="WHX2" s="76"/>
      <c r="WHY2" s="76"/>
      <c r="WHZ2" s="76"/>
      <c r="WIA2" s="76"/>
      <c r="WIB2" s="76"/>
      <c r="WIC2" s="76"/>
      <c r="WID2" s="76"/>
      <c r="WIE2" s="76"/>
      <c r="WIF2" s="76"/>
      <c r="WIG2" s="76"/>
      <c r="WIH2" s="76"/>
      <c r="WII2" s="76"/>
      <c r="WIJ2" s="76"/>
      <c r="WIK2" s="76"/>
      <c r="WIL2" s="76"/>
      <c r="WIM2" s="76"/>
      <c r="WIN2" s="76"/>
      <c r="WIO2" s="76"/>
      <c r="WIP2" s="76"/>
      <c r="WIQ2" s="76"/>
      <c r="WIR2" s="76"/>
      <c r="WIS2" s="76"/>
      <c r="WIT2" s="76"/>
      <c r="WIU2" s="76"/>
      <c r="WIV2" s="76"/>
      <c r="WIW2" s="76"/>
      <c r="WIX2" s="76"/>
      <c r="WIY2" s="76"/>
      <c r="WIZ2" s="76"/>
      <c r="WJA2" s="76"/>
      <c r="WJB2" s="76"/>
      <c r="WJC2" s="76"/>
      <c r="WJD2" s="76"/>
      <c r="WJE2" s="76"/>
      <c r="WJF2" s="76"/>
      <c r="WJG2" s="76"/>
      <c r="WJH2" s="76"/>
      <c r="WJI2" s="76"/>
      <c r="WJJ2" s="76"/>
      <c r="WJK2" s="76"/>
      <c r="WJL2" s="76"/>
      <c r="WJM2" s="76"/>
      <c r="WJN2" s="76"/>
      <c r="WJO2" s="76"/>
      <c r="WJP2" s="76"/>
      <c r="WJQ2" s="76"/>
      <c r="WJR2" s="76"/>
      <c r="WJS2" s="76"/>
      <c r="WJT2" s="76"/>
      <c r="WJU2" s="76"/>
      <c r="WJV2" s="76"/>
      <c r="WJW2" s="76"/>
      <c r="WJX2" s="76"/>
      <c r="WJY2" s="76"/>
      <c r="WJZ2" s="76"/>
      <c r="WKA2" s="76"/>
      <c r="WKB2" s="76"/>
      <c r="WKC2" s="76"/>
      <c r="WKD2" s="76"/>
      <c r="WKE2" s="76"/>
      <c r="WKF2" s="76"/>
      <c r="WKG2" s="76"/>
      <c r="WKH2" s="76"/>
      <c r="WKI2" s="76"/>
      <c r="WKJ2" s="76"/>
      <c r="WKK2" s="76"/>
      <c r="WKL2" s="76"/>
      <c r="WKM2" s="76"/>
      <c r="WKN2" s="76"/>
      <c r="WKO2" s="76"/>
      <c r="WKP2" s="76"/>
      <c r="WKQ2" s="76"/>
      <c r="WKR2" s="76"/>
      <c r="WKS2" s="76"/>
      <c r="WKT2" s="76"/>
      <c r="WKU2" s="76"/>
      <c r="WKV2" s="76"/>
      <c r="WKW2" s="76"/>
      <c r="WKX2" s="76"/>
      <c r="WKY2" s="76"/>
      <c r="WKZ2" s="76"/>
      <c r="WLA2" s="76"/>
      <c r="WLB2" s="76"/>
      <c r="WLC2" s="76"/>
      <c r="WLD2" s="76"/>
      <c r="WLE2" s="76"/>
      <c r="WLF2" s="76"/>
      <c r="WLG2" s="76"/>
      <c r="WLH2" s="76"/>
      <c r="WLI2" s="76"/>
      <c r="WLJ2" s="76"/>
      <c r="WLK2" s="76"/>
      <c r="WLL2" s="76"/>
      <c r="WLM2" s="76"/>
      <c r="WLN2" s="76"/>
      <c r="WLO2" s="76"/>
      <c r="WLP2" s="76"/>
      <c r="WLQ2" s="76"/>
      <c r="WLR2" s="76"/>
      <c r="WLS2" s="76"/>
      <c r="WLT2" s="76"/>
      <c r="WLU2" s="76"/>
      <c r="WLV2" s="76"/>
      <c r="WLW2" s="76"/>
      <c r="WLX2" s="76"/>
      <c r="WLY2" s="76"/>
      <c r="WLZ2" s="76"/>
      <c r="WMA2" s="76"/>
      <c r="WMB2" s="76"/>
      <c r="WMC2" s="76"/>
      <c r="WMD2" s="76"/>
      <c r="WME2" s="76"/>
      <c r="WMF2" s="76"/>
      <c r="WMG2" s="76"/>
      <c r="WMH2" s="76"/>
      <c r="WMI2" s="76"/>
      <c r="WMJ2" s="76"/>
      <c r="WMK2" s="76"/>
      <c r="WML2" s="76"/>
      <c r="WMM2" s="76"/>
      <c r="WMN2" s="76"/>
      <c r="WMO2" s="76"/>
      <c r="WMP2" s="76"/>
      <c r="WMQ2" s="76"/>
      <c r="WMR2" s="76"/>
      <c r="WMS2" s="76"/>
      <c r="WMT2" s="76"/>
      <c r="WMU2" s="76"/>
      <c r="WMV2" s="76"/>
      <c r="WMW2" s="76"/>
      <c r="WMX2" s="76"/>
      <c r="WMY2" s="76"/>
      <c r="WMZ2" s="76"/>
      <c r="WNA2" s="76"/>
      <c r="WNB2" s="76"/>
      <c r="WNC2" s="76"/>
      <c r="WND2" s="76"/>
      <c r="WNE2" s="76"/>
      <c r="WNF2" s="76"/>
      <c r="WNG2" s="76"/>
      <c r="WNH2" s="76"/>
      <c r="WNI2" s="76"/>
      <c r="WNJ2" s="76"/>
      <c r="WNK2" s="76"/>
      <c r="WNL2" s="76"/>
      <c r="WNM2" s="76"/>
      <c r="WNN2" s="76"/>
      <c r="WNO2" s="76"/>
      <c r="WNP2" s="76"/>
      <c r="WNQ2" s="76"/>
      <c r="WNR2" s="76"/>
      <c r="WNS2" s="76"/>
      <c r="WNT2" s="76"/>
      <c r="WNU2" s="76"/>
      <c r="WNV2" s="76"/>
      <c r="WNW2" s="76"/>
      <c r="WNX2" s="76"/>
      <c r="WNY2" s="76"/>
      <c r="WNZ2" s="76"/>
      <c r="WOA2" s="76"/>
      <c r="WOB2" s="76"/>
      <c r="WOC2" s="76"/>
      <c r="WOD2" s="76"/>
      <c r="WOE2" s="76"/>
      <c r="WOF2" s="76"/>
      <c r="WOG2" s="76"/>
      <c r="WOH2" s="76"/>
      <c r="WOI2" s="76"/>
      <c r="WOJ2" s="76"/>
      <c r="WOK2" s="76"/>
      <c r="WOL2" s="76"/>
      <c r="WOM2" s="76"/>
      <c r="WON2" s="76"/>
      <c r="WOO2" s="76"/>
      <c r="WOP2" s="76"/>
      <c r="WOQ2" s="76"/>
      <c r="WOR2" s="76"/>
      <c r="WOS2" s="76"/>
      <c r="WOT2" s="76"/>
      <c r="WOU2" s="76"/>
      <c r="WOV2" s="76"/>
      <c r="WOW2" s="76"/>
      <c r="WOX2" s="76"/>
      <c r="WOY2" s="76"/>
      <c r="WOZ2" s="76"/>
      <c r="WPA2" s="76"/>
      <c r="WPB2" s="76"/>
      <c r="WPC2" s="76"/>
      <c r="WPD2" s="76"/>
      <c r="WPE2" s="76"/>
      <c r="WPF2" s="76"/>
      <c r="WPG2" s="76"/>
      <c r="WPH2" s="76"/>
      <c r="WPI2" s="76"/>
      <c r="WPJ2" s="76"/>
      <c r="WPK2" s="76"/>
      <c r="WPL2" s="76"/>
      <c r="WPM2" s="76"/>
      <c r="WPN2" s="76"/>
      <c r="WPO2" s="76"/>
      <c r="WPP2" s="76"/>
      <c r="WPQ2" s="76"/>
      <c r="WPR2" s="76"/>
      <c r="WPS2" s="76"/>
      <c r="WPT2" s="76"/>
      <c r="WPU2" s="76"/>
      <c r="WPV2" s="76"/>
      <c r="WPW2" s="76"/>
      <c r="WPX2" s="76"/>
      <c r="WPY2" s="76"/>
      <c r="WPZ2" s="76"/>
      <c r="WQA2" s="76"/>
      <c r="WQB2" s="76"/>
      <c r="WQC2" s="76"/>
      <c r="WQD2" s="76"/>
      <c r="WQE2" s="76"/>
      <c r="WQF2" s="76"/>
      <c r="WQG2" s="76"/>
      <c r="WQH2" s="76"/>
      <c r="WQI2" s="76"/>
      <c r="WQJ2" s="76"/>
      <c r="WQK2" s="76"/>
      <c r="WQL2" s="76"/>
      <c r="WQM2" s="76"/>
      <c r="WQN2" s="76"/>
      <c r="WQO2" s="76"/>
      <c r="WQP2" s="76"/>
      <c r="WQQ2" s="76"/>
      <c r="WQR2" s="76"/>
      <c r="WQS2" s="76"/>
      <c r="WQT2" s="76"/>
      <c r="WQU2" s="76"/>
      <c r="WQV2" s="76"/>
      <c r="WQW2" s="76"/>
      <c r="WQX2" s="76"/>
      <c r="WQY2" s="76"/>
      <c r="WQZ2" s="76"/>
      <c r="WRA2" s="76"/>
      <c r="WRB2" s="76"/>
      <c r="WRC2" s="76"/>
      <c r="WRD2" s="76"/>
      <c r="WRE2" s="76"/>
      <c r="WRF2" s="76"/>
      <c r="WRG2" s="76"/>
      <c r="WRH2" s="76"/>
      <c r="WRI2" s="76"/>
      <c r="WRJ2" s="76"/>
      <c r="WRK2" s="76"/>
      <c r="WRL2" s="76"/>
      <c r="WRM2" s="76"/>
      <c r="WRN2" s="76"/>
      <c r="WRO2" s="76"/>
      <c r="WRP2" s="76"/>
      <c r="WRQ2" s="76"/>
      <c r="WRR2" s="76"/>
      <c r="WRS2" s="76"/>
      <c r="WRT2" s="76"/>
      <c r="WRU2" s="76"/>
      <c r="WRV2" s="76"/>
      <c r="WRW2" s="76"/>
      <c r="WRX2" s="76"/>
      <c r="WRY2" s="76"/>
      <c r="WRZ2" s="76"/>
      <c r="WSA2" s="76"/>
      <c r="WSB2" s="76"/>
      <c r="WSC2" s="76"/>
      <c r="WSD2" s="76"/>
      <c r="WSE2" s="76"/>
      <c r="WSF2" s="76"/>
      <c r="WSG2" s="76"/>
      <c r="WSH2" s="76"/>
      <c r="WSI2" s="76"/>
      <c r="WSJ2" s="76"/>
      <c r="WSK2" s="76"/>
      <c r="WSL2" s="76"/>
      <c r="WSM2" s="76"/>
      <c r="WSN2" s="76"/>
      <c r="WSO2" s="76"/>
      <c r="WSP2" s="76"/>
      <c r="WSQ2" s="76"/>
      <c r="WSR2" s="76"/>
      <c r="WSS2" s="76"/>
      <c r="WST2" s="76"/>
      <c r="WSU2" s="76"/>
      <c r="WSV2" s="76"/>
      <c r="WSW2" s="76"/>
      <c r="WSX2" s="76"/>
      <c r="WSY2" s="76"/>
      <c r="WSZ2" s="76"/>
      <c r="WTA2" s="76"/>
      <c r="WTB2" s="76"/>
      <c r="WTC2" s="76"/>
      <c r="WTD2" s="76"/>
      <c r="WTE2" s="76"/>
      <c r="WTF2" s="76"/>
      <c r="WTG2" s="76"/>
      <c r="WTH2" s="76"/>
      <c r="WTI2" s="76"/>
      <c r="WTJ2" s="76"/>
      <c r="WTK2" s="76"/>
      <c r="WTL2" s="76"/>
      <c r="WTM2" s="76"/>
      <c r="WTN2" s="76"/>
      <c r="WTO2" s="76"/>
      <c r="WTP2" s="76"/>
      <c r="WTQ2" s="76"/>
      <c r="WTR2" s="76"/>
      <c r="WTS2" s="76"/>
      <c r="WTT2" s="76"/>
      <c r="WTU2" s="76"/>
      <c r="WTV2" s="76"/>
      <c r="WTW2" s="76"/>
      <c r="WTX2" s="76"/>
      <c r="WTY2" s="76"/>
      <c r="WTZ2" s="76"/>
      <c r="WUA2" s="76"/>
      <c r="WUB2" s="76"/>
      <c r="WUC2" s="76"/>
      <c r="WUD2" s="76"/>
      <c r="WUE2" s="76"/>
      <c r="WUF2" s="76"/>
      <c r="WUG2" s="76"/>
      <c r="WUH2" s="76"/>
      <c r="WUI2" s="76"/>
      <c r="WUJ2" s="76"/>
      <c r="WUK2" s="76"/>
      <c r="WUL2" s="76"/>
      <c r="WUM2" s="76"/>
      <c r="WUN2" s="76"/>
      <c r="WUO2" s="76"/>
      <c r="WUP2" s="76"/>
      <c r="WUQ2" s="76"/>
      <c r="WUR2" s="76"/>
      <c r="WUS2" s="76"/>
      <c r="WUT2" s="76"/>
      <c r="WUU2" s="76"/>
      <c r="WUV2" s="76"/>
      <c r="WUW2" s="76"/>
      <c r="WUX2" s="76"/>
      <c r="WUY2" s="76"/>
      <c r="WUZ2" s="76"/>
      <c r="WVA2" s="76"/>
      <c r="WVB2" s="76"/>
      <c r="WVC2" s="76"/>
      <c r="WVD2" s="76"/>
      <c r="WVE2" s="76"/>
      <c r="WVF2" s="76"/>
      <c r="WVG2" s="76"/>
      <c r="WVH2" s="76"/>
      <c r="WVI2" s="76"/>
      <c r="WVJ2" s="76"/>
      <c r="WVK2" s="76"/>
      <c r="WVL2" s="76"/>
      <c r="WVM2" s="76"/>
      <c r="WVN2" s="76"/>
      <c r="WVO2" s="76"/>
      <c r="WVP2" s="76"/>
      <c r="WVQ2" s="76"/>
      <c r="WVR2" s="76"/>
      <c r="WVS2" s="76"/>
      <c r="WVT2" s="76"/>
      <c r="WVU2" s="76"/>
      <c r="WVV2" s="76"/>
      <c r="WVW2" s="76"/>
      <c r="WVX2" s="76"/>
      <c r="WVY2" s="76"/>
      <c r="WVZ2" s="76"/>
      <c r="WWA2" s="76"/>
      <c r="WWB2" s="76"/>
      <c r="WWC2" s="76"/>
      <c r="WWD2" s="76"/>
      <c r="WWE2" s="76"/>
      <c r="WWF2" s="76"/>
      <c r="WWG2" s="76"/>
      <c r="WWH2" s="76"/>
      <c r="WWI2" s="76"/>
      <c r="WWJ2" s="76"/>
      <c r="WWK2" s="76"/>
      <c r="WWL2" s="76"/>
      <c r="WWM2" s="76"/>
      <c r="WWN2" s="76"/>
      <c r="WWO2" s="76"/>
      <c r="WWP2" s="76"/>
      <c r="WWQ2" s="76"/>
      <c r="WWR2" s="76"/>
      <c r="WWS2" s="76"/>
      <c r="WWT2" s="76"/>
      <c r="WWU2" s="76"/>
      <c r="WWV2" s="76"/>
      <c r="WWW2" s="76"/>
      <c r="WWX2" s="76"/>
      <c r="WWY2" s="76"/>
      <c r="WWZ2" s="76"/>
      <c r="WXA2" s="76"/>
      <c r="WXB2" s="76"/>
      <c r="WXC2" s="76"/>
      <c r="WXD2" s="76"/>
      <c r="WXE2" s="76"/>
      <c r="WXF2" s="76"/>
      <c r="WXG2" s="76"/>
      <c r="WXH2" s="76"/>
      <c r="WXI2" s="76"/>
      <c r="WXJ2" s="76"/>
      <c r="WXK2" s="76"/>
      <c r="WXL2" s="76"/>
      <c r="WXM2" s="76"/>
      <c r="WXN2" s="76"/>
      <c r="WXO2" s="76"/>
      <c r="WXP2" s="76"/>
      <c r="WXQ2" s="76"/>
      <c r="WXR2" s="76"/>
      <c r="WXS2" s="76"/>
      <c r="WXT2" s="76"/>
      <c r="WXU2" s="76"/>
      <c r="WXV2" s="76"/>
      <c r="WXW2" s="76"/>
      <c r="WXX2" s="76"/>
      <c r="WXY2" s="76"/>
      <c r="WXZ2" s="76"/>
      <c r="WYA2" s="76"/>
      <c r="WYB2" s="76"/>
      <c r="WYC2" s="76"/>
      <c r="WYD2" s="76"/>
      <c r="WYE2" s="76"/>
      <c r="WYF2" s="76"/>
      <c r="WYG2" s="76"/>
      <c r="WYH2" s="76"/>
      <c r="WYI2" s="76"/>
      <c r="WYJ2" s="76"/>
      <c r="WYK2" s="76"/>
      <c r="WYL2" s="76"/>
      <c r="WYM2" s="76"/>
      <c r="WYN2" s="76"/>
      <c r="WYO2" s="76"/>
      <c r="WYP2" s="76"/>
      <c r="WYQ2" s="76"/>
      <c r="WYR2" s="76"/>
      <c r="WYS2" s="76"/>
      <c r="WYT2" s="76"/>
      <c r="WYU2" s="76"/>
      <c r="WYV2" s="76"/>
      <c r="WYW2" s="76"/>
      <c r="WYX2" s="76"/>
      <c r="WYY2" s="76"/>
      <c r="WYZ2" s="76"/>
      <c r="WZA2" s="76"/>
      <c r="WZB2" s="76"/>
      <c r="WZC2" s="76"/>
      <c r="WZD2" s="76"/>
      <c r="WZE2" s="76"/>
      <c r="WZF2" s="76"/>
      <c r="WZG2" s="76"/>
      <c r="WZH2" s="76"/>
      <c r="WZI2" s="76"/>
      <c r="WZJ2" s="76"/>
      <c r="WZK2" s="76"/>
      <c r="WZL2" s="76"/>
      <c r="WZM2" s="76"/>
      <c r="WZN2" s="76"/>
      <c r="WZO2" s="76"/>
      <c r="WZP2" s="76"/>
      <c r="WZQ2" s="76"/>
      <c r="WZR2" s="76"/>
      <c r="WZS2" s="76"/>
      <c r="WZT2" s="76"/>
      <c r="WZU2" s="76"/>
      <c r="WZV2" s="76"/>
      <c r="WZW2" s="76"/>
      <c r="WZX2" s="76"/>
      <c r="WZY2" s="76"/>
      <c r="WZZ2" s="76"/>
      <c r="XAA2" s="76"/>
      <c r="XAB2" s="76"/>
      <c r="XAC2" s="76"/>
      <c r="XAD2" s="76"/>
      <c r="XAE2" s="76"/>
      <c r="XAF2" s="76"/>
      <c r="XAG2" s="76"/>
      <c r="XAH2" s="76"/>
      <c r="XAI2" s="76"/>
      <c r="XAJ2" s="76"/>
      <c r="XAK2" s="76"/>
      <c r="XAL2" s="76"/>
      <c r="XAM2" s="76"/>
      <c r="XAN2" s="76"/>
      <c r="XAO2" s="76"/>
      <c r="XAP2" s="76"/>
      <c r="XAQ2" s="76"/>
      <c r="XAR2" s="76"/>
      <c r="XAS2" s="76"/>
      <c r="XAT2" s="76"/>
      <c r="XAU2" s="76"/>
      <c r="XAV2" s="76"/>
      <c r="XAW2" s="76"/>
      <c r="XAX2" s="76"/>
      <c r="XAY2" s="76"/>
      <c r="XAZ2" s="76"/>
      <c r="XBA2" s="76"/>
      <c r="XBB2" s="76"/>
      <c r="XBC2" s="76"/>
      <c r="XBD2" s="76"/>
      <c r="XBE2" s="76"/>
      <c r="XBF2" s="76"/>
      <c r="XBG2" s="76"/>
      <c r="XBH2" s="76"/>
      <c r="XBI2" s="76"/>
      <c r="XBJ2" s="76"/>
      <c r="XBK2" s="76"/>
      <c r="XBL2" s="76"/>
      <c r="XBM2" s="76"/>
      <c r="XBN2" s="76"/>
      <c r="XBO2" s="76"/>
      <c r="XBP2" s="76"/>
      <c r="XBQ2" s="76"/>
      <c r="XBR2" s="76"/>
      <c r="XBS2" s="76"/>
      <c r="XBT2" s="76"/>
      <c r="XBU2" s="76"/>
      <c r="XBV2" s="76"/>
      <c r="XBW2" s="76"/>
      <c r="XBX2" s="76"/>
      <c r="XBY2" s="76"/>
      <c r="XBZ2" s="76"/>
      <c r="XCA2" s="76"/>
      <c r="XCB2" s="76"/>
      <c r="XCC2" s="76"/>
      <c r="XCD2" s="76"/>
      <c r="XCE2" s="76"/>
      <c r="XCF2" s="76"/>
      <c r="XCG2" s="76"/>
      <c r="XCH2" s="76"/>
      <c r="XCI2" s="76"/>
      <c r="XCJ2" s="76"/>
      <c r="XCK2" s="76"/>
      <c r="XCL2" s="76"/>
      <c r="XCM2" s="76"/>
      <c r="XCN2" s="76"/>
      <c r="XCO2" s="76"/>
      <c r="XCP2" s="76"/>
      <c r="XCQ2" s="76"/>
      <c r="XCR2" s="76"/>
      <c r="XCS2" s="76"/>
      <c r="XCT2" s="76"/>
      <c r="XCU2" s="76"/>
      <c r="XCV2" s="76"/>
      <c r="XCW2" s="76"/>
      <c r="XCX2" s="76"/>
      <c r="XCY2" s="76"/>
      <c r="XCZ2" s="76"/>
      <c r="XDA2" s="76"/>
      <c r="XDB2" s="76"/>
      <c r="XDC2" s="76"/>
      <c r="XDD2" s="76"/>
      <c r="XDE2" s="76"/>
      <c r="XDF2" s="76"/>
      <c r="XDG2" s="76"/>
      <c r="XDH2" s="76"/>
      <c r="XDI2" s="76"/>
      <c r="XDJ2" s="76"/>
      <c r="XDK2" s="76"/>
      <c r="XDL2" s="76"/>
      <c r="XDM2" s="76"/>
      <c r="XDN2" s="76"/>
      <c r="XDO2" s="76"/>
      <c r="XDP2" s="76"/>
      <c r="XDQ2" s="76"/>
      <c r="XDR2" s="76"/>
      <c r="XDS2" s="76"/>
      <c r="XDT2" s="76"/>
      <c r="XDU2" s="76"/>
      <c r="XDV2" s="76"/>
      <c r="XDW2" s="76"/>
      <c r="XDX2" s="76"/>
      <c r="XDY2" s="76"/>
      <c r="XDZ2" s="76"/>
      <c r="XEA2" s="76"/>
      <c r="XEB2" s="76"/>
      <c r="XEC2" s="76"/>
      <c r="XED2" s="76"/>
      <c r="XEE2" s="76"/>
      <c r="XEF2" s="76"/>
      <c r="XEG2" s="76"/>
      <c r="XEH2" s="76"/>
      <c r="XEI2" s="76"/>
      <c r="XEJ2" s="76"/>
      <c r="XEK2" s="76"/>
      <c r="XEL2" s="76"/>
      <c r="XEM2" s="76"/>
      <c r="XEN2" s="76"/>
      <c r="XEO2" s="76"/>
      <c r="XEP2" s="76"/>
      <c r="XEQ2" s="76"/>
      <c r="XER2" s="76"/>
      <c r="XES2" s="76"/>
      <c r="XET2" s="76"/>
      <c r="XEU2" s="76"/>
      <c r="XEV2" s="76"/>
      <c r="XEW2" s="76"/>
      <c r="XEX2" s="76"/>
      <c r="XEY2" s="76"/>
      <c r="XEZ2" s="76"/>
      <c r="XFA2" s="76"/>
      <c r="XFB2" s="76"/>
    </row>
    <row r="3" spans="1:16382" x14ac:dyDescent="0.2">
      <c r="A3" s="126" t="s">
        <v>972</v>
      </c>
      <c r="B3" s="229" t="s">
        <v>1293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  <c r="AML3" s="76"/>
      <c r="AMM3" s="76"/>
      <c r="AMN3" s="76"/>
      <c r="AMO3" s="76"/>
      <c r="AMP3" s="76"/>
      <c r="AMQ3" s="76"/>
      <c r="AMR3" s="76"/>
      <c r="AMS3" s="76"/>
      <c r="AMT3" s="76"/>
      <c r="AMU3" s="76"/>
      <c r="AMV3" s="76"/>
      <c r="AMW3" s="76"/>
      <c r="AMX3" s="76"/>
      <c r="AMY3" s="76"/>
      <c r="AMZ3" s="76"/>
      <c r="ANA3" s="76"/>
      <c r="ANB3" s="76"/>
      <c r="ANC3" s="76"/>
      <c r="AND3" s="76"/>
      <c r="ANE3" s="76"/>
      <c r="ANF3" s="76"/>
      <c r="ANG3" s="76"/>
      <c r="ANH3" s="76"/>
      <c r="ANI3" s="76"/>
      <c r="ANJ3" s="76"/>
      <c r="ANK3" s="76"/>
      <c r="ANL3" s="76"/>
      <c r="ANM3" s="76"/>
      <c r="ANN3" s="76"/>
      <c r="ANO3" s="76"/>
      <c r="ANP3" s="76"/>
      <c r="ANQ3" s="76"/>
      <c r="ANR3" s="76"/>
      <c r="ANS3" s="76"/>
      <c r="ANT3" s="76"/>
      <c r="ANU3" s="76"/>
      <c r="ANV3" s="76"/>
      <c r="ANW3" s="76"/>
      <c r="ANX3" s="76"/>
      <c r="ANY3" s="76"/>
      <c r="ANZ3" s="76"/>
      <c r="AOA3" s="76"/>
      <c r="AOB3" s="76"/>
      <c r="AOC3" s="76"/>
      <c r="AOD3" s="76"/>
      <c r="AOE3" s="76"/>
      <c r="AOF3" s="76"/>
      <c r="AOG3" s="76"/>
      <c r="AOH3" s="76"/>
      <c r="AOI3" s="76"/>
      <c r="AOJ3" s="76"/>
      <c r="AOK3" s="76"/>
      <c r="AOL3" s="76"/>
      <c r="AOM3" s="76"/>
      <c r="AON3" s="76"/>
      <c r="AOO3" s="76"/>
      <c r="AOP3" s="76"/>
      <c r="AOQ3" s="76"/>
      <c r="AOR3" s="76"/>
      <c r="AOS3" s="76"/>
      <c r="AOT3" s="76"/>
      <c r="AOU3" s="76"/>
      <c r="AOV3" s="76"/>
      <c r="AOW3" s="76"/>
      <c r="AOX3" s="76"/>
      <c r="AOY3" s="76"/>
      <c r="AOZ3" s="76"/>
      <c r="APA3" s="76"/>
      <c r="APB3" s="76"/>
      <c r="APC3" s="76"/>
      <c r="APD3" s="76"/>
      <c r="APE3" s="76"/>
      <c r="APF3" s="76"/>
      <c r="APG3" s="76"/>
      <c r="APH3" s="76"/>
      <c r="API3" s="76"/>
      <c r="APJ3" s="76"/>
      <c r="APK3" s="76"/>
      <c r="APL3" s="76"/>
      <c r="APM3" s="76"/>
      <c r="APN3" s="76"/>
      <c r="APO3" s="76"/>
      <c r="APP3" s="76"/>
      <c r="APQ3" s="76"/>
      <c r="APR3" s="76"/>
      <c r="APS3" s="76"/>
      <c r="APT3" s="76"/>
      <c r="APU3" s="76"/>
      <c r="APV3" s="76"/>
      <c r="APW3" s="76"/>
      <c r="APX3" s="76"/>
      <c r="APY3" s="76"/>
      <c r="APZ3" s="76"/>
      <c r="AQA3" s="76"/>
      <c r="AQB3" s="76"/>
      <c r="AQC3" s="76"/>
      <c r="AQD3" s="76"/>
      <c r="AQE3" s="76"/>
      <c r="AQF3" s="76"/>
      <c r="AQG3" s="76"/>
      <c r="AQH3" s="76"/>
      <c r="AQI3" s="76"/>
      <c r="AQJ3" s="76"/>
      <c r="AQK3" s="76"/>
      <c r="AQL3" s="76"/>
      <c r="AQM3" s="76"/>
      <c r="AQN3" s="76"/>
      <c r="AQO3" s="76"/>
      <c r="AQP3" s="76"/>
      <c r="AQQ3" s="76"/>
      <c r="AQR3" s="76"/>
      <c r="AQS3" s="76"/>
      <c r="AQT3" s="76"/>
      <c r="AQU3" s="76"/>
      <c r="AQV3" s="76"/>
      <c r="AQW3" s="76"/>
      <c r="AQX3" s="76"/>
      <c r="AQY3" s="76"/>
      <c r="AQZ3" s="76"/>
      <c r="ARA3" s="76"/>
      <c r="ARB3" s="76"/>
      <c r="ARC3" s="76"/>
      <c r="ARD3" s="76"/>
      <c r="ARE3" s="76"/>
      <c r="ARF3" s="76"/>
      <c r="ARG3" s="76"/>
      <c r="ARH3" s="76"/>
      <c r="ARI3" s="76"/>
      <c r="ARJ3" s="76"/>
      <c r="ARK3" s="76"/>
      <c r="ARL3" s="76"/>
      <c r="ARM3" s="76"/>
      <c r="ARN3" s="76"/>
      <c r="ARO3" s="76"/>
      <c r="ARP3" s="76"/>
      <c r="ARQ3" s="76"/>
      <c r="ARR3" s="76"/>
      <c r="ARS3" s="76"/>
      <c r="ART3" s="76"/>
      <c r="ARU3" s="76"/>
      <c r="ARV3" s="76"/>
      <c r="ARW3" s="76"/>
      <c r="ARX3" s="76"/>
      <c r="ARY3" s="76"/>
      <c r="ARZ3" s="76"/>
      <c r="ASA3" s="76"/>
      <c r="ASB3" s="76"/>
      <c r="ASC3" s="76"/>
      <c r="ASD3" s="76"/>
      <c r="ASE3" s="76"/>
      <c r="ASF3" s="76"/>
      <c r="ASG3" s="76"/>
      <c r="ASH3" s="76"/>
      <c r="ASI3" s="76"/>
      <c r="ASJ3" s="76"/>
      <c r="ASK3" s="76"/>
      <c r="ASL3" s="76"/>
      <c r="ASM3" s="76"/>
      <c r="ASN3" s="76"/>
      <c r="ASO3" s="76"/>
      <c r="ASP3" s="76"/>
      <c r="ASQ3" s="76"/>
      <c r="ASR3" s="76"/>
      <c r="ASS3" s="76"/>
      <c r="AST3" s="76"/>
      <c r="ASU3" s="76"/>
      <c r="ASV3" s="76"/>
      <c r="ASW3" s="76"/>
      <c r="ASX3" s="76"/>
      <c r="ASY3" s="76"/>
      <c r="ASZ3" s="76"/>
      <c r="ATA3" s="76"/>
      <c r="ATB3" s="76"/>
      <c r="ATC3" s="76"/>
      <c r="ATD3" s="76"/>
      <c r="ATE3" s="76"/>
      <c r="ATF3" s="76"/>
      <c r="ATG3" s="76"/>
      <c r="ATH3" s="76"/>
      <c r="ATI3" s="76"/>
      <c r="ATJ3" s="76"/>
      <c r="ATK3" s="76"/>
      <c r="ATL3" s="76"/>
      <c r="ATM3" s="76"/>
      <c r="ATN3" s="76"/>
      <c r="ATO3" s="76"/>
      <c r="ATP3" s="76"/>
      <c r="ATQ3" s="76"/>
      <c r="ATR3" s="76"/>
      <c r="ATS3" s="76"/>
      <c r="ATT3" s="76"/>
      <c r="ATU3" s="76"/>
      <c r="ATV3" s="76"/>
      <c r="ATW3" s="76"/>
      <c r="ATX3" s="76"/>
      <c r="ATY3" s="76"/>
      <c r="ATZ3" s="76"/>
      <c r="AUA3" s="76"/>
      <c r="AUB3" s="76"/>
      <c r="AUC3" s="76"/>
      <c r="AUD3" s="76"/>
      <c r="AUE3" s="76"/>
      <c r="AUF3" s="76"/>
      <c r="AUG3" s="76"/>
      <c r="AUH3" s="76"/>
      <c r="AUI3" s="76"/>
      <c r="AUJ3" s="76"/>
      <c r="AUK3" s="76"/>
      <c r="AUL3" s="76"/>
      <c r="AUM3" s="76"/>
      <c r="AUN3" s="76"/>
      <c r="AUO3" s="76"/>
      <c r="AUP3" s="76"/>
      <c r="AUQ3" s="76"/>
      <c r="AUR3" s="76"/>
      <c r="AUS3" s="76"/>
      <c r="AUT3" s="76"/>
      <c r="AUU3" s="76"/>
      <c r="AUV3" s="76"/>
      <c r="AUW3" s="76"/>
      <c r="AUX3" s="76"/>
      <c r="AUY3" s="76"/>
      <c r="AUZ3" s="76"/>
      <c r="AVA3" s="76"/>
      <c r="AVB3" s="76"/>
      <c r="AVC3" s="76"/>
      <c r="AVD3" s="76"/>
      <c r="AVE3" s="76"/>
      <c r="AVF3" s="76"/>
      <c r="AVG3" s="76"/>
      <c r="AVH3" s="76"/>
      <c r="AVI3" s="76"/>
      <c r="AVJ3" s="76"/>
      <c r="AVK3" s="76"/>
      <c r="AVL3" s="76"/>
      <c r="AVM3" s="76"/>
      <c r="AVN3" s="76"/>
      <c r="AVO3" s="76"/>
      <c r="AVP3" s="76"/>
      <c r="AVQ3" s="76"/>
      <c r="AVR3" s="76"/>
      <c r="AVS3" s="76"/>
      <c r="AVT3" s="76"/>
      <c r="AVU3" s="76"/>
      <c r="AVV3" s="76"/>
      <c r="AVW3" s="76"/>
      <c r="AVX3" s="76"/>
      <c r="AVY3" s="76"/>
      <c r="AVZ3" s="76"/>
      <c r="AWA3" s="76"/>
      <c r="AWB3" s="76"/>
      <c r="AWC3" s="76"/>
      <c r="AWD3" s="76"/>
      <c r="AWE3" s="76"/>
      <c r="AWF3" s="76"/>
      <c r="AWG3" s="76"/>
      <c r="AWH3" s="76"/>
      <c r="AWI3" s="76"/>
      <c r="AWJ3" s="76"/>
      <c r="AWK3" s="76"/>
      <c r="AWL3" s="76"/>
      <c r="AWM3" s="76"/>
      <c r="AWN3" s="76"/>
      <c r="AWO3" s="76"/>
      <c r="AWP3" s="76"/>
      <c r="AWQ3" s="76"/>
      <c r="AWR3" s="76"/>
      <c r="AWS3" s="76"/>
      <c r="AWT3" s="76"/>
      <c r="AWU3" s="76"/>
      <c r="AWV3" s="76"/>
      <c r="AWW3" s="76"/>
      <c r="AWX3" s="76"/>
      <c r="AWY3" s="76"/>
      <c r="AWZ3" s="76"/>
      <c r="AXA3" s="76"/>
      <c r="AXB3" s="76"/>
      <c r="AXC3" s="76"/>
      <c r="AXD3" s="76"/>
      <c r="AXE3" s="76"/>
      <c r="AXF3" s="76"/>
      <c r="AXG3" s="76"/>
      <c r="AXH3" s="76"/>
      <c r="AXI3" s="76"/>
      <c r="AXJ3" s="76"/>
      <c r="AXK3" s="76"/>
      <c r="AXL3" s="76"/>
      <c r="AXM3" s="76"/>
      <c r="AXN3" s="76"/>
      <c r="AXO3" s="76"/>
      <c r="AXP3" s="76"/>
      <c r="AXQ3" s="76"/>
      <c r="AXR3" s="76"/>
      <c r="AXS3" s="76"/>
      <c r="AXT3" s="76"/>
      <c r="AXU3" s="76"/>
      <c r="AXV3" s="76"/>
      <c r="AXW3" s="76"/>
      <c r="AXX3" s="76"/>
      <c r="AXY3" s="76"/>
      <c r="AXZ3" s="76"/>
      <c r="AYA3" s="76"/>
      <c r="AYB3" s="76"/>
      <c r="AYC3" s="76"/>
      <c r="AYD3" s="76"/>
      <c r="AYE3" s="76"/>
      <c r="AYF3" s="76"/>
      <c r="AYG3" s="76"/>
      <c r="AYH3" s="76"/>
      <c r="AYI3" s="76"/>
      <c r="AYJ3" s="76"/>
      <c r="AYK3" s="76"/>
      <c r="AYL3" s="76"/>
      <c r="AYM3" s="76"/>
      <c r="AYN3" s="76"/>
      <c r="AYO3" s="76"/>
      <c r="AYP3" s="76"/>
      <c r="AYQ3" s="76"/>
      <c r="AYR3" s="76"/>
      <c r="AYS3" s="76"/>
      <c r="AYT3" s="76"/>
      <c r="AYU3" s="76"/>
      <c r="AYV3" s="76"/>
      <c r="AYW3" s="76"/>
      <c r="AYX3" s="76"/>
      <c r="AYY3" s="76"/>
      <c r="AYZ3" s="76"/>
      <c r="AZA3" s="76"/>
      <c r="AZB3" s="76"/>
      <c r="AZC3" s="76"/>
      <c r="AZD3" s="76"/>
      <c r="AZE3" s="76"/>
      <c r="AZF3" s="76"/>
      <c r="AZG3" s="76"/>
      <c r="AZH3" s="76"/>
      <c r="AZI3" s="76"/>
      <c r="AZJ3" s="76"/>
      <c r="AZK3" s="76"/>
      <c r="AZL3" s="76"/>
      <c r="AZM3" s="76"/>
      <c r="AZN3" s="76"/>
      <c r="AZO3" s="76"/>
      <c r="AZP3" s="76"/>
      <c r="AZQ3" s="76"/>
      <c r="AZR3" s="76"/>
      <c r="AZS3" s="76"/>
      <c r="AZT3" s="76"/>
      <c r="AZU3" s="76"/>
      <c r="AZV3" s="76"/>
      <c r="AZW3" s="76"/>
      <c r="AZX3" s="76"/>
      <c r="AZY3" s="76"/>
      <c r="AZZ3" s="76"/>
      <c r="BAA3" s="76"/>
      <c r="BAB3" s="76"/>
      <c r="BAC3" s="76"/>
      <c r="BAD3" s="76"/>
      <c r="BAE3" s="76"/>
      <c r="BAF3" s="76"/>
      <c r="BAG3" s="76"/>
      <c r="BAH3" s="76"/>
      <c r="BAI3" s="76"/>
      <c r="BAJ3" s="76"/>
      <c r="BAK3" s="76"/>
      <c r="BAL3" s="76"/>
      <c r="BAM3" s="76"/>
      <c r="BAN3" s="76"/>
      <c r="BAO3" s="76"/>
      <c r="BAP3" s="76"/>
      <c r="BAQ3" s="76"/>
      <c r="BAR3" s="76"/>
      <c r="BAS3" s="76"/>
      <c r="BAT3" s="76"/>
      <c r="BAU3" s="76"/>
      <c r="BAV3" s="76"/>
      <c r="BAW3" s="76"/>
      <c r="BAX3" s="76"/>
      <c r="BAY3" s="76"/>
      <c r="BAZ3" s="76"/>
      <c r="BBA3" s="76"/>
      <c r="BBB3" s="76"/>
      <c r="BBC3" s="76"/>
      <c r="BBD3" s="76"/>
      <c r="BBE3" s="76"/>
      <c r="BBF3" s="76"/>
      <c r="BBG3" s="76"/>
      <c r="BBH3" s="76"/>
      <c r="BBI3" s="76"/>
      <c r="BBJ3" s="76"/>
      <c r="BBK3" s="76"/>
      <c r="BBL3" s="76"/>
      <c r="BBM3" s="76"/>
      <c r="BBN3" s="76"/>
      <c r="BBO3" s="76"/>
      <c r="BBP3" s="76"/>
      <c r="BBQ3" s="76"/>
      <c r="BBR3" s="76"/>
      <c r="BBS3" s="76"/>
      <c r="BBT3" s="76"/>
      <c r="BBU3" s="76"/>
      <c r="BBV3" s="76"/>
      <c r="BBW3" s="76"/>
      <c r="BBX3" s="76"/>
      <c r="BBY3" s="76"/>
      <c r="BBZ3" s="76"/>
      <c r="BCA3" s="76"/>
      <c r="BCB3" s="76"/>
      <c r="BCC3" s="76"/>
      <c r="BCD3" s="76"/>
      <c r="BCE3" s="76"/>
      <c r="BCF3" s="76"/>
      <c r="BCG3" s="76"/>
      <c r="BCH3" s="76"/>
      <c r="BCI3" s="76"/>
      <c r="BCJ3" s="76"/>
      <c r="BCK3" s="76"/>
      <c r="BCL3" s="76"/>
      <c r="BCM3" s="76"/>
      <c r="BCN3" s="76"/>
      <c r="BCO3" s="76"/>
      <c r="BCP3" s="76"/>
      <c r="BCQ3" s="76"/>
      <c r="BCR3" s="76"/>
      <c r="BCS3" s="76"/>
      <c r="BCT3" s="76"/>
      <c r="BCU3" s="76"/>
      <c r="BCV3" s="76"/>
      <c r="BCW3" s="76"/>
      <c r="BCX3" s="76"/>
      <c r="BCY3" s="76"/>
      <c r="BCZ3" s="76"/>
      <c r="BDA3" s="76"/>
      <c r="BDB3" s="76"/>
      <c r="BDC3" s="76"/>
      <c r="BDD3" s="76"/>
      <c r="BDE3" s="76"/>
      <c r="BDF3" s="76"/>
      <c r="BDG3" s="76"/>
      <c r="BDH3" s="76"/>
      <c r="BDI3" s="76"/>
      <c r="BDJ3" s="76"/>
      <c r="BDK3" s="76"/>
      <c r="BDL3" s="76"/>
      <c r="BDM3" s="76"/>
      <c r="BDN3" s="76"/>
      <c r="BDO3" s="76"/>
      <c r="BDP3" s="76"/>
      <c r="BDQ3" s="76"/>
      <c r="BDR3" s="76"/>
      <c r="BDS3" s="76"/>
      <c r="BDT3" s="76"/>
      <c r="BDU3" s="76"/>
      <c r="BDV3" s="76"/>
      <c r="BDW3" s="76"/>
      <c r="BDX3" s="76"/>
      <c r="BDY3" s="76"/>
      <c r="BDZ3" s="76"/>
      <c r="BEA3" s="76"/>
      <c r="BEB3" s="76"/>
      <c r="BEC3" s="76"/>
      <c r="BED3" s="76"/>
      <c r="BEE3" s="76"/>
      <c r="BEF3" s="76"/>
      <c r="BEG3" s="76"/>
      <c r="BEH3" s="76"/>
      <c r="BEI3" s="76"/>
      <c r="BEJ3" s="76"/>
      <c r="BEK3" s="76"/>
      <c r="BEL3" s="76"/>
      <c r="BEM3" s="76"/>
      <c r="BEN3" s="76"/>
      <c r="BEO3" s="76"/>
      <c r="BEP3" s="76"/>
      <c r="BEQ3" s="76"/>
      <c r="BER3" s="76"/>
      <c r="BES3" s="76"/>
      <c r="BET3" s="76"/>
      <c r="BEU3" s="76"/>
      <c r="BEV3" s="76"/>
      <c r="BEW3" s="76"/>
      <c r="BEX3" s="76"/>
      <c r="BEY3" s="76"/>
      <c r="BEZ3" s="76"/>
      <c r="BFA3" s="76"/>
      <c r="BFB3" s="76"/>
      <c r="BFC3" s="76"/>
      <c r="BFD3" s="76"/>
      <c r="BFE3" s="76"/>
      <c r="BFF3" s="76"/>
      <c r="BFG3" s="76"/>
      <c r="BFH3" s="76"/>
      <c r="BFI3" s="76"/>
      <c r="BFJ3" s="76"/>
      <c r="BFK3" s="76"/>
      <c r="BFL3" s="76"/>
      <c r="BFM3" s="76"/>
      <c r="BFN3" s="76"/>
      <c r="BFO3" s="76"/>
      <c r="BFP3" s="76"/>
      <c r="BFQ3" s="76"/>
      <c r="BFR3" s="76"/>
      <c r="BFS3" s="76"/>
      <c r="BFT3" s="76"/>
      <c r="BFU3" s="76"/>
      <c r="BFV3" s="76"/>
      <c r="BFW3" s="76"/>
      <c r="BFX3" s="76"/>
      <c r="BFY3" s="76"/>
      <c r="BFZ3" s="76"/>
      <c r="BGA3" s="76"/>
      <c r="BGB3" s="76"/>
      <c r="BGC3" s="76"/>
      <c r="BGD3" s="76"/>
      <c r="BGE3" s="76"/>
      <c r="BGF3" s="76"/>
      <c r="BGG3" s="76"/>
      <c r="BGH3" s="76"/>
      <c r="BGI3" s="76"/>
      <c r="BGJ3" s="76"/>
      <c r="BGK3" s="76"/>
      <c r="BGL3" s="76"/>
      <c r="BGM3" s="76"/>
      <c r="BGN3" s="76"/>
      <c r="BGO3" s="76"/>
      <c r="BGP3" s="76"/>
      <c r="BGQ3" s="76"/>
      <c r="BGR3" s="76"/>
      <c r="BGS3" s="76"/>
      <c r="BGT3" s="76"/>
      <c r="BGU3" s="76"/>
      <c r="BGV3" s="76"/>
      <c r="BGW3" s="76"/>
      <c r="BGX3" s="76"/>
      <c r="BGY3" s="76"/>
      <c r="BGZ3" s="76"/>
      <c r="BHA3" s="76"/>
      <c r="BHB3" s="76"/>
      <c r="BHC3" s="76"/>
      <c r="BHD3" s="76"/>
      <c r="BHE3" s="76"/>
      <c r="BHF3" s="76"/>
      <c r="BHG3" s="76"/>
      <c r="BHH3" s="76"/>
      <c r="BHI3" s="76"/>
      <c r="BHJ3" s="76"/>
      <c r="BHK3" s="76"/>
      <c r="BHL3" s="76"/>
      <c r="BHM3" s="76"/>
      <c r="BHN3" s="76"/>
      <c r="BHO3" s="76"/>
      <c r="BHP3" s="76"/>
      <c r="BHQ3" s="76"/>
      <c r="BHR3" s="76"/>
      <c r="BHS3" s="76"/>
      <c r="BHT3" s="76"/>
      <c r="BHU3" s="76"/>
      <c r="BHV3" s="76"/>
      <c r="BHW3" s="76"/>
      <c r="BHX3" s="76"/>
      <c r="BHY3" s="76"/>
      <c r="BHZ3" s="76"/>
      <c r="BIA3" s="76"/>
      <c r="BIB3" s="76"/>
      <c r="BIC3" s="76"/>
      <c r="BID3" s="76"/>
      <c r="BIE3" s="76"/>
      <c r="BIF3" s="76"/>
      <c r="BIG3" s="76"/>
      <c r="BIH3" s="76"/>
      <c r="BII3" s="76"/>
      <c r="BIJ3" s="76"/>
      <c r="BIK3" s="76"/>
      <c r="BIL3" s="76"/>
      <c r="BIM3" s="76"/>
      <c r="BIN3" s="76"/>
      <c r="BIO3" s="76"/>
      <c r="BIP3" s="76"/>
      <c r="BIQ3" s="76"/>
      <c r="BIR3" s="76"/>
      <c r="BIS3" s="76"/>
      <c r="BIT3" s="76"/>
      <c r="BIU3" s="76"/>
      <c r="BIV3" s="76"/>
      <c r="BIW3" s="76"/>
      <c r="BIX3" s="76"/>
      <c r="BIY3" s="76"/>
      <c r="BIZ3" s="76"/>
      <c r="BJA3" s="76"/>
      <c r="BJB3" s="76"/>
      <c r="BJC3" s="76"/>
      <c r="BJD3" s="76"/>
      <c r="BJE3" s="76"/>
      <c r="BJF3" s="76"/>
      <c r="BJG3" s="76"/>
      <c r="BJH3" s="76"/>
      <c r="BJI3" s="76"/>
      <c r="BJJ3" s="76"/>
      <c r="BJK3" s="76"/>
      <c r="BJL3" s="76"/>
      <c r="BJM3" s="76"/>
      <c r="BJN3" s="76"/>
      <c r="BJO3" s="76"/>
      <c r="BJP3" s="76"/>
      <c r="BJQ3" s="76"/>
      <c r="BJR3" s="76"/>
      <c r="BJS3" s="76"/>
      <c r="BJT3" s="76"/>
      <c r="BJU3" s="76"/>
      <c r="BJV3" s="76"/>
      <c r="BJW3" s="76"/>
      <c r="BJX3" s="76"/>
      <c r="BJY3" s="76"/>
      <c r="BJZ3" s="76"/>
      <c r="BKA3" s="76"/>
      <c r="BKB3" s="76"/>
      <c r="BKC3" s="76"/>
      <c r="BKD3" s="76"/>
      <c r="BKE3" s="76"/>
      <c r="BKF3" s="76"/>
      <c r="BKG3" s="76"/>
      <c r="BKH3" s="76"/>
      <c r="BKI3" s="76"/>
      <c r="BKJ3" s="76"/>
      <c r="BKK3" s="76"/>
      <c r="BKL3" s="76"/>
      <c r="BKM3" s="76"/>
      <c r="BKN3" s="76"/>
      <c r="BKO3" s="76"/>
      <c r="BKP3" s="76"/>
      <c r="BKQ3" s="76"/>
      <c r="BKR3" s="76"/>
      <c r="BKS3" s="76"/>
      <c r="BKT3" s="76"/>
      <c r="BKU3" s="76"/>
      <c r="BKV3" s="76"/>
      <c r="BKW3" s="76"/>
      <c r="BKX3" s="76"/>
      <c r="BKY3" s="76"/>
      <c r="BKZ3" s="76"/>
      <c r="BLA3" s="76"/>
      <c r="BLB3" s="76"/>
      <c r="BLC3" s="76"/>
      <c r="BLD3" s="76"/>
      <c r="BLE3" s="76"/>
      <c r="BLF3" s="76"/>
      <c r="BLG3" s="76"/>
      <c r="BLH3" s="76"/>
      <c r="BLI3" s="76"/>
      <c r="BLJ3" s="76"/>
      <c r="BLK3" s="76"/>
      <c r="BLL3" s="76"/>
      <c r="BLM3" s="76"/>
      <c r="BLN3" s="76"/>
      <c r="BLO3" s="76"/>
      <c r="BLP3" s="76"/>
      <c r="BLQ3" s="76"/>
      <c r="BLR3" s="76"/>
      <c r="BLS3" s="76"/>
      <c r="BLT3" s="76"/>
      <c r="BLU3" s="76"/>
      <c r="BLV3" s="76"/>
      <c r="BLW3" s="76"/>
      <c r="BLX3" s="76"/>
      <c r="BLY3" s="76"/>
      <c r="BLZ3" s="76"/>
      <c r="BMA3" s="76"/>
      <c r="BMB3" s="76"/>
      <c r="BMC3" s="76"/>
      <c r="BMD3" s="76"/>
      <c r="BME3" s="76"/>
      <c r="BMF3" s="76"/>
      <c r="BMG3" s="76"/>
      <c r="BMH3" s="76"/>
      <c r="BMI3" s="76"/>
      <c r="BMJ3" s="76"/>
      <c r="BMK3" s="76"/>
      <c r="BML3" s="76"/>
      <c r="BMM3" s="76"/>
      <c r="BMN3" s="76"/>
      <c r="BMO3" s="76"/>
      <c r="BMP3" s="76"/>
      <c r="BMQ3" s="76"/>
      <c r="BMR3" s="76"/>
      <c r="BMS3" s="76"/>
      <c r="BMT3" s="76"/>
      <c r="BMU3" s="76"/>
      <c r="BMV3" s="76"/>
      <c r="BMW3" s="76"/>
      <c r="BMX3" s="76"/>
      <c r="BMY3" s="76"/>
      <c r="BMZ3" s="76"/>
      <c r="BNA3" s="76"/>
      <c r="BNB3" s="76"/>
      <c r="BNC3" s="76"/>
      <c r="BND3" s="76"/>
      <c r="BNE3" s="76"/>
      <c r="BNF3" s="76"/>
      <c r="BNG3" s="76"/>
      <c r="BNH3" s="76"/>
      <c r="BNI3" s="76"/>
      <c r="BNJ3" s="76"/>
      <c r="BNK3" s="76"/>
      <c r="BNL3" s="76"/>
      <c r="BNM3" s="76"/>
      <c r="BNN3" s="76"/>
      <c r="BNO3" s="76"/>
      <c r="BNP3" s="76"/>
      <c r="BNQ3" s="76"/>
      <c r="BNR3" s="76"/>
      <c r="BNS3" s="76"/>
      <c r="BNT3" s="76"/>
      <c r="BNU3" s="76"/>
      <c r="BNV3" s="76"/>
      <c r="BNW3" s="76"/>
      <c r="BNX3" s="76"/>
      <c r="BNY3" s="76"/>
      <c r="BNZ3" s="76"/>
      <c r="BOA3" s="76"/>
      <c r="BOB3" s="76"/>
      <c r="BOC3" s="76"/>
      <c r="BOD3" s="76"/>
      <c r="BOE3" s="76"/>
      <c r="BOF3" s="76"/>
      <c r="BOG3" s="76"/>
      <c r="BOH3" s="76"/>
      <c r="BOI3" s="76"/>
      <c r="BOJ3" s="76"/>
      <c r="BOK3" s="76"/>
      <c r="BOL3" s="76"/>
      <c r="BOM3" s="76"/>
      <c r="BON3" s="76"/>
      <c r="BOO3" s="76"/>
      <c r="BOP3" s="76"/>
      <c r="BOQ3" s="76"/>
      <c r="BOR3" s="76"/>
      <c r="BOS3" s="76"/>
      <c r="BOT3" s="76"/>
      <c r="BOU3" s="76"/>
      <c r="BOV3" s="76"/>
      <c r="BOW3" s="76"/>
      <c r="BOX3" s="76"/>
      <c r="BOY3" s="76"/>
      <c r="BOZ3" s="76"/>
      <c r="BPA3" s="76"/>
      <c r="BPB3" s="76"/>
      <c r="BPC3" s="76"/>
      <c r="BPD3" s="76"/>
      <c r="BPE3" s="76"/>
      <c r="BPF3" s="76"/>
      <c r="BPG3" s="76"/>
      <c r="BPH3" s="76"/>
      <c r="BPI3" s="76"/>
      <c r="BPJ3" s="76"/>
      <c r="BPK3" s="76"/>
      <c r="BPL3" s="76"/>
      <c r="BPM3" s="76"/>
      <c r="BPN3" s="76"/>
      <c r="BPO3" s="76"/>
      <c r="BPP3" s="76"/>
      <c r="BPQ3" s="76"/>
      <c r="BPR3" s="76"/>
      <c r="BPS3" s="76"/>
      <c r="BPT3" s="76"/>
      <c r="BPU3" s="76"/>
      <c r="BPV3" s="76"/>
      <c r="BPW3" s="76"/>
      <c r="BPX3" s="76"/>
      <c r="BPY3" s="76"/>
      <c r="BPZ3" s="76"/>
      <c r="BQA3" s="76"/>
      <c r="BQB3" s="76"/>
      <c r="BQC3" s="76"/>
      <c r="BQD3" s="76"/>
      <c r="BQE3" s="76"/>
      <c r="BQF3" s="76"/>
      <c r="BQG3" s="76"/>
      <c r="BQH3" s="76"/>
      <c r="BQI3" s="76"/>
      <c r="BQJ3" s="76"/>
      <c r="BQK3" s="76"/>
      <c r="BQL3" s="76"/>
      <c r="BQM3" s="76"/>
      <c r="BQN3" s="76"/>
      <c r="BQO3" s="76"/>
      <c r="BQP3" s="76"/>
      <c r="BQQ3" s="76"/>
      <c r="BQR3" s="76"/>
      <c r="BQS3" s="76"/>
      <c r="BQT3" s="76"/>
      <c r="BQU3" s="76"/>
      <c r="BQV3" s="76"/>
      <c r="BQW3" s="76"/>
      <c r="BQX3" s="76"/>
      <c r="BQY3" s="76"/>
      <c r="BQZ3" s="76"/>
      <c r="BRA3" s="76"/>
      <c r="BRB3" s="76"/>
      <c r="BRC3" s="76"/>
      <c r="BRD3" s="76"/>
      <c r="BRE3" s="76"/>
      <c r="BRF3" s="76"/>
      <c r="BRG3" s="76"/>
      <c r="BRH3" s="76"/>
      <c r="BRI3" s="76"/>
      <c r="BRJ3" s="76"/>
      <c r="BRK3" s="76"/>
      <c r="BRL3" s="76"/>
      <c r="BRM3" s="76"/>
      <c r="BRN3" s="76"/>
      <c r="BRO3" s="76"/>
      <c r="BRP3" s="76"/>
      <c r="BRQ3" s="76"/>
      <c r="BRR3" s="76"/>
      <c r="BRS3" s="76"/>
      <c r="BRT3" s="76"/>
      <c r="BRU3" s="76"/>
      <c r="BRV3" s="76"/>
      <c r="BRW3" s="76"/>
      <c r="BRX3" s="76"/>
      <c r="BRY3" s="76"/>
      <c r="BRZ3" s="76"/>
      <c r="BSA3" s="76"/>
      <c r="BSB3" s="76"/>
      <c r="BSC3" s="76"/>
      <c r="BSD3" s="76"/>
      <c r="BSE3" s="76"/>
      <c r="BSF3" s="76"/>
      <c r="BSG3" s="76"/>
      <c r="BSH3" s="76"/>
      <c r="BSI3" s="76"/>
      <c r="BSJ3" s="76"/>
      <c r="BSK3" s="76"/>
      <c r="BSL3" s="76"/>
      <c r="BSM3" s="76"/>
      <c r="BSN3" s="76"/>
      <c r="BSO3" s="76"/>
      <c r="BSP3" s="76"/>
      <c r="BSQ3" s="76"/>
      <c r="BSR3" s="76"/>
      <c r="BSS3" s="76"/>
      <c r="BST3" s="76"/>
      <c r="BSU3" s="76"/>
      <c r="BSV3" s="76"/>
      <c r="BSW3" s="76"/>
      <c r="BSX3" s="76"/>
      <c r="BSY3" s="76"/>
      <c r="BSZ3" s="76"/>
      <c r="BTA3" s="76"/>
      <c r="BTB3" s="76"/>
      <c r="BTC3" s="76"/>
      <c r="BTD3" s="76"/>
      <c r="BTE3" s="76"/>
      <c r="BTF3" s="76"/>
      <c r="BTG3" s="76"/>
      <c r="BTH3" s="76"/>
      <c r="BTI3" s="76"/>
      <c r="BTJ3" s="76"/>
      <c r="BTK3" s="76"/>
      <c r="BTL3" s="76"/>
      <c r="BTM3" s="76"/>
      <c r="BTN3" s="76"/>
      <c r="BTO3" s="76"/>
      <c r="BTP3" s="76"/>
      <c r="BTQ3" s="76"/>
      <c r="BTR3" s="76"/>
      <c r="BTS3" s="76"/>
      <c r="BTT3" s="76"/>
      <c r="BTU3" s="76"/>
      <c r="BTV3" s="76"/>
      <c r="BTW3" s="76"/>
      <c r="BTX3" s="76"/>
      <c r="BTY3" s="76"/>
      <c r="BTZ3" s="76"/>
      <c r="BUA3" s="76"/>
      <c r="BUB3" s="76"/>
      <c r="BUC3" s="76"/>
      <c r="BUD3" s="76"/>
      <c r="BUE3" s="76"/>
      <c r="BUF3" s="76"/>
      <c r="BUG3" s="76"/>
      <c r="BUH3" s="76"/>
      <c r="BUI3" s="76"/>
      <c r="BUJ3" s="76"/>
      <c r="BUK3" s="76"/>
      <c r="BUL3" s="76"/>
      <c r="BUM3" s="76"/>
      <c r="BUN3" s="76"/>
      <c r="BUO3" s="76"/>
      <c r="BUP3" s="76"/>
      <c r="BUQ3" s="76"/>
      <c r="BUR3" s="76"/>
      <c r="BUS3" s="76"/>
      <c r="BUT3" s="76"/>
      <c r="BUU3" s="76"/>
      <c r="BUV3" s="76"/>
      <c r="BUW3" s="76"/>
      <c r="BUX3" s="76"/>
      <c r="BUY3" s="76"/>
      <c r="BUZ3" s="76"/>
      <c r="BVA3" s="76"/>
      <c r="BVB3" s="76"/>
      <c r="BVC3" s="76"/>
      <c r="BVD3" s="76"/>
      <c r="BVE3" s="76"/>
      <c r="BVF3" s="76"/>
      <c r="BVG3" s="76"/>
      <c r="BVH3" s="76"/>
      <c r="BVI3" s="76"/>
      <c r="BVJ3" s="76"/>
      <c r="BVK3" s="76"/>
      <c r="BVL3" s="76"/>
      <c r="BVM3" s="76"/>
      <c r="BVN3" s="76"/>
      <c r="BVO3" s="76"/>
      <c r="BVP3" s="76"/>
      <c r="BVQ3" s="76"/>
      <c r="BVR3" s="76"/>
      <c r="BVS3" s="76"/>
      <c r="BVT3" s="76"/>
      <c r="BVU3" s="76"/>
      <c r="BVV3" s="76"/>
      <c r="BVW3" s="76"/>
      <c r="BVX3" s="76"/>
      <c r="BVY3" s="76"/>
      <c r="BVZ3" s="76"/>
      <c r="BWA3" s="76"/>
      <c r="BWB3" s="76"/>
      <c r="BWC3" s="76"/>
      <c r="BWD3" s="76"/>
      <c r="BWE3" s="76"/>
      <c r="BWF3" s="76"/>
      <c r="BWG3" s="76"/>
      <c r="BWH3" s="76"/>
      <c r="BWI3" s="76"/>
      <c r="BWJ3" s="76"/>
      <c r="BWK3" s="76"/>
      <c r="BWL3" s="76"/>
      <c r="BWM3" s="76"/>
      <c r="BWN3" s="76"/>
      <c r="BWO3" s="76"/>
      <c r="BWP3" s="76"/>
      <c r="BWQ3" s="76"/>
      <c r="BWR3" s="76"/>
      <c r="BWS3" s="76"/>
      <c r="BWT3" s="76"/>
      <c r="BWU3" s="76"/>
      <c r="BWV3" s="76"/>
      <c r="BWW3" s="76"/>
      <c r="BWX3" s="76"/>
      <c r="BWY3" s="76"/>
      <c r="BWZ3" s="76"/>
      <c r="BXA3" s="76"/>
      <c r="BXB3" s="76"/>
      <c r="BXC3" s="76"/>
      <c r="BXD3" s="76"/>
      <c r="BXE3" s="76"/>
      <c r="BXF3" s="76"/>
      <c r="BXG3" s="76"/>
      <c r="BXH3" s="76"/>
      <c r="BXI3" s="76"/>
      <c r="BXJ3" s="76"/>
      <c r="BXK3" s="76"/>
      <c r="BXL3" s="76"/>
      <c r="BXM3" s="76"/>
      <c r="BXN3" s="76"/>
      <c r="BXO3" s="76"/>
      <c r="BXP3" s="76"/>
      <c r="BXQ3" s="76"/>
      <c r="BXR3" s="76"/>
      <c r="BXS3" s="76"/>
      <c r="BXT3" s="76"/>
      <c r="BXU3" s="76"/>
      <c r="BXV3" s="76"/>
      <c r="BXW3" s="76"/>
      <c r="BXX3" s="76"/>
      <c r="BXY3" s="76"/>
      <c r="BXZ3" s="76"/>
      <c r="BYA3" s="76"/>
      <c r="BYB3" s="76"/>
      <c r="BYC3" s="76"/>
      <c r="BYD3" s="76"/>
      <c r="BYE3" s="76"/>
      <c r="BYF3" s="76"/>
      <c r="BYG3" s="76"/>
      <c r="BYH3" s="76"/>
      <c r="BYI3" s="76"/>
      <c r="BYJ3" s="76"/>
      <c r="BYK3" s="76"/>
      <c r="BYL3" s="76"/>
      <c r="BYM3" s="76"/>
      <c r="BYN3" s="76"/>
      <c r="BYO3" s="76"/>
      <c r="BYP3" s="76"/>
      <c r="BYQ3" s="76"/>
      <c r="BYR3" s="76"/>
      <c r="BYS3" s="76"/>
      <c r="BYT3" s="76"/>
      <c r="BYU3" s="76"/>
      <c r="BYV3" s="76"/>
      <c r="BYW3" s="76"/>
      <c r="BYX3" s="76"/>
      <c r="BYY3" s="76"/>
      <c r="BYZ3" s="76"/>
      <c r="BZA3" s="76"/>
      <c r="BZB3" s="76"/>
      <c r="BZC3" s="76"/>
      <c r="BZD3" s="76"/>
      <c r="BZE3" s="76"/>
      <c r="BZF3" s="76"/>
      <c r="BZG3" s="76"/>
      <c r="BZH3" s="76"/>
      <c r="BZI3" s="76"/>
      <c r="BZJ3" s="76"/>
      <c r="BZK3" s="76"/>
      <c r="BZL3" s="76"/>
      <c r="BZM3" s="76"/>
      <c r="BZN3" s="76"/>
      <c r="BZO3" s="76"/>
      <c r="BZP3" s="76"/>
      <c r="BZQ3" s="76"/>
      <c r="BZR3" s="76"/>
      <c r="BZS3" s="76"/>
      <c r="BZT3" s="76"/>
      <c r="BZU3" s="76"/>
      <c r="BZV3" s="76"/>
      <c r="BZW3" s="76"/>
      <c r="BZX3" s="76"/>
      <c r="BZY3" s="76"/>
      <c r="BZZ3" s="76"/>
      <c r="CAA3" s="76"/>
      <c r="CAB3" s="76"/>
      <c r="CAC3" s="76"/>
      <c r="CAD3" s="76"/>
      <c r="CAE3" s="76"/>
      <c r="CAF3" s="76"/>
      <c r="CAG3" s="76"/>
      <c r="CAH3" s="76"/>
      <c r="CAI3" s="76"/>
      <c r="CAJ3" s="76"/>
      <c r="CAK3" s="76"/>
      <c r="CAL3" s="76"/>
      <c r="CAM3" s="76"/>
      <c r="CAN3" s="76"/>
      <c r="CAO3" s="76"/>
      <c r="CAP3" s="76"/>
      <c r="CAQ3" s="76"/>
      <c r="CAR3" s="76"/>
      <c r="CAS3" s="76"/>
      <c r="CAT3" s="76"/>
      <c r="CAU3" s="76"/>
      <c r="CAV3" s="76"/>
      <c r="CAW3" s="76"/>
      <c r="CAX3" s="76"/>
      <c r="CAY3" s="76"/>
      <c r="CAZ3" s="76"/>
      <c r="CBA3" s="76"/>
      <c r="CBB3" s="76"/>
      <c r="CBC3" s="76"/>
      <c r="CBD3" s="76"/>
      <c r="CBE3" s="76"/>
      <c r="CBF3" s="76"/>
      <c r="CBG3" s="76"/>
      <c r="CBH3" s="76"/>
      <c r="CBI3" s="76"/>
      <c r="CBJ3" s="76"/>
      <c r="CBK3" s="76"/>
      <c r="CBL3" s="76"/>
      <c r="CBM3" s="76"/>
      <c r="CBN3" s="76"/>
      <c r="CBO3" s="76"/>
      <c r="CBP3" s="76"/>
      <c r="CBQ3" s="76"/>
      <c r="CBR3" s="76"/>
      <c r="CBS3" s="76"/>
      <c r="CBT3" s="76"/>
      <c r="CBU3" s="76"/>
      <c r="CBV3" s="76"/>
      <c r="CBW3" s="76"/>
      <c r="CBX3" s="76"/>
      <c r="CBY3" s="76"/>
      <c r="CBZ3" s="76"/>
      <c r="CCA3" s="76"/>
      <c r="CCB3" s="76"/>
      <c r="CCC3" s="76"/>
      <c r="CCD3" s="76"/>
      <c r="CCE3" s="76"/>
      <c r="CCF3" s="76"/>
      <c r="CCG3" s="76"/>
      <c r="CCH3" s="76"/>
      <c r="CCI3" s="76"/>
      <c r="CCJ3" s="76"/>
      <c r="CCK3" s="76"/>
      <c r="CCL3" s="76"/>
      <c r="CCM3" s="76"/>
      <c r="CCN3" s="76"/>
      <c r="CCO3" s="76"/>
      <c r="CCP3" s="76"/>
      <c r="CCQ3" s="76"/>
      <c r="CCR3" s="76"/>
      <c r="CCS3" s="76"/>
      <c r="CCT3" s="76"/>
      <c r="CCU3" s="76"/>
      <c r="CCV3" s="76"/>
      <c r="CCW3" s="76"/>
      <c r="CCX3" s="76"/>
      <c r="CCY3" s="76"/>
      <c r="CCZ3" s="76"/>
      <c r="CDA3" s="76"/>
      <c r="CDB3" s="76"/>
      <c r="CDC3" s="76"/>
      <c r="CDD3" s="76"/>
      <c r="CDE3" s="76"/>
      <c r="CDF3" s="76"/>
      <c r="CDG3" s="76"/>
      <c r="CDH3" s="76"/>
      <c r="CDI3" s="76"/>
      <c r="CDJ3" s="76"/>
      <c r="CDK3" s="76"/>
      <c r="CDL3" s="76"/>
      <c r="CDM3" s="76"/>
      <c r="CDN3" s="76"/>
      <c r="CDO3" s="76"/>
      <c r="CDP3" s="76"/>
      <c r="CDQ3" s="76"/>
      <c r="CDR3" s="76"/>
      <c r="CDS3" s="76"/>
      <c r="CDT3" s="76"/>
      <c r="CDU3" s="76"/>
      <c r="CDV3" s="76"/>
      <c r="CDW3" s="76"/>
      <c r="CDX3" s="76"/>
      <c r="CDY3" s="76"/>
      <c r="CDZ3" s="76"/>
      <c r="CEA3" s="76"/>
      <c r="CEB3" s="76"/>
      <c r="CEC3" s="76"/>
      <c r="CED3" s="76"/>
      <c r="CEE3" s="76"/>
      <c r="CEF3" s="76"/>
      <c r="CEG3" s="76"/>
      <c r="CEH3" s="76"/>
      <c r="CEI3" s="76"/>
      <c r="CEJ3" s="76"/>
      <c r="CEK3" s="76"/>
      <c r="CEL3" s="76"/>
      <c r="CEM3" s="76"/>
      <c r="CEN3" s="76"/>
      <c r="CEO3" s="76"/>
      <c r="CEP3" s="76"/>
      <c r="CEQ3" s="76"/>
      <c r="CER3" s="76"/>
      <c r="CES3" s="76"/>
      <c r="CET3" s="76"/>
      <c r="CEU3" s="76"/>
      <c r="CEV3" s="76"/>
      <c r="CEW3" s="76"/>
      <c r="CEX3" s="76"/>
      <c r="CEY3" s="76"/>
      <c r="CEZ3" s="76"/>
      <c r="CFA3" s="76"/>
      <c r="CFB3" s="76"/>
      <c r="CFC3" s="76"/>
      <c r="CFD3" s="76"/>
      <c r="CFE3" s="76"/>
      <c r="CFF3" s="76"/>
      <c r="CFG3" s="76"/>
      <c r="CFH3" s="76"/>
      <c r="CFI3" s="76"/>
      <c r="CFJ3" s="76"/>
      <c r="CFK3" s="76"/>
      <c r="CFL3" s="76"/>
      <c r="CFM3" s="76"/>
      <c r="CFN3" s="76"/>
      <c r="CFO3" s="76"/>
      <c r="CFP3" s="76"/>
      <c r="CFQ3" s="76"/>
      <c r="CFR3" s="76"/>
      <c r="CFS3" s="76"/>
      <c r="CFT3" s="76"/>
      <c r="CFU3" s="76"/>
      <c r="CFV3" s="76"/>
      <c r="CFW3" s="76"/>
      <c r="CFX3" s="76"/>
      <c r="CFY3" s="76"/>
      <c r="CFZ3" s="76"/>
      <c r="CGA3" s="76"/>
      <c r="CGB3" s="76"/>
      <c r="CGC3" s="76"/>
      <c r="CGD3" s="76"/>
      <c r="CGE3" s="76"/>
      <c r="CGF3" s="76"/>
      <c r="CGG3" s="76"/>
      <c r="CGH3" s="76"/>
      <c r="CGI3" s="76"/>
      <c r="CGJ3" s="76"/>
      <c r="CGK3" s="76"/>
      <c r="CGL3" s="76"/>
      <c r="CGM3" s="76"/>
      <c r="CGN3" s="76"/>
      <c r="CGO3" s="76"/>
      <c r="CGP3" s="76"/>
      <c r="CGQ3" s="76"/>
      <c r="CGR3" s="76"/>
      <c r="CGS3" s="76"/>
      <c r="CGT3" s="76"/>
      <c r="CGU3" s="76"/>
      <c r="CGV3" s="76"/>
      <c r="CGW3" s="76"/>
      <c r="CGX3" s="76"/>
      <c r="CGY3" s="76"/>
      <c r="CGZ3" s="76"/>
      <c r="CHA3" s="76"/>
      <c r="CHB3" s="76"/>
      <c r="CHC3" s="76"/>
      <c r="CHD3" s="76"/>
      <c r="CHE3" s="76"/>
      <c r="CHF3" s="76"/>
      <c r="CHG3" s="76"/>
      <c r="CHH3" s="76"/>
      <c r="CHI3" s="76"/>
      <c r="CHJ3" s="76"/>
      <c r="CHK3" s="76"/>
      <c r="CHL3" s="76"/>
      <c r="CHM3" s="76"/>
      <c r="CHN3" s="76"/>
      <c r="CHO3" s="76"/>
      <c r="CHP3" s="76"/>
      <c r="CHQ3" s="76"/>
      <c r="CHR3" s="76"/>
      <c r="CHS3" s="76"/>
      <c r="CHT3" s="76"/>
      <c r="CHU3" s="76"/>
      <c r="CHV3" s="76"/>
      <c r="CHW3" s="76"/>
      <c r="CHX3" s="76"/>
      <c r="CHY3" s="76"/>
      <c r="CHZ3" s="76"/>
      <c r="CIA3" s="76"/>
      <c r="CIB3" s="76"/>
      <c r="CIC3" s="76"/>
      <c r="CID3" s="76"/>
      <c r="CIE3" s="76"/>
      <c r="CIF3" s="76"/>
      <c r="CIG3" s="76"/>
      <c r="CIH3" s="76"/>
      <c r="CII3" s="76"/>
      <c r="CIJ3" s="76"/>
      <c r="CIK3" s="76"/>
      <c r="CIL3" s="76"/>
      <c r="CIM3" s="76"/>
      <c r="CIN3" s="76"/>
      <c r="CIO3" s="76"/>
      <c r="CIP3" s="76"/>
      <c r="CIQ3" s="76"/>
      <c r="CIR3" s="76"/>
      <c r="CIS3" s="76"/>
      <c r="CIT3" s="76"/>
      <c r="CIU3" s="76"/>
      <c r="CIV3" s="76"/>
      <c r="CIW3" s="76"/>
      <c r="CIX3" s="76"/>
      <c r="CIY3" s="76"/>
      <c r="CIZ3" s="76"/>
      <c r="CJA3" s="76"/>
      <c r="CJB3" s="76"/>
      <c r="CJC3" s="76"/>
      <c r="CJD3" s="76"/>
      <c r="CJE3" s="76"/>
      <c r="CJF3" s="76"/>
      <c r="CJG3" s="76"/>
      <c r="CJH3" s="76"/>
      <c r="CJI3" s="76"/>
      <c r="CJJ3" s="76"/>
      <c r="CJK3" s="76"/>
      <c r="CJL3" s="76"/>
      <c r="CJM3" s="76"/>
      <c r="CJN3" s="76"/>
      <c r="CJO3" s="76"/>
      <c r="CJP3" s="76"/>
      <c r="CJQ3" s="76"/>
      <c r="CJR3" s="76"/>
      <c r="CJS3" s="76"/>
      <c r="CJT3" s="76"/>
      <c r="CJU3" s="76"/>
      <c r="CJV3" s="76"/>
      <c r="CJW3" s="76"/>
      <c r="CJX3" s="76"/>
      <c r="CJY3" s="76"/>
      <c r="CJZ3" s="76"/>
      <c r="CKA3" s="76"/>
      <c r="CKB3" s="76"/>
      <c r="CKC3" s="76"/>
      <c r="CKD3" s="76"/>
      <c r="CKE3" s="76"/>
      <c r="CKF3" s="76"/>
      <c r="CKG3" s="76"/>
      <c r="CKH3" s="76"/>
      <c r="CKI3" s="76"/>
      <c r="CKJ3" s="76"/>
      <c r="CKK3" s="76"/>
      <c r="CKL3" s="76"/>
      <c r="CKM3" s="76"/>
      <c r="CKN3" s="76"/>
      <c r="CKO3" s="76"/>
      <c r="CKP3" s="76"/>
      <c r="CKQ3" s="76"/>
      <c r="CKR3" s="76"/>
      <c r="CKS3" s="76"/>
      <c r="CKT3" s="76"/>
      <c r="CKU3" s="76"/>
      <c r="CKV3" s="76"/>
      <c r="CKW3" s="76"/>
      <c r="CKX3" s="76"/>
      <c r="CKY3" s="76"/>
      <c r="CKZ3" s="76"/>
      <c r="CLA3" s="76"/>
      <c r="CLB3" s="76"/>
      <c r="CLC3" s="76"/>
      <c r="CLD3" s="76"/>
      <c r="CLE3" s="76"/>
      <c r="CLF3" s="76"/>
      <c r="CLG3" s="76"/>
      <c r="CLH3" s="76"/>
      <c r="CLI3" s="76"/>
      <c r="CLJ3" s="76"/>
      <c r="CLK3" s="76"/>
      <c r="CLL3" s="76"/>
      <c r="CLM3" s="76"/>
      <c r="CLN3" s="76"/>
      <c r="CLO3" s="76"/>
      <c r="CLP3" s="76"/>
      <c r="CLQ3" s="76"/>
      <c r="CLR3" s="76"/>
      <c r="CLS3" s="76"/>
      <c r="CLT3" s="76"/>
      <c r="CLU3" s="76"/>
      <c r="CLV3" s="76"/>
      <c r="CLW3" s="76"/>
      <c r="CLX3" s="76"/>
      <c r="CLY3" s="76"/>
      <c r="CLZ3" s="76"/>
      <c r="CMA3" s="76"/>
      <c r="CMB3" s="76"/>
      <c r="CMC3" s="76"/>
      <c r="CMD3" s="76"/>
      <c r="CME3" s="76"/>
      <c r="CMF3" s="76"/>
      <c r="CMG3" s="76"/>
      <c r="CMH3" s="76"/>
      <c r="CMI3" s="76"/>
      <c r="CMJ3" s="76"/>
      <c r="CMK3" s="76"/>
      <c r="CML3" s="76"/>
      <c r="CMM3" s="76"/>
      <c r="CMN3" s="76"/>
      <c r="CMO3" s="76"/>
      <c r="CMP3" s="76"/>
      <c r="CMQ3" s="76"/>
      <c r="CMR3" s="76"/>
      <c r="CMS3" s="76"/>
      <c r="CMT3" s="76"/>
      <c r="CMU3" s="76"/>
      <c r="CMV3" s="76"/>
      <c r="CMW3" s="76"/>
      <c r="CMX3" s="76"/>
      <c r="CMY3" s="76"/>
      <c r="CMZ3" s="76"/>
      <c r="CNA3" s="76"/>
      <c r="CNB3" s="76"/>
      <c r="CNC3" s="76"/>
      <c r="CND3" s="76"/>
      <c r="CNE3" s="76"/>
      <c r="CNF3" s="76"/>
      <c r="CNG3" s="76"/>
      <c r="CNH3" s="76"/>
      <c r="CNI3" s="76"/>
      <c r="CNJ3" s="76"/>
      <c r="CNK3" s="76"/>
      <c r="CNL3" s="76"/>
      <c r="CNM3" s="76"/>
      <c r="CNN3" s="76"/>
      <c r="CNO3" s="76"/>
      <c r="CNP3" s="76"/>
      <c r="CNQ3" s="76"/>
      <c r="CNR3" s="76"/>
      <c r="CNS3" s="76"/>
      <c r="CNT3" s="76"/>
      <c r="CNU3" s="76"/>
      <c r="CNV3" s="76"/>
      <c r="CNW3" s="76"/>
      <c r="CNX3" s="76"/>
      <c r="CNY3" s="76"/>
      <c r="CNZ3" s="76"/>
      <c r="COA3" s="76"/>
      <c r="COB3" s="76"/>
      <c r="COC3" s="76"/>
      <c r="COD3" s="76"/>
      <c r="COE3" s="76"/>
      <c r="COF3" s="76"/>
      <c r="COG3" s="76"/>
      <c r="COH3" s="76"/>
      <c r="COI3" s="76"/>
      <c r="COJ3" s="76"/>
      <c r="COK3" s="76"/>
      <c r="COL3" s="76"/>
      <c r="COM3" s="76"/>
      <c r="CON3" s="76"/>
      <c r="COO3" s="76"/>
      <c r="COP3" s="76"/>
      <c r="COQ3" s="76"/>
      <c r="COR3" s="76"/>
      <c r="COS3" s="76"/>
      <c r="COT3" s="76"/>
      <c r="COU3" s="76"/>
      <c r="COV3" s="76"/>
      <c r="COW3" s="76"/>
      <c r="COX3" s="76"/>
      <c r="COY3" s="76"/>
      <c r="COZ3" s="76"/>
      <c r="CPA3" s="76"/>
      <c r="CPB3" s="76"/>
      <c r="CPC3" s="76"/>
      <c r="CPD3" s="76"/>
      <c r="CPE3" s="76"/>
      <c r="CPF3" s="76"/>
      <c r="CPG3" s="76"/>
      <c r="CPH3" s="76"/>
      <c r="CPI3" s="76"/>
      <c r="CPJ3" s="76"/>
      <c r="CPK3" s="76"/>
      <c r="CPL3" s="76"/>
      <c r="CPM3" s="76"/>
      <c r="CPN3" s="76"/>
      <c r="CPO3" s="76"/>
      <c r="CPP3" s="76"/>
      <c r="CPQ3" s="76"/>
      <c r="CPR3" s="76"/>
      <c r="CPS3" s="76"/>
      <c r="CPT3" s="76"/>
      <c r="CPU3" s="76"/>
      <c r="CPV3" s="76"/>
      <c r="CPW3" s="76"/>
      <c r="CPX3" s="76"/>
      <c r="CPY3" s="76"/>
      <c r="CPZ3" s="76"/>
      <c r="CQA3" s="76"/>
      <c r="CQB3" s="76"/>
      <c r="CQC3" s="76"/>
      <c r="CQD3" s="76"/>
      <c r="CQE3" s="76"/>
      <c r="CQF3" s="76"/>
      <c r="CQG3" s="76"/>
      <c r="CQH3" s="76"/>
      <c r="CQI3" s="76"/>
      <c r="CQJ3" s="76"/>
      <c r="CQK3" s="76"/>
      <c r="CQL3" s="76"/>
      <c r="CQM3" s="76"/>
      <c r="CQN3" s="76"/>
      <c r="CQO3" s="76"/>
      <c r="CQP3" s="76"/>
      <c r="CQQ3" s="76"/>
      <c r="CQR3" s="76"/>
      <c r="CQS3" s="76"/>
      <c r="CQT3" s="76"/>
      <c r="CQU3" s="76"/>
      <c r="CQV3" s="76"/>
      <c r="CQW3" s="76"/>
      <c r="CQX3" s="76"/>
      <c r="CQY3" s="76"/>
      <c r="CQZ3" s="76"/>
      <c r="CRA3" s="76"/>
      <c r="CRB3" s="76"/>
      <c r="CRC3" s="76"/>
      <c r="CRD3" s="76"/>
      <c r="CRE3" s="76"/>
      <c r="CRF3" s="76"/>
      <c r="CRG3" s="76"/>
      <c r="CRH3" s="76"/>
      <c r="CRI3" s="76"/>
      <c r="CRJ3" s="76"/>
      <c r="CRK3" s="76"/>
      <c r="CRL3" s="76"/>
      <c r="CRM3" s="76"/>
      <c r="CRN3" s="76"/>
      <c r="CRO3" s="76"/>
      <c r="CRP3" s="76"/>
      <c r="CRQ3" s="76"/>
      <c r="CRR3" s="76"/>
      <c r="CRS3" s="76"/>
      <c r="CRT3" s="76"/>
      <c r="CRU3" s="76"/>
      <c r="CRV3" s="76"/>
      <c r="CRW3" s="76"/>
      <c r="CRX3" s="76"/>
      <c r="CRY3" s="76"/>
      <c r="CRZ3" s="76"/>
      <c r="CSA3" s="76"/>
      <c r="CSB3" s="76"/>
      <c r="CSC3" s="76"/>
      <c r="CSD3" s="76"/>
      <c r="CSE3" s="76"/>
      <c r="CSF3" s="76"/>
      <c r="CSG3" s="76"/>
      <c r="CSH3" s="76"/>
      <c r="CSI3" s="76"/>
      <c r="CSJ3" s="76"/>
      <c r="CSK3" s="76"/>
      <c r="CSL3" s="76"/>
      <c r="CSM3" s="76"/>
      <c r="CSN3" s="76"/>
      <c r="CSO3" s="76"/>
      <c r="CSP3" s="76"/>
      <c r="CSQ3" s="76"/>
      <c r="CSR3" s="76"/>
      <c r="CSS3" s="76"/>
      <c r="CST3" s="76"/>
      <c r="CSU3" s="76"/>
      <c r="CSV3" s="76"/>
      <c r="CSW3" s="76"/>
      <c r="CSX3" s="76"/>
      <c r="CSY3" s="76"/>
      <c r="CSZ3" s="76"/>
      <c r="CTA3" s="76"/>
      <c r="CTB3" s="76"/>
      <c r="CTC3" s="76"/>
      <c r="CTD3" s="76"/>
      <c r="CTE3" s="76"/>
      <c r="CTF3" s="76"/>
      <c r="CTG3" s="76"/>
      <c r="CTH3" s="76"/>
      <c r="CTI3" s="76"/>
      <c r="CTJ3" s="76"/>
      <c r="CTK3" s="76"/>
      <c r="CTL3" s="76"/>
      <c r="CTM3" s="76"/>
      <c r="CTN3" s="76"/>
      <c r="CTO3" s="76"/>
      <c r="CTP3" s="76"/>
      <c r="CTQ3" s="76"/>
      <c r="CTR3" s="76"/>
      <c r="CTS3" s="76"/>
      <c r="CTT3" s="76"/>
      <c r="CTU3" s="76"/>
      <c r="CTV3" s="76"/>
      <c r="CTW3" s="76"/>
      <c r="CTX3" s="76"/>
      <c r="CTY3" s="76"/>
      <c r="CTZ3" s="76"/>
      <c r="CUA3" s="76"/>
      <c r="CUB3" s="76"/>
      <c r="CUC3" s="76"/>
      <c r="CUD3" s="76"/>
      <c r="CUE3" s="76"/>
      <c r="CUF3" s="76"/>
      <c r="CUG3" s="76"/>
      <c r="CUH3" s="76"/>
      <c r="CUI3" s="76"/>
      <c r="CUJ3" s="76"/>
      <c r="CUK3" s="76"/>
      <c r="CUL3" s="76"/>
      <c r="CUM3" s="76"/>
      <c r="CUN3" s="76"/>
      <c r="CUO3" s="76"/>
      <c r="CUP3" s="76"/>
      <c r="CUQ3" s="76"/>
      <c r="CUR3" s="76"/>
      <c r="CUS3" s="76"/>
      <c r="CUT3" s="76"/>
      <c r="CUU3" s="76"/>
      <c r="CUV3" s="76"/>
      <c r="CUW3" s="76"/>
      <c r="CUX3" s="76"/>
      <c r="CUY3" s="76"/>
      <c r="CUZ3" s="76"/>
      <c r="CVA3" s="76"/>
      <c r="CVB3" s="76"/>
      <c r="CVC3" s="76"/>
      <c r="CVD3" s="76"/>
      <c r="CVE3" s="76"/>
      <c r="CVF3" s="76"/>
      <c r="CVG3" s="76"/>
      <c r="CVH3" s="76"/>
      <c r="CVI3" s="76"/>
      <c r="CVJ3" s="76"/>
      <c r="CVK3" s="76"/>
      <c r="CVL3" s="76"/>
      <c r="CVM3" s="76"/>
      <c r="CVN3" s="76"/>
      <c r="CVO3" s="76"/>
      <c r="CVP3" s="76"/>
      <c r="CVQ3" s="76"/>
      <c r="CVR3" s="76"/>
      <c r="CVS3" s="76"/>
      <c r="CVT3" s="76"/>
      <c r="CVU3" s="76"/>
      <c r="CVV3" s="76"/>
      <c r="CVW3" s="76"/>
      <c r="CVX3" s="76"/>
      <c r="CVY3" s="76"/>
      <c r="CVZ3" s="76"/>
      <c r="CWA3" s="76"/>
      <c r="CWB3" s="76"/>
      <c r="CWC3" s="76"/>
      <c r="CWD3" s="76"/>
      <c r="CWE3" s="76"/>
      <c r="CWF3" s="76"/>
      <c r="CWG3" s="76"/>
      <c r="CWH3" s="76"/>
      <c r="CWI3" s="76"/>
      <c r="CWJ3" s="76"/>
      <c r="CWK3" s="76"/>
      <c r="CWL3" s="76"/>
      <c r="CWM3" s="76"/>
      <c r="CWN3" s="76"/>
      <c r="CWO3" s="76"/>
      <c r="CWP3" s="76"/>
      <c r="CWQ3" s="76"/>
      <c r="CWR3" s="76"/>
      <c r="CWS3" s="76"/>
      <c r="CWT3" s="76"/>
      <c r="CWU3" s="76"/>
      <c r="CWV3" s="76"/>
      <c r="CWW3" s="76"/>
      <c r="CWX3" s="76"/>
      <c r="CWY3" s="76"/>
      <c r="CWZ3" s="76"/>
      <c r="CXA3" s="76"/>
      <c r="CXB3" s="76"/>
      <c r="CXC3" s="76"/>
      <c r="CXD3" s="76"/>
      <c r="CXE3" s="76"/>
      <c r="CXF3" s="76"/>
      <c r="CXG3" s="76"/>
      <c r="CXH3" s="76"/>
      <c r="CXI3" s="76"/>
      <c r="CXJ3" s="76"/>
      <c r="CXK3" s="76"/>
      <c r="CXL3" s="76"/>
      <c r="CXM3" s="76"/>
      <c r="CXN3" s="76"/>
      <c r="CXO3" s="76"/>
      <c r="CXP3" s="76"/>
      <c r="CXQ3" s="76"/>
      <c r="CXR3" s="76"/>
      <c r="CXS3" s="76"/>
      <c r="CXT3" s="76"/>
      <c r="CXU3" s="76"/>
      <c r="CXV3" s="76"/>
      <c r="CXW3" s="76"/>
      <c r="CXX3" s="76"/>
      <c r="CXY3" s="76"/>
      <c r="CXZ3" s="76"/>
      <c r="CYA3" s="76"/>
      <c r="CYB3" s="76"/>
      <c r="CYC3" s="76"/>
      <c r="CYD3" s="76"/>
      <c r="CYE3" s="76"/>
      <c r="CYF3" s="76"/>
      <c r="CYG3" s="76"/>
      <c r="CYH3" s="76"/>
      <c r="CYI3" s="76"/>
      <c r="CYJ3" s="76"/>
      <c r="CYK3" s="76"/>
      <c r="CYL3" s="76"/>
      <c r="CYM3" s="76"/>
      <c r="CYN3" s="76"/>
      <c r="CYO3" s="76"/>
      <c r="CYP3" s="76"/>
      <c r="CYQ3" s="76"/>
      <c r="CYR3" s="76"/>
      <c r="CYS3" s="76"/>
      <c r="CYT3" s="76"/>
      <c r="CYU3" s="76"/>
      <c r="CYV3" s="76"/>
      <c r="CYW3" s="76"/>
      <c r="CYX3" s="76"/>
      <c r="CYY3" s="76"/>
      <c r="CYZ3" s="76"/>
      <c r="CZA3" s="76"/>
      <c r="CZB3" s="76"/>
      <c r="CZC3" s="76"/>
      <c r="CZD3" s="76"/>
      <c r="CZE3" s="76"/>
      <c r="CZF3" s="76"/>
      <c r="CZG3" s="76"/>
      <c r="CZH3" s="76"/>
      <c r="CZI3" s="76"/>
      <c r="CZJ3" s="76"/>
      <c r="CZK3" s="76"/>
      <c r="CZL3" s="76"/>
      <c r="CZM3" s="76"/>
      <c r="CZN3" s="76"/>
      <c r="CZO3" s="76"/>
      <c r="CZP3" s="76"/>
      <c r="CZQ3" s="76"/>
      <c r="CZR3" s="76"/>
      <c r="CZS3" s="76"/>
      <c r="CZT3" s="76"/>
      <c r="CZU3" s="76"/>
      <c r="CZV3" s="76"/>
      <c r="CZW3" s="76"/>
      <c r="CZX3" s="76"/>
      <c r="CZY3" s="76"/>
      <c r="CZZ3" s="76"/>
      <c r="DAA3" s="76"/>
      <c r="DAB3" s="76"/>
      <c r="DAC3" s="76"/>
      <c r="DAD3" s="76"/>
      <c r="DAE3" s="76"/>
      <c r="DAF3" s="76"/>
      <c r="DAG3" s="76"/>
      <c r="DAH3" s="76"/>
      <c r="DAI3" s="76"/>
      <c r="DAJ3" s="76"/>
      <c r="DAK3" s="76"/>
      <c r="DAL3" s="76"/>
      <c r="DAM3" s="76"/>
      <c r="DAN3" s="76"/>
      <c r="DAO3" s="76"/>
      <c r="DAP3" s="76"/>
      <c r="DAQ3" s="76"/>
      <c r="DAR3" s="76"/>
      <c r="DAS3" s="76"/>
      <c r="DAT3" s="76"/>
      <c r="DAU3" s="76"/>
      <c r="DAV3" s="76"/>
      <c r="DAW3" s="76"/>
      <c r="DAX3" s="76"/>
      <c r="DAY3" s="76"/>
      <c r="DAZ3" s="76"/>
      <c r="DBA3" s="76"/>
      <c r="DBB3" s="76"/>
      <c r="DBC3" s="76"/>
      <c r="DBD3" s="76"/>
      <c r="DBE3" s="76"/>
      <c r="DBF3" s="76"/>
      <c r="DBG3" s="76"/>
      <c r="DBH3" s="76"/>
      <c r="DBI3" s="76"/>
      <c r="DBJ3" s="76"/>
      <c r="DBK3" s="76"/>
      <c r="DBL3" s="76"/>
      <c r="DBM3" s="76"/>
      <c r="DBN3" s="76"/>
      <c r="DBO3" s="76"/>
      <c r="DBP3" s="76"/>
      <c r="DBQ3" s="76"/>
      <c r="DBR3" s="76"/>
      <c r="DBS3" s="76"/>
      <c r="DBT3" s="76"/>
      <c r="DBU3" s="76"/>
      <c r="DBV3" s="76"/>
      <c r="DBW3" s="76"/>
      <c r="DBX3" s="76"/>
      <c r="DBY3" s="76"/>
      <c r="DBZ3" s="76"/>
      <c r="DCA3" s="76"/>
      <c r="DCB3" s="76"/>
      <c r="DCC3" s="76"/>
      <c r="DCD3" s="76"/>
      <c r="DCE3" s="76"/>
      <c r="DCF3" s="76"/>
      <c r="DCG3" s="76"/>
      <c r="DCH3" s="76"/>
      <c r="DCI3" s="76"/>
      <c r="DCJ3" s="76"/>
      <c r="DCK3" s="76"/>
      <c r="DCL3" s="76"/>
      <c r="DCM3" s="76"/>
      <c r="DCN3" s="76"/>
      <c r="DCO3" s="76"/>
      <c r="DCP3" s="76"/>
      <c r="DCQ3" s="76"/>
      <c r="DCR3" s="76"/>
      <c r="DCS3" s="76"/>
      <c r="DCT3" s="76"/>
      <c r="DCU3" s="76"/>
      <c r="DCV3" s="76"/>
      <c r="DCW3" s="76"/>
      <c r="DCX3" s="76"/>
      <c r="DCY3" s="76"/>
      <c r="DCZ3" s="76"/>
      <c r="DDA3" s="76"/>
      <c r="DDB3" s="76"/>
      <c r="DDC3" s="76"/>
      <c r="DDD3" s="76"/>
      <c r="DDE3" s="76"/>
      <c r="DDF3" s="76"/>
      <c r="DDG3" s="76"/>
      <c r="DDH3" s="76"/>
      <c r="DDI3" s="76"/>
      <c r="DDJ3" s="76"/>
      <c r="DDK3" s="76"/>
      <c r="DDL3" s="76"/>
      <c r="DDM3" s="76"/>
      <c r="DDN3" s="76"/>
      <c r="DDO3" s="76"/>
      <c r="DDP3" s="76"/>
      <c r="DDQ3" s="76"/>
      <c r="DDR3" s="76"/>
      <c r="DDS3" s="76"/>
      <c r="DDT3" s="76"/>
      <c r="DDU3" s="76"/>
      <c r="DDV3" s="76"/>
      <c r="DDW3" s="76"/>
      <c r="DDX3" s="76"/>
      <c r="DDY3" s="76"/>
      <c r="DDZ3" s="76"/>
      <c r="DEA3" s="76"/>
      <c r="DEB3" s="76"/>
      <c r="DEC3" s="76"/>
      <c r="DED3" s="76"/>
      <c r="DEE3" s="76"/>
      <c r="DEF3" s="76"/>
      <c r="DEG3" s="76"/>
      <c r="DEH3" s="76"/>
      <c r="DEI3" s="76"/>
      <c r="DEJ3" s="76"/>
      <c r="DEK3" s="76"/>
      <c r="DEL3" s="76"/>
      <c r="DEM3" s="76"/>
      <c r="DEN3" s="76"/>
      <c r="DEO3" s="76"/>
      <c r="DEP3" s="76"/>
      <c r="DEQ3" s="76"/>
      <c r="DER3" s="76"/>
      <c r="DES3" s="76"/>
      <c r="DET3" s="76"/>
      <c r="DEU3" s="76"/>
      <c r="DEV3" s="76"/>
      <c r="DEW3" s="76"/>
      <c r="DEX3" s="76"/>
      <c r="DEY3" s="76"/>
      <c r="DEZ3" s="76"/>
      <c r="DFA3" s="76"/>
      <c r="DFB3" s="76"/>
      <c r="DFC3" s="76"/>
      <c r="DFD3" s="76"/>
      <c r="DFE3" s="76"/>
      <c r="DFF3" s="76"/>
      <c r="DFG3" s="76"/>
      <c r="DFH3" s="76"/>
      <c r="DFI3" s="76"/>
      <c r="DFJ3" s="76"/>
      <c r="DFK3" s="76"/>
      <c r="DFL3" s="76"/>
      <c r="DFM3" s="76"/>
      <c r="DFN3" s="76"/>
      <c r="DFO3" s="76"/>
      <c r="DFP3" s="76"/>
      <c r="DFQ3" s="76"/>
      <c r="DFR3" s="76"/>
      <c r="DFS3" s="76"/>
      <c r="DFT3" s="76"/>
      <c r="DFU3" s="76"/>
      <c r="DFV3" s="76"/>
      <c r="DFW3" s="76"/>
      <c r="DFX3" s="76"/>
      <c r="DFY3" s="76"/>
      <c r="DFZ3" s="76"/>
      <c r="DGA3" s="76"/>
      <c r="DGB3" s="76"/>
      <c r="DGC3" s="76"/>
      <c r="DGD3" s="76"/>
      <c r="DGE3" s="76"/>
      <c r="DGF3" s="76"/>
      <c r="DGG3" s="76"/>
      <c r="DGH3" s="76"/>
      <c r="DGI3" s="76"/>
      <c r="DGJ3" s="76"/>
      <c r="DGK3" s="76"/>
      <c r="DGL3" s="76"/>
      <c r="DGM3" s="76"/>
      <c r="DGN3" s="76"/>
      <c r="DGO3" s="76"/>
      <c r="DGP3" s="76"/>
      <c r="DGQ3" s="76"/>
      <c r="DGR3" s="76"/>
      <c r="DGS3" s="76"/>
      <c r="DGT3" s="76"/>
      <c r="DGU3" s="76"/>
      <c r="DGV3" s="76"/>
      <c r="DGW3" s="76"/>
      <c r="DGX3" s="76"/>
      <c r="DGY3" s="76"/>
      <c r="DGZ3" s="76"/>
      <c r="DHA3" s="76"/>
      <c r="DHB3" s="76"/>
      <c r="DHC3" s="76"/>
      <c r="DHD3" s="76"/>
      <c r="DHE3" s="76"/>
      <c r="DHF3" s="76"/>
      <c r="DHG3" s="76"/>
      <c r="DHH3" s="76"/>
      <c r="DHI3" s="76"/>
      <c r="DHJ3" s="76"/>
      <c r="DHK3" s="76"/>
      <c r="DHL3" s="76"/>
      <c r="DHM3" s="76"/>
      <c r="DHN3" s="76"/>
      <c r="DHO3" s="76"/>
      <c r="DHP3" s="76"/>
      <c r="DHQ3" s="76"/>
      <c r="DHR3" s="76"/>
      <c r="DHS3" s="76"/>
      <c r="DHT3" s="76"/>
      <c r="DHU3" s="76"/>
      <c r="DHV3" s="76"/>
      <c r="DHW3" s="76"/>
      <c r="DHX3" s="76"/>
      <c r="DHY3" s="76"/>
      <c r="DHZ3" s="76"/>
      <c r="DIA3" s="76"/>
      <c r="DIB3" s="76"/>
      <c r="DIC3" s="76"/>
      <c r="DID3" s="76"/>
      <c r="DIE3" s="76"/>
      <c r="DIF3" s="76"/>
      <c r="DIG3" s="76"/>
      <c r="DIH3" s="76"/>
      <c r="DII3" s="76"/>
      <c r="DIJ3" s="76"/>
      <c r="DIK3" s="76"/>
      <c r="DIL3" s="76"/>
      <c r="DIM3" s="76"/>
      <c r="DIN3" s="76"/>
      <c r="DIO3" s="76"/>
      <c r="DIP3" s="76"/>
      <c r="DIQ3" s="76"/>
      <c r="DIR3" s="76"/>
      <c r="DIS3" s="76"/>
      <c r="DIT3" s="76"/>
      <c r="DIU3" s="76"/>
      <c r="DIV3" s="76"/>
      <c r="DIW3" s="76"/>
      <c r="DIX3" s="76"/>
      <c r="DIY3" s="76"/>
      <c r="DIZ3" s="76"/>
      <c r="DJA3" s="76"/>
      <c r="DJB3" s="76"/>
      <c r="DJC3" s="76"/>
      <c r="DJD3" s="76"/>
      <c r="DJE3" s="76"/>
      <c r="DJF3" s="76"/>
      <c r="DJG3" s="76"/>
      <c r="DJH3" s="76"/>
      <c r="DJI3" s="76"/>
      <c r="DJJ3" s="76"/>
      <c r="DJK3" s="76"/>
      <c r="DJL3" s="76"/>
      <c r="DJM3" s="76"/>
      <c r="DJN3" s="76"/>
      <c r="DJO3" s="76"/>
      <c r="DJP3" s="76"/>
      <c r="DJQ3" s="76"/>
      <c r="DJR3" s="76"/>
      <c r="DJS3" s="76"/>
      <c r="DJT3" s="76"/>
      <c r="DJU3" s="76"/>
      <c r="DJV3" s="76"/>
      <c r="DJW3" s="76"/>
      <c r="DJX3" s="76"/>
      <c r="DJY3" s="76"/>
      <c r="DJZ3" s="76"/>
      <c r="DKA3" s="76"/>
      <c r="DKB3" s="76"/>
      <c r="DKC3" s="76"/>
      <c r="DKD3" s="76"/>
      <c r="DKE3" s="76"/>
      <c r="DKF3" s="76"/>
      <c r="DKG3" s="76"/>
      <c r="DKH3" s="76"/>
      <c r="DKI3" s="76"/>
      <c r="DKJ3" s="76"/>
      <c r="DKK3" s="76"/>
      <c r="DKL3" s="76"/>
      <c r="DKM3" s="76"/>
      <c r="DKN3" s="76"/>
      <c r="DKO3" s="76"/>
      <c r="DKP3" s="76"/>
      <c r="DKQ3" s="76"/>
      <c r="DKR3" s="76"/>
      <c r="DKS3" s="76"/>
      <c r="DKT3" s="76"/>
      <c r="DKU3" s="76"/>
      <c r="DKV3" s="76"/>
      <c r="DKW3" s="76"/>
      <c r="DKX3" s="76"/>
      <c r="DKY3" s="76"/>
      <c r="DKZ3" s="76"/>
      <c r="DLA3" s="76"/>
      <c r="DLB3" s="76"/>
      <c r="DLC3" s="76"/>
      <c r="DLD3" s="76"/>
      <c r="DLE3" s="76"/>
      <c r="DLF3" s="76"/>
      <c r="DLG3" s="76"/>
      <c r="DLH3" s="76"/>
      <c r="DLI3" s="76"/>
      <c r="DLJ3" s="76"/>
      <c r="DLK3" s="76"/>
      <c r="DLL3" s="76"/>
      <c r="DLM3" s="76"/>
      <c r="DLN3" s="76"/>
      <c r="DLO3" s="76"/>
      <c r="DLP3" s="76"/>
      <c r="DLQ3" s="76"/>
      <c r="DLR3" s="76"/>
      <c r="DLS3" s="76"/>
      <c r="DLT3" s="76"/>
      <c r="DLU3" s="76"/>
      <c r="DLV3" s="76"/>
      <c r="DLW3" s="76"/>
      <c r="DLX3" s="76"/>
      <c r="DLY3" s="76"/>
      <c r="DLZ3" s="76"/>
      <c r="DMA3" s="76"/>
      <c r="DMB3" s="76"/>
      <c r="DMC3" s="76"/>
      <c r="DMD3" s="76"/>
      <c r="DME3" s="76"/>
      <c r="DMF3" s="76"/>
      <c r="DMG3" s="76"/>
      <c r="DMH3" s="76"/>
      <c r="DMI3" s="76"/>
      <c r="DMJ3" s="76"/>
      <c r="DMK3" s="76"/>
      <c r="DML3" s="76"/>
      <c r="DMM3" s="76"/>
      <c r="DMN3" s="76"/>
      <c r="DMO3" s="76"/>
      <c r="DMP3" s="76"/>
      <c r="DMQ3" s="76"/>
      <c r="DMR3" s="76"/>
      <c r="DMS3" s="76"/>
      <c r="DMT3" s="76"/>
      <c r="DMU3" s="76"/>
      <c r="DMV3" s="76"/>
      <c r="DMW3" s="76"/>
      <c r="DMX3" s="76"/>
      <c r="DMY3" s="76"/>
      <c r="DMZ3" s="76"/>
      <c r="DNA3" s="76"/>
      <c r="DNB3" s="76"/>
      <c r="DNC3" s="76"/>
      <c r="DND3" s="76"/>
      <c r="DNE3" s="76"/>
      <c r="DNF3" s="76"/>
      <c r="DNG3" s="76"/>
      <c r="DNH3" s="76"/>
      <c r="DNI3" s="76"/>
      <c r="DNJ3" s="76"/>
      <c r="DNK3" s="76"/>
      <c r="DNL3" s="76"/>
      <c r="DNM3" s="76"/>
      <c r="DNN3" s="76"/>
      <c r="DNO3" s="76"/>
      <c r="DNP3" s="76"/>
      <c r="DNQ3" s="76"/>
      <c r="DNR3" s="76"/>
      <c r="DNS3" s="76"/>
      <c r="DNT3" s="76"/>
      <c r="DNU3" s="76"/>
      <c r="DNV3" s="76"/>
      <c r="DNW3" s="76"/>
      <c r="DNX3" s="76"/>
      <c r="DNY3" s="76"/>
      <c r="DNZ3" s="76"/>
      <c r="DOA3" s="76"/>
      <c r="DOB3" s="76"/>
      <c r="DOC3" s="76"/>
      <c r="DOD3" s="76"/>
      <c r="DOE3" s="76"/>
      <c r="DOF3" s="76"/>
      <c r="DOG3" s="76"/>
      <c r="DOH3" s="76"/>
      <c r="DOI3" s="76"/>
      <c r="DOJ3" s="76"/>
      <c r="DOK3" s="76"/>
      <c r="DOL3" s="76"/>
      <c r="DOM3" s="76"/>
      <c r="DON3" s="76"/>
      <c r="DOO3" s="76"/>
      <c r="DOP3" s="76"/>
      <c r="DOQ3" s="76"/>
      <c r="DOR3" s="76"/>
      <c r="DOS3" s="76"/>
      <c r="DOT3" s="76"/>
      <c r="DOU3" s="76"/>
      <c r="DOV3" s="76"/>
      <c r="DOW3" s="76"/>
      <c r="DOX3" s="76"/>
      <c r="DOY3" s="76"/>
      <c r="DOZ3" s="76"/>
      <c r="DPA3" s="76"/>
      <c r="DPB3" s="76"/>
      <c r="DPC3" s="76"/>
      <c r="DPD3" s="76"/>
      <c r="DPE3" s="76"/>
      <c r="DPF3" s="76"/>
      <c r="DPG3" s="76"/>
      <c r="DPH3" s="76"/>
      <c r="DPI3" s="76"/>
      <c r="DPJ3" s="76"/>
      <c r="DPK3" s="76"/>
      <c r="DPL3" s="76"/>
      <c r="DPM3" s="76"/>
      <c r="DPN3" s="76"/>
      <c r="DPO3" s="76"/>
      <c r="DPP3" s="76"/>
      <c r="DPQ3" s="76"/>
      <c r="DPR3" s="76"/>
      <c r="DPS3" s="76"/>
      <c r="DPT3" s="76"/>
      <c r="DPU3" s="76"/>
      <c r="DPV3" s="76"/>
      <c r="DPW3" s="76"/>
      <c r="DPX3" s="76"/>
      <c r="DPY3" s="76"/>
      <c r="DPZ3" s="76"/>
      <c r="DQA3" s="76"/>
      <c r="DQB3" s="76"/>
      <c r="DQC3" s="76"/>
      <c r="DQD3" s="76"/>
      <c r="DQE3" s="76"/>
      <c r="DQF3" s="76"/>
      <c r="DQG3" s="76"/>
      <c r="DQH3" s="76"/>
      <c r="DQI3" s="76"/>
      <c r="DQJ3" s="76"/>
      <c r="DQK3" s="76"/>
      <c r="DQL3" s="76"/>
      <c r="DQM3" s="76"/>
      <c r="DQN3" s="76"/>
      <c r="DQO3" s="76"/>
      <c r="DQP3" s="76"/>
      <c r="DQQ3" s="76"/>
      <c r="DQR3" s="76"/>
      <c r="DQS3" s="76"/>
      <c r="DQT3" s="76"/>
      <c r="DQU3" s="76"/>
      <c r="DQV3" s="76"/>
      <c r="DQW3" s="76"/>
      <c r="DQX3" s="76"/>
      <c r="DQY3" s="76"/>
      <c r="DQZ3" s="76"/>
      <c r="DRA3" s="76"/>
      <c r="DRB3" s="76"/>
      <c r="DRC3" s="76"/>
      <c r="DRD3" s="76"/>
      <c r="DRE3" s="76"/>
      <c r="DRF3" s="76"/>
      <c r="DRG3" s="76"/>
      <c r="DRH3" s="76"/>
      <c r="DRI3" s="76"/>
      <c r="DRJ3" s="76"/>
      <c r="DRK3" s="76"/>
      <c r="DRL3" s="76"/>
      <c r="DRM3" s="76"/>
      <c r="DRN3" s="76"/>
      <c r="DRO3" s="76"/>
      <c r="DRP3" s="76"/>
      <c r="DRQ3" s="76"/>
      <c r="DRR3" s="76"/>
      <c r="DRS3" s="76"/>
      <c r="DRT3" s="76"/>
      <c r="DRU3" s="76"/>
      <c r="DRV3" s="76"/>
      <c r="DRW3" s="76"/>
      <c r="DRX3" s="76"/>
      <c r="DRY3" s="76"/>
      <c r="DRZ3" s="76"/>
      <c r="DSA3" s="76"/>
      <c r="DSB3" s="76"/>
      <c r="DSC3" s="76"/>
      <c r="DSD3" s="76"/>
      <c r="DSE3" s="76"/>
      <c r="DSF3" s="76"/>
      <c r="DSG3" s="76"/>
      <c r="DSH3" s="76"/>
      <c r="DSI3" s="76"/>
      <c r="DSJ3" s="76"/>
      <c r="DSK3" s="76"/>
      <c r="DSL3" s="76"/>
      <c r="DSM3" s="76"/>
      <c r="DSN3" s="76"/>
      <c r="DSO3" s="76"/>
      <c r="DSP3" s="76"/>
      <c r="DSQ3" s="76"/>
      <c r="DSR3" s="76"/>
      <c r="DSS3" s="76"/>
      <c r="DST3" s="76"/>
      <c r="DSU3" s="76"/>
      <c r="DSV3" s="76"/>
      <c r="DSW3" s="76"/>
      <c r="DSX3" s="76"/>
      <c r="DSY3" s="76"/>
      <c r="DSZ3" s="76"/>
      <c r="DTA3" s="76"/>
      <c r="DTB3" s="76"/>
      <c r="DTC3" s="76"/>
      <c r="DTD3" s="76"/>
      <c r="DTE3" s="76"/>
      <c r="DTF3" s="76"/>
      <c r="DTG3" s="76"/>
      <c r="DTH3" s="76"/>
      <c r="DTI3" s="76"/>
      <c r="DTJ3" s="76"/>
      <c r="DTK3" s="76"/>
      <c r="DTL3" s="76"/>
      <c r="DTM3" s="76"/>
      <c r="DTN3" s="76"/>
      <c r="DTO3" s="76"/>
      <c r="DTP3" s="76"/>
      <c r="DTQ3" s="76"/>
      <c r="DTR3" s="76"/>
      <c r="DTS3" s="76"/>
      <c r="DTT3" s="76"/>
      <c r="DTU3" s="76"/>
      <c r="DTV3" s="76"/>
      <c r="DTW3" s="76"/>
      <c r="DTX3" s="76"/>
      <c r="DTY3" s="76"/>
      <c r="DTZ3" s="76"/>
      <c r="DUA3" s="76"/>
      <c r="DUB3" s="76"/>
      <c r="DUC3" s="76"/>
      <c r="DUD3" s="76"/>
      <c r="DUE3" s="76"/>
      <c r="DUF3" s="76"/>
      <c r="DUG3" s="76"/>
      <c r="DUH3" s="76"/>
      <c r="DUI3" s="76"/>
      <c r="DUJ3" s="76"/>
      <c r="DUK3" s="76"/>
      <c r="DUL3" s="76"/>
      <c r="DUM3" s="76"/>
      <c r="DUN3" s="76"/>
      <c r="DUO3" s="76"/>
      <c r="DUP3" s="76"/>
      <c r="DUQ3" s="76"/>
      <c r="DUR3" s="76"/>
      <c r="DUS3" s="76"/>
      <c r="DUT3" s="76"/>
      <c r="DUU3" s="76"/>
      <c r="DUV3" s="76"/>
      <c r="DUW3" s="76"/>
      <c r="DUX3" s="76"/>
      <c r="DUY3" s="76"/>
      <c r="DUZ3" s="76"/>
      <c r="DVA3" s="76"/>
      <c r="DVB3" s="76"/>
      <c r="DVC3" s="76"/>
      <c r="DVD3" s="76"/>
      <c r="DVE3" s="76"/>
      <c r="DVF3" s="76"/>
      <c r="DVG3" s="76"/>
      <c r="DVH3" s="76"/>
      <c r="DVI3" s="76"/>
      <c r="DVJ3" s="76"/>
      <c r="DVK3" s="76"/>
      <c r="DVL3" s="76"/>
      <c r="DVM3" s="76"/>
      <c r="DVN3" s="76"/>
      <c r="DVO3" s="76"/>
      <c r="DVP3" s="76"/>
      <c r="DVQ3" s="76"/>
      <c r="DVR3" s="76"/>
      <c r="DVS3" s="76"/>
      <c r="DVT3" s="76"/>
      <c r="DVU3" s="76"/>
      <c r="DVV3" s="76"/>
      <c r="DVW3" s="76"/>
      <c r="DVX3" s="76"/>
      <c r="DVY3" s="76"/>
      <c r="DVZ3" s="76"/>
      <c r="DWA3" s="76"/>
      <c r="DWB3" s="76"/>
      <c r="DWC3" s="76"/>
      <c r="DWD3" s="76"/>
      <c r="DWE3" s="76"/>
      <c r="DWF3" s="76"/>
      <c r="DWG3" s="76"/>
      <c r="DWH3" s="76"/>
      <c r="DWI3" s="76"/>
      <c r="DWJ3" s="76"/>
      <c r="DWK3" s="76"/>
      <c r="DWL3" s="76"/>
      <c r="DWM3" s="76"/>
      <c r="DWN3" s="76"/>
      <c r="DWO3" s="76"/>
      <c r="DWP3" s="76"/>
      <c r="DWQ3" s="76"/>
      <c r="DWR3" s="76"/>
      <c r="DWS3" s="76"/>
      <c r="DWT3" s="76"/>
      <c r="DWU3" s="76"/>
      <c r="DWV3" s="76"/>
      <c r="DWW3" s="76"/>
      <c r="DWX3" s="76"/>
      <c r="DWY3" s="76"/>
      <c r="DWZ3" s="76"/>
      <c r="DXA3" s="76"/>
      <c r="DXB3" s="76"/>
      <c r="DXC3" s="76"/>
      <c r="DXD3" s="76"/>
      <c r="DXE3" s="76"/>
      <c r="DXF3" s="76"/>
      <c r="DXG3" s="76"/>
      <c r="DXH3" s="76"/>
      <c r="DXI3" s="76"/>
      <c r="DXJ3" s="76"/>
      <c r="DXK3" s="76"/>
      <c r="DXL3" s="76"/>
      <c r="DXM3" s="76"/>
      <c r="DXN3" s="76"/>
      <c r="DXO3" s="76"/>
      <c r="DXP3" s="76"/>
      <c r="DXQ3" s="76"/>
      <c r="DXR3" s="76"/>
      <c r="DXS3" s="76"/>
      <c r="DXT3" s="76"/>
      <c r="DXU3" s="76"/>
      <c r="DXV3" s="76"/>
      <c r="DXW3" s="76"/>
      <c r="DXX3" s="76"/>
      <c r="DXY3" s="76"/>
      <c r="DXZ3" s="76"/>
      <c r="DYA3" s="76"/>
      <c r="DYB3" s="76"/>
      <c r="DYC3" s="76"/>
      <c r="DYD3" s="76"/>
      <c r="DYE3" s="76"/>
      <c r="DYF3" s="76"/>
      <c r="DYG3" s="76"/>
      <c r="DYH3" s="76"/>
      <c r="DYI3" s="76"/>
      <c r="DYJ3" s="76"/>
      <c r="DYK3" s="76"/>
      <c r="DYL3" s="76"/>
      <c r="DYM3" s="76"/>
      <c r="DYN3" s="76"/>
      <c r="DYO3" s="76"/>
      <c r="DYP3" s="76"/>
      <c r="DYQ3" s="76"/>
      <c r="DYR3" s="76"/>
      <c r="DYS3" s="76"/>
      <c r="DYT3" s="76"/>
      <c r="DYU3" s="76"/>
      <c r="DYV3" s="76"/>
      <c r="DYW3" s="76"/>
      <c r="DYX3" s="76"/>
      <c r="DYY3" s="76"/>
      <c r="DYZ3" s="76"/>
      <c r="DZA3" s="76"/>
      <c r="DZB3" s="76"/>
      <c r="DZC3" s="76"/>
      <c r="DZD3" s="76"/>
      <c r="DZE3" s="76"/>
      <c r="DZF3" s="76"/>
      <c r="DZG3" s="76"/>
      <c r="DZH3" s="76"/>
      <c r="DZI3" s="76"/>
      <c r="DZJ3" s="76"/>
      <c r="DZK3" s="76"/>
      <c r="DZL3" s="76"/>
      <c r="DZM3" s="76"/>
      <c r="DZN3" s="76"/>
      <c r="DZO3" s="76"/>
      <c r="DZP3" s="76"/>
      <c r="DZQ3" s="76"/>
      <c r="DZR3" s="76"/>
      <c r="DZS3" s="76"/>
      <c r="DZT3" s="76"/>
      <c r="DZU3" s="76"/>
      <c r="DZV3" s="76"/>
      <c r="DZW3" s="76"/>
      <c r="DZX3" s="76"/>
      <c r="DZY3" s="76"/>
      <c r="DZZ3" s="76"/>
      <c r="EAA3" s="76"/>
      <c r="EAB3" s="76"/>
      <c r="EAC3" s="76"/>
      <c r="EAD3" s="76"/>
      <c r="EAE3" s="76"/>
      <c r="EAF3" s="76"/>
      <c r="EAG3" s="76"/>
      <c r="EAH3" s="76"/>
      <c r="EAI3" s="76"/>
      <c r="EAJ3" s="76"/>
      <c r="EAK3" s="76"/>
      <c r="EAL3" s="76"/>
      <c r="EAM3" s="76"/>
      <c r="EAN3" s="76"/>
      <c r="EAO3" s="76"/>
      <c r="EAP3" s="76"/>
      <c r="EAQ3" s="76"/>
      <c r="EAR3" s="76"/>
      <c r="EAS3" s="76"/>
      <c r="EAT3" s="76"/>
      <c r="EAU3" s="76"/>
      <c r="EAV3" s="76"/>
      <c r="EAW3" s="76"/>
      <c r="EAX3" s="76"/>
      <c r="EAY3" s="76"/>
      <c r="EAZ3" s="76"/>
      <c r="EBA3" s="76"/>
      <c r="EBB3" s="76"/>
      <c r="EBC3" s="76"/>
      <c r="EBD3" s="76"/>
      <c r="EBE3" s="76"/>
      <c r="EBF3" s="76"/>
      <c r="EBG3" s="76"/>
      <c r="EBH3" s="76"/>
      <c r="EBI3" s="76"/>
      <c r="EBJ3" s="76"/>
      <c r="EBK3" s="76"/>
      <c r="EBL3" s="76"/>
      <c r="EBM3" s="76"/>
      <c r="EBN3" s="76"/>
      <c r="EBO3" s="76"/>
      <c r="EBP3" s="76"/>
      <c r="EBQ3" s="76"/>
      <c r="EBR3" s="76"/>
      <c r="EBS3" s="76"/>
      <c r="EBT3" s="76"/>
      <c r="EBU3" s="76"/>
      <c r="EBV3" s="76"/>
      <c r="EBW3" s="76"/>
      <c r="EBX3" s="76"/>
      <c r="EBY3" s="76"/>
      <c r="EBZ3" s="76"/>
      <c r="ECA3" s="76"/>
      <c r="ECB3" s="76"/>
      <c r="ECC3" s="76"/>
      <c r="ECD3" s="76"/>
      <c r="ECE3" s="76"/>
      <c r="ECF3" s="76"/>
      <c r="ECG3" s="76"/>
      <c r="ECH3" s="76"/>
      <c r="ECI3" s="76"/>
      <c r="ECJ3" s="76"/>
      <c r="ECK3" s="76"/>
      <c r="ECL3" s="76"/>
      <c r="ECM3" s="76"/>
      <c r="ECN3" s="76"/>
      <c r="ECO3" s="76"/>
      <c r="ECP3" s="76"/>
      <c r="ECQ3" s="76"/>
      <c r="ECR3" s="76"/>
      <c r="ECS3" s="76"/>
      <c r="ECT3" s="76"/>
      <c r="ECU3" s="76"/>
      <c r="ECV3" s="76"/>
      <c r="ECW3" s="76"/>
      <c r="ECX3" s="76"/>
      <c r="ECY3" s="76"/>
      <c r="ECZ3" s="76"/>
      <c r="EDA3" s="76"/>
      <c r="EDB3" s="76"/>
      <c r="EDC3" s="76"/>
      <c r="EDD3" s="76"/>
      <c r="EDE3" s="76"/>
      <c r="EDF3" s="76"/>
      <c r="EDG3" s="76"/>
      <c r="EDH3" s="76"/>
      <c r="EDI3" s="76"/>
      <c r="EDJ3" s="76"/>
      <c r="EDK3" s="76"/>
      <c r="EDL3" s="76"/>
      <c r="EDM3" s="76"/>
      <c r="EDN3" s="76"/>
      <c r="EDO3" s="76"/>
      <c r="EDP3" s="76"/>
      <c r="EDQ3" s="76"/>
      <c r="EDR3" s="76"/>
      <c r="EDS3" s="76"/>
      <c r="EDT3" s="76"/>
      <c r="EDU3" s="76"/>
      <c r="EDV3" s="76"/>
      <c r="EDW3" s="76"/>
      <c r="EDX3" s="76"/>
      <c r="EDY3" s="76"/>
      <c r="EDZ3" s="76"/>
      <c r="EEA3" s="76"/>
      <c r="EEB3" s="76"/>
      <c r="EEC3" s="76"/>
      <c r="EED3" s="76"/>
      <c r="EEE3" s="76"/>
      <c r="EEF3" s="76"/>
      <c r="EEG3" s="76"/>
      <c r="EEH3" s="76"/>
      <c r="EEI3" s="76"/>
      <c r="EEJ3" s="76"/>
      <c r="EEK3" s="76"/>
      <c r="EEL3" s="76"/>
      <c r="EEM3" s="76"/>
      <c r="EEN3" s="76"/>
      <c r="EEO3" s="76"/>
      <c r="EEP3" s="76"/>
      <c r="EEQ3" s="76"/>
      <c r="EER3" s="76"/>
      <c r="EES3" s="76"/>
      <c r="EET3" s="76"/>
      <c r="EEU3" s="76"/>
      <c r="EEV3" s="76"/>
      <c r="EEW3" s="76"/>
      <c r="EEX3" s="76"/>
      <c r="EEY3" s="76"/>
      <c r="EEZ3" s="76"/>
      <c r="EFA3" s="76"/>
      <c r="EFB3" s="76"/>
      <c r="EFC3" s="76"/>
      <c r="EFD3" s="76"/>
      <c r="EFE3" s="76"/>
      <c r="EFF3" s="76"/>
      <c r="EFG3" s="76"/>
      <c r="EFH3" s="76"/>
      <c r="EFI3" s="76"/>
      <c r="EFJ3" s="76"/>
      <c r="EFK3" s="76"/>
      <c r="EFL3" s="76"/>
      <c r="EFM3" s="76"/>
      <c r="EFN3" s="76"/>
      <c r="EFO3" s="76"/>
      <c r="EFP3" s="76"/>
      <c r="EFQ3" s="76"/>
      <c r="EFR3" s="76"/>
      <c r="EFS3" s="76"/>
      <c r="EFT3" s="76"/>
      <c r="EFU3" s="76"/>
      <c r="EFV3" s="76"/>
      <c r="EFW3" s="76"/>
      <c r="EFX3" s="76"/>
      <c r="EFY3" s="76"/>
      <c r="EFZ3" s="76"/>
      <c r="EGA3" s="76"/>
      <c r="EGB3" s="76"/>
      <c r="EGC3" s="76"/>
      <c r="EGD3" s="76"/>
      <c r="EGE3" s="76"/>
      <c r="EGF3" s="76"/>
      <c r="EGG3" s="76"/>
      <c r="EGH3" s="76"/>
      <c r="EGI3" s="76"/>
      <c r="EGJ3" s="76"/>
      <c r="EGK3" s="76"/>
      <c r="EGL3" s="76"/>
      <c r="EGM3" s="76"/>
      <c r="EGN3" s="76"/>
      <c r="EGO3" s="76"/>
      <c r="EGP3" s="76"/>
      <c r="EGQ3" s="76"/>
      <c r="EGR3" s="76"/>
      <c r="EGS3" s="76"/>
      <c r="EGT3" s="76"/>
      <c r="EGU3" s="76"/>
      <c r="EGV3" s="76"/>
      <c r="EGW3" s="76"/>
      <c r="EGX3" s="76"/>
      <c r="EGY3" s="76"/>
      <c r="EGZ3" s="76"/>
      <c r="EHA3" s="76"/>
      <c r="EHB3" s="76"/>
      <c r="EHC3" s="76"/>
      <c r="EHD3" s="76"/>
      <c r="EHE3" s="76"/>
      <c r="EHF3" s="76"/>
      <c r="EHG3" s="76"/>
      <c r="EHH3" s="76"/>
      <c r="EHI3" s="76"/>
      <c r="EHJ3" s="76"/>
      <c r="EHK3" s="76"/>
      <c r="EHL3" s="76"/>
      <c r="EHM3" s="76"/>
      <c r="EHN3" s="76"/>
      <c r="EHO3" s="76"/>
      <c r="EHP3" s="76"/>
      <c r="EHQ3" s="76"/>
      <c r="EHR3" s="76"/>
      <c r="EHS3" s="76"/>
      <c r="EHT3" s="76"/>
      <c r="EHU3" s="76"/>
      <c r="EHV3" s="76"/>
      <c r="EHW3" s="76"/>
      <c r="EHX3" s="76"/>
      <c r="EHY3" s="76"/>
      <c r="EHZ3" s="76"/>
      <c r="EIA3" s="76"/>
      <c r="EIB3" s="76"/>
      <c r="EIC3" s="76"/>
      <c r="EID3" s="76"/>
      <c r="EIE3" s="76"/>
      <c r="EIF3" s="76"/>
      <c r="EIG3" s="76"/>
      <c r="EIH3" s="76"/>
      <c r="EII3" s="76"/>
      <c r="EIJ3" s="76"/>
      <c r="EIK3" s="76"/>
      <c r="EIL3" s="76"/>
      <c r="EIM3" s="76"/>
      <c r="EIN3" s="76"/>
      <c r="EIO3" s="76"/>
      <c r="EIP3" s="76"/>
      <c r="EIQ3" s="76"/>
      <c r="EIR3" s="76"/>
      <c r="EIS3" s="76"/>
      <c r="EIT3" s="76"/>
      <c r="EIU3" s="76"/>
      <c r="EIV3" s="76"/>
      <c r="EIW3" s="76"/>
      <c r="EIX3" s="76"/>
      <c r="EIY3" s="76"/>
      <c r="EIZ3" s="76"/>
      <c r="EJA3" s="76"/>
      <c r="EJB3" s="76"/>
      <c r="EJC3" s="76"/>
      <c r="EJD3" s="76"/>
      <c r="EJE3" s="76"/>
      <c r="EJF3" s="76"/>
      <c r="EJG3" s="76"/>
      <c r="EJH3" s="76"/>
      <c r="EJI3" s="76"/>
      <c r="EJJ3" s="76"/>
      <c r="EJK3" s="76"/>
      <c r="EJL3" s="76"/>
      <c r="EJM3" s="76"/>
      <c r="EJN3" s="76"/>
      <c r="EJO3" s="76"/>
      <c r="EJP3" s="76"/>
      <c r="EJQ3" s="76"/>
      <c r="EJR3" s="76"/>
      <c r="EJS3" s="76"/>
      <c r="EJT3" s="76"/>
      <c r="EJU3" s="76"/>
      <c r="EJV3" s="76"/>
      <c r="EJW3" s="76"/>
      <c r="EJX3" s="76"/>
      <c r="EJY3" s="76"/>
      <c r="EJZ3" s="76"/>
      <c r="EKA3" s="76"/>
      <c r="EKB3" s="76"/>
      <c r="EKC3" s="76"/>
      <c r="EKD3" s="76"/>
      <c r="EKE3" s="76"/>
      <c r="EKF3" s="76"/>
      <c r="EKG3" s="76"/>
      <c r="EKH3" s="76"/>
      <c r="EKI3" s="76"/>
      <c r="EKJ3" s="76"/>
      <c r="EKK3" s="76"/>
      <c r="EKL3" s="76"/>
      <c r="EKM3" s="76"/>
      <c r="EKN3" s="76"/>
      <c r="EKO3" s="76"/>
      <c r="EKP3" s="76"/>
      <c r="EKQ3" s="76"/>
      <c r="EKR3" s="76"/>
      <c r="EKS3" s="76"/>
      <c r="EKT3" s="76"/>
      <c r="EKU3" s="76"/>
      <c r="EKV3" s="76"/>
      <c r="EKW3" s="76"/>
      <c r="EKX3" s="76"/>
      <c r="EKY3" s="76"/>
      <c r="EKZ3" s="76"/>
      <c r="ELA3" s="76"/>
      <c r="ELB3" s="76"/>
      <c r="ELC3" s="76"/>
      <c r="ELD3" s="76"/>
      <c r="ELE3" s="76"/>
      <c r="ELF3" s="76"/>
      <c r="ELG3" s="76"/>
      <c r="ELH3" s="76"/>
      <c r="ELI3" s="76"/>
      <c r="ELJ3" s="76"/>
      <c r="ELK3" s="76"/>
      <c r="ELL3" s="76"/>
      <c r="ELM3" s="76"/>
      <c r="ELN3" s="76"/>
      <c r="ELO3" s="76"/>
      <c r="ELP3" s="76"/>
      <c r="ELQ3" s="76"/>
      <c r="ELR3" s="76"/>
      <c r="ELS3" s="76"/>
      <c r="ELT3" s="76"/>
      <c r="ELU3" s="76"/>
      <c r="ELV3" s="76"/>
      <c r="ELW3" s="76"/>
      <c r="ELX3" s="76"/>
      <c r="ELY3" s="76"/>
      <c r="ELZ3" s="76"/>
      <c r="EMA3" s="76"/>
      <c r="EMB3" s="76"/>
      <c r="EMC3" s="76"/>
      <c r="EMD3" s="76"/>
      <c r="EME3" s="76"/>
      <c r="EMF3" s="76"/>
      <c r="EMG3" s="76"/>
      <c r="EMH3" s="76"/>
      <c r="EMI3" s="76"/>
      <c r="EMJ3" s="76"/>
      <c r="EMK3" s="76"/>
      <c r="EML3" s="76"/>
      <c r="EMM3" s="76"/>
      <c r="EMN3" s="76"/>
      <c r="EMO3" s="76"/>
      <c r="EMP3" s="76"/>
      <c r="EMQ3" s="76"/>
      <c r="EMR3" s="76"/>
      <c r="EMS3" s="76"/>
      <c r="EMT3" s="76"/>
      <c r="EMU3" s="76"/>
      <c r="EMV3" s="76"/>
      <c r="EMW3" s="76"/>
      <c r="EMX3" s="76"/>
      <c r="EMY3" s="76"/>
      <c r="EMZ3" s="76"/>
      <c r="ENA3" s="76"/>
      <c r="ENB3" s="76"/>
      <c r="ENC3" s="76"/>
      <c r="END3" s="76"/>
      <c r="ENE3" s="76"/>
      <c r="ENF3" s="76"/>
      <c r="ENG3" s="76"/>
      <c r="ENH3" s="76"/>
      <c r="ENI3" s="76"/>
      <c r="ENJ3" s="76"/>
      <c r="ENK3" s="76"/>
      <c r="ENL3" s="76"/>
      <c r="ENM3" s="76"/>
      <c r="ENN3" s="76"/>
      <c r="ENO3" s="76"/>
      <c r="ENP3" s="76"/>
      <c r="ENQ3" s="76"/>
      <c r="ENR3" s="76"/>
      <c r="ENS3" s="76"/>
      <c r="ENT3" s="76"/>
      <c r="ENU3" s="76"/>
      <c r="ENV3" s="76"/>
      <c r="ENW3" s="76"/>
      <c r="ENX3" s="76"/>
      <c r="ENY3" s="76"/>
      <c r="ENZ3" s="76"/>
      <c r="EOA3" s="76"/>
      <c r="EOB3" s="76"/>
      <c r="EOC3" s="76"/>
      <c r="EOD3" s="76"/>
      <c r="EOE3" s="76"/>
      <c r="EOF3" s="76"/>
      <c r="EOG3" s="76"/>
      <c r="EOH3" s="76"/>
      <c r="EOI3" s="76"/>
      <c r="EOJ3" s="76"/>
      <c r="EOK3" s="76"/>
      <c r="EOL3" s="76"/>
      <c r="EOM3" s="76"/>
      <c r="EON3" s="76"/>
      <c r="EOO3" s="76"/>
      <c r="EOP3" s="76"/>
      <c r="EOQ3" s="76"/>
      <c r="EOR3" s="76"/>
      <c r="EOS3" s="76"/>
      <c r="EOT3" s="76"/>
      <c r="EOU3" s="76"/>
      <c r="EOV3" s="76"/>
      <c r="EOW3" s="76"/>
      <c r="EOX3" s="76"/>
      <c r="EOY3" s="76"/>
      <c r="EOZ3" s="76"/>
      <c r="EPA3" s="76"/>
      <c r="EPB3" s="76"/>
      <c r="EPC3" s="76"/>
      <c r="EPD3" s="76"/>
      <c r="EPE3" s="76"/>
      <c r="EPF3" s="76"/>
      <c r="EPG3" s="76"/>
      <c r="EPH3" s="76"/>
      <c r="EPI3" s="76"/>
      <c r="EPJ3" s="76"/>
      <c r="EPK3" s="76"/>
      <c r="EPL3" s="76"/>
      <c r="EPM3" s="76"/>
      <c r="EPN3" s="76"/>
      <c r="EPO3" s="76"/>
      <c r="EPP3" s="76"/>
      <c r="EPQ3" s="76"/>
      <c r="EPR3" s="76"/>
      <c r="EPS3" s="76"/>
      <c r="EPT3" s="76"/>
      <c r="EPU3" s="76"/>
      <c r="EPV3" s="76"/>
      <c r="EPW3" s="76"/>
      <c r="EPX3" s="76"/>
      <c r="EPY3" s="76"/>
      <c r="EPZ3" s="76"/>
      <c r="EQA3" s="76"/>
      <c r="EQB3" s="76"/>
      <c r="EQC3" s="76"/>
      <c r="EQD3" s="76"/>
      <c r="EQE3" s="76"/>
      <c r="EQF3" s="76"/>
      <c r="EQG3" s="76"/>
      <c r="EQH3" s="76"/>
      <c r="EQI3" s="76"/>
      <c r="EQJ3" s="76"/>
      <c r="EQK3" s="76"/>
      <c r="EQL3" s="76"/>
      <c r="EQM3" s="76"/>
      <c r="EQN3" s="76"/>
      <c r="EQO3" s="76"/>
      <c r="EQP3" s="76"/>
      <c r="EQQ3" s="76"/>
      <c r="EQR3" s="76"/>
      <c r="EQS3" s="76"/>
      <c r="EQT3" s="76"/>
      <c r="EQU3" s="76"/>
      <c r="EQV3" s="76"/>
      <c r="EQW3" s="76"/>
      <c r="EQX3" s="76"/>
      <c r="EQY3" s="76"/>
      <c r="EQZ3" s="76"/>
      <c r="ERA3" s="76"/>
      <c r="ERB3" s="76"/>
      <c r="ERC3" s="76"/>
      <c r="ERD3" s="76"/>
      <c r="ERE3" s="76"/>
      <c r="ERF3" s="76"/>
      <c r="ERG3" s="76"/>
      <c r="ERH3" s="76"/>
      <c r="ERI3" s="76"/>
      <c r="ERJ3" s="76"/>
      <c r="ERK3" s="76"/>
      <c r="ERL3" s="76"/>
      <c r="ERM3" s="76"/>
      <c r="ERN3" s="76"/>
      <c r="ERO3" s="76"/>
      <c r="ERP3" s="76"/>
      <c r="ERQ3" s="76"/>
      <c r="ERR3" s="76"/>
      <c r="ERS3" s="76"/>
      <c r="ERT3" s="76"/>
      <c r="ERU3" s="76"/>
      <c r="ERV3" s="76"/>
      <c r="ERW3" s="76"/>
      <c r="ERX3" s="76"/>
      <c r="ERY3" s="76"/>
      <c r="ERZ3" s="76"/>
      <c r="ESA3" s="76"/>
      <c r="ESB3" s="76"/>
      <c r="ESC3" s="76"/>
      <c r="ESD3" s="76"/>
      <c r="ESE3" s="76"/>
      <c r="ESF3" s="76"/>
      <c r="ESG3" s="76"/>
      <c r="ESH3" s="76"/>
      <c r="ESI3" s="76"/>
      <c r="ESJ3" s="76"/>
      <c r="ESK3" s="76"/>
      <c r="ESL3" s="76"/>
      <c r="ESM3" s="76"/>
      <c r="ESN3" s="76"/>
      <c r="ESO3" s="76"/>
      <c r="ESP3" s="76"/>
      <c r="ESQ3" s="76"/>
      <c r="ESR3" s="76"/>
      <c r="ESS3" s="76"/>
      <c r="EST3" s="76"/>
      <c r="ESU3" s="76"/>
      <c r="ESV3" s="76"/>
      <c r="ESW3" s="76"/>
      <c r="ESX3" s="76"/>
      <c r="ESY3" s="76"/>
      <c r="ESZ3" s="76"/>
      <c r="ETA3" s="76"/>
      <c r="ETB3" s="76"/>
      <c r="ETC3" s="76"/>
      <c r="ETD3" s="76"/>
      <c r="ETE3" s="76"/>
      <c r="ETF3" s="76"/>
      <c r="ETG3" s="76"/>
      <c r="ETH3" s="76"/>
      <c r="ETI3" s="76"/>
      <c r="ETJ3" s="76"/>
      <c r="ETK3" s="76"/>
      <c r="ETL3" s="76"/>
      <c r="ETM3" s="76"/>
      <c r="ETN3" s="76"/>
      <c r="ETO3" s="76"/>
      <c r="ETP3" s="76"/>
      <c r="ETQ3" s="76"/>
      <c r="ETR3" s="76"/>
      <c r="ETS3" s="76"/>
      <c r="ETT3" s="76"/>
      <c r="ETU3" s="76"/>
      <c r="ETV3" s="76"/>
      <c r="ETW3" s="76"/>
      <c r="ETX3" s="76"/>
      <c r="ETY3" s="76"/>
      <c r="ETZ3" s="76"/>
      <c r="EUA3" s="76"/>
      <c r="EUB3" s="76"/>
      <c r="EUC3" s="76"/>
      <c r="EUD3" s="76"/>
      <c r="EUE3" s="76"/>
      <c r="EUF3" s="76"/>
      <c r="EUG3" s="76"/>
      <c r="EUH3" s="76"/>
      <c r="EUI3" s="76"/>
      <c r="EUJ3" s="76"/>
      <c r="EUK3" s="76"/>
      <c r="EUL3" s="76"/>
      <c r="EUM3" s="76"/>
      <c r="EUN3" s="76"/>
      <c r="EUO3" s="76"/>
      <c r="EUP3" s="76"/>
      <c r="EUQ3" s="76"/>
      <c r="EUR3" s="76"/>
      <c r="EUS3" s="76"/>
      <c r="EUT3" s="76"/>
      <c r="EUU3" s="76"/>
      <c r="EUV3" s="76"/>
      <c r="EUW3" s="76"/>
      <c r="EUX3" s="76"/>
      <c r="EUY3" s="76"/>
      <c r="EUZ3" s="76"/>
      <c r="EVA3" s="76"/>
      <c r="EVB3" s="76"/>
      <c r="EVC3" s="76"/>
      <c r="EVD3" s="76"/>
      <c r="EVE3" s="76"/>
      <c r="EVF3" s="76"/>
      <c r="EVG3" s="76"/>
      <c r="EVH3" s="76"/>
      <c r="EVI3" s="76"/>
      <c r="EVJ3" s="76"/>
      <c r="EVK3" s="76"/>
      <c r="EVL3" s="76"/>
      <c r="EVM3" s="76"/>
      <c r="EVN3" s="76"/>
      <c r="EVO3" s="76"/>
      <c r="EVP3" s="76"/>
      <c r="EVQ3" s="76"/>
      <c r="EVR3" s="76"/>
      <c r="EVS3" s="76"/>
      <c r="EVT3" s="76"/>
      <c r="EVU3" s="76"/>
      <c r="EVV3" s="76"/>
      <c r="EVW3" s="76"/>
      <c r="EVX3" s="76"/>
      <c r="EVY3" s="76"/>
      <c r="EVZ3" s="76"/>
      <c r="EWA3" s="76"/>
      <c r="EWB3" s="76"/>
      <c r="EWC3" s="76"/>
      <c r="EWD3" s="76"/>
      <c r="EWE3" s="76"/>
      <c r="EWF3" s="76"/>
      <c r="EWG3" s="76"/>
      <c r="EWH3" s="76"/>
      <c r="EWI3" s="76"/>
      <c r="EWJ3" s="76"/>
      <c r="EWK3" s="76"/>
      <c r="EWL3" s="76"/>
      <c r="EWM3" s="76"/>
      <c r="EWN3" s="76"/>
      <c r="EWO3" s="76"/>
      <c r="EWP3" s="76"/>
      <c r="EWQ3" s="76"/>
      <c r="EWR3" s="76"/>
      <c r="EWS3" s="76"/>
      <c r="EWT3" s="76"/>
      <c r="EWU3" s="76"/>
      <c r="EWV3" s="76"/>
      <c r="EWW3" s="76"/>
      <c r="EWX3" s="76"/>
      <c r="EWY3" s="76"/>
      <c r="EWZ3" s="76"/>
      <c r="EXA3" s="76"/>
      <c r="EXB3" s="76"/>
      <c r="EXC3" s="76"/>
      <c r="EXD3" s="76"/>
      <c r="EXE3" s="76"/>
      <c r="EXF3" s="76"/>
      <c r="EXG3" s="76"/>
      <c r="EXH3" s="76"/>
      <c r="EXI3" s="76"/>
      <c r="EXJ3" s="76"/>
      <c r="EXK3" s="76"/>
      <c r="EXL3" s="76"/>
      <c r="EXM3" s="76"/>
      <c r="EXN3" s="76"/>
      <c r="EXO3" s="76"/>
      <c r="EXP3" s="76"/>
      <c r="EXQ3" s="76"/>
      <c r="EXR3" s="76"/>
      <c r="EXS3" s="76"/>
      <c r="EXT3" s="76"/>
      <c r="EXU3" s="76"/>
      <c r="EXV3" s="76"/>
      <c r="EXW3" s="76"/>
      <c r="EXX3" s="76"/>
      <c r="EXY3" s="76"/>
      <c r="EXZ3" s="76"/>
      <c r="EYA3" s="76"/>
      <c r="EYB3" s="76"/>
      <c r="EYC3" s="76"/>
      <c r="EYD3" s="76"/>
      <c r="EYE3" s="76"/>
      <c r="EYF3" s="76"/>
      <c r="EYG3" s="76"/>
      <c r="EYH3" s="76"/>
      <c r="EYI3" s="76"/>
      <c r="EYJ3" s="76"/>
      <c r="EYK3" s="76"/>
      <c r="EYL3" s="76"/>
      <c r="EYM3" s="76"/>
      <c r="EYN3" s="76"/>
      <c r="EYO3" s="76"/>
      <c r="EYP3" s="76"/>
      <c r="EYQ3" s="76"/>
      <c r="EYR3" s="76"/>
      <c r="EYS3" s="76"/>
      <c r="EYT3" s="76"/>
      <c r="EYU3" s="76"/>
      <c r="EYV3" s="76"/>
      <c r="EYW3" s="76"/>
      <c r="EYX3" s="76"/>
      <c r="EYY3" s="76"/>
      <c r="EYZ3" s="76"/>
      <c r="EZA3" s="76"/>
      <c r="EZB3" s="76"/>
      <c r="EZC3" s="76"/>
      <c r="EZD3" s="76"/>
      <c r="EZE3" s="76"/>
      <c r="EZF3" s="76"/>
      <c r="EZG3" s="76"/>
      <c r="EZH3" s="76"/>
      <c r="EZI3" s="76"/>
      <c r="EZJ3" s="76"/>
      <c r="EZK3" s="76"/>
      <c r="EZL3" s="76"/>
      <c r="EZM3" s="76"/>
      <c r="EZN3" s="76"/>
      <c r="EZO3" s="76"/>
      <c r="EZP3" s="76"/>
      <c r="EZQ3" s="76"/>
      <c r="EZR3" s="76"/>
      <c r="EZS3" s="76"/>
      <c r="EZT3" s="76"/>
      <c r="EZU3" s="76"/>
      <c r="EZV3" s="76"/>
      <c r="EZW3" s="76"/>
      <c r="EZX3" s="76"/>
      <c r="EZY3" s="76"/>
      <c r="EZZ3" s="76"/>
      <c r="FAA3" s="76"/>
      <c r="FAB3" s="76"/>
      <c r="FAC3" s="76"/>
      <c r="FAD3" s="76"/>
      <c r="FAE3" s="76"/>
      <c r="FAF3" s="76"/>
      <c r="FAG3" s="76"/>
      <c r="FAH3" s="76"/>
      <c r="FAI3" s="76"/>
      <c r="FAJ3" s="76"/>
      <c r="FAK3" s="76"/>
      <c r="FAL3" s="76"/>
      <c r="FAM3" s="76"/>
      <c r="FAN3" s="76"/>
      <c r="FAO3" s="76"/>
      <c r="FAP3" s="76"/>
      <c r="FAQ3" s="76"/>
      <c r="FAR3" s="76"/>
      <c r="FAS3" s="76"/>
      <c r="FAT3" s="76"/>
      <c r="FAU3" s="76"/>
      <c r="FAV3" s="76"/>
      <c r="FAW3" s="76"/>
      <c r="FAX3" s="76"/>
      <c r="FAY3" s="76"/>
      <c r="FAZ3" s="76"/>
      <c r="FBA3" s="76"/>
      <c r="FBB3" s="76"/>
      <c r="FBC3" s="76"/>
      <c r="FBD3" s="76"/>
      <c r="FBE3" s="76"/>
      <c r="FBF3" s="76"/>
      <c r="FBG3" s="76"/>
      <c r="FBH3" s="76"/>
      <c r="FBI3" s="76"/>
      <c r="FBJ3" s="76"/>
      <c r="FBK3" s="76"/>
      <c r="FBL3" s="76"/>
      <c r="FBM3" s="76"/>
      <c r="FBN3" s="76"/>
      <c r="FBO3" s="76"/>
      <c r="FBP3" s="76"/>
      <c r="FBQ3" s="76"/>
      <c r="FBR3" s="76"/>
      <c r="FBS3" s="76"/>
      <c r="FBT3" s="76"/>
      <c r="FBU3" s="76"/>
      <c r="FBV3" s="76"/>
      <c r="FBW3" s="76"/>
      <c r="FBX3" s="76"/>
      <c r="FBY3" s="76"/>
      <c r="FBZ3" s="76"/>
      <c r="FCA3" s="76"/>
      <c r="FCB3" s="76"/>
      <c r="FCC3" s="76"/>
      <c r="FCD3" s="76"/>
      <c r="FCE3" s="76"/>
      <c r="FCF3" s="76"/>
      <c r="FCG3" s="76"/>
      <c r="FCH3" s="76"/>
      <c r="FCI3" s="76"/>
      <c r="FCJ3" s="76"/>
      <c r="FCK3" s="76"/>
      <c r="FCL3" s="76"/>
      <c r="FCM3" s="76"/>
      <c r="FCN3" s="76"/>
      <c r="FCO3" s="76"/>
      <c r="FCP3" s="76"/>
      <c r="FCQ3" s="76"/>
      <c r="FCR3" s="76"/>
      <c r="FCS3" s="76"/>
      <c r="FCT3" s="76"/>
      <c r="FCU3" s="76"/>
      <c r="FCV3" s="76"/>
      <c r="FCW3" s="76"/>
      <c r="FCX3" s="76"/>
      <c r="FCY3" s="76"/>
      <c r="FCZ3" s="76"/>
      <c r="FDA3" s="76"/>
      <c r="FDB3" s="76"/>
      <c r="FDC3" s="76"/>
      <c r="FDD3" s="76"/>
      <c r="FDE3" s="76"/>
      <c r="FDF3" s="76"/>
      <c r="FDG3" s="76"/>
      <c r="FDH3" s="76"/>
      <c r="FDI3" s="76"/>
      <c r="FDJ3" s="76"/>
      <c r="FDK3" s="76"/>
      <c r="FDL3" s="76"/>
      <c r="FDM3" s="76"/>
      <c r="FDN3" s="76"/>
      <c r="FDO3" s="76"/>
      <c r="FDP3" s="76"/>
      <c r="FDQ3" s="76"/>
      <c r="FDR3" s="76"/>
      <c r="FDS3" s="76"/>
      <c r="FDT3" s="76"/>
      <c r="FDU3" s="76"/>
      <c r="FDV3" s="76"/>
      <c r="FDW3" s="76"/>
      <c r="FDX3" s="76"/>
      <c r="FDY3" s="76"/>
      <c r="FDZ3" s="76"/>
      <c r="FEA3" s="76"/>
      <c r="FEB3" s="76"/>
      <c r="FEC3" s="76"/>
      <c r="FED3" s="76"/>
      <c r="FEE3" s="76"/>
      <c r="FEF3" s="76"/>
      <c r="FEG3" s="76"/>
      <c r="FEH3" s="76"/>
      <c r="FEI3" s="76"/>
      <c r="FEJ3" s="76"/>
      <c r="FEK3" s="76"/>
      <c r="FEL3" s="76"/>
      <c r="FEM3" s="76"/>
      <c r="FEN3" s="76"/>
      <c r="FEO3" s="76"/>
      <c r="FEP3" s="76"/>
      <c r="FEQ3" s="76"/>
      <c r="FER3" s="76"/>
      <c r="FES3" s="76"/>
      <c r="FET3" s="76"/>
      <c r="FEU3" s="76"/>
      <c r="FEV3" s="76"/>
      <c r="FEW3" s="76"/>
      <c r="FEX3" s="76"/>
      <c r="FEY3" s="76"/>
      <c r="FEZ3" s="76"/>
      <c r="FFA3" s="76"/>
      <c r="FFB3" s="76"/>
      <c r="FFC3" s="76"/>
      <c r="FFD3" s="76"/>
      <c r="FFE3" s="76"/>
      <c r="FFF3" s="76"/>
      <c r="FFG3" s="76"/>
      <c r="FFH3" s="76"/>
      <c r="FFI3" s="76"/>
      <c r="FFJ3" s="76"/>
      <c r="FFK3" s="76"/>
      <c r="FFL3" s="76"/>
      <c r="FFM3" s="76"/>
      <c r="FFN3" s="76"/>
      <c r="FFO3" s="76"/>
      <c r="FFP3" s="76"/>
      <c r="FFQ3" s="76"/>
      <c r="FFR3" s="76"/>
      <c r="FFS3" s="76"/>
      <c r="FFT3" s="76"/>
      <c r="FFU3" s="76"/>
      <c r="FFV3" s="76"/>
      <c r="FFW3" s="76"/>
      <c r="FFX3" s="76"/>
      <c r="FFY3" s="76"/>
      <c r="FFZ3" s="76"/>
      <c r="FGA3" s="76"/>
      <c r="FGB3" s="76"/>
      <c r="FGC3" s="76"/>
      <c r="FGD3" s="76"/>
      <c r="FGE3" s="76"/>
      <c r="FGF3" s="76"/>
      <c r="FGG3" s="76"/>
      <c r="FGH3" s="76"/>
      <c r="FGI3" s="76"/>
      <c r="FGJ3" s="76"/>
      <c r="FGK3" s="76"/>
      <c r="FGL3" s="76"/>
      <c r="FGM3" s="76"/>
      <c r="FGN3" s="76"/>
      <c r="FGO3" s="76"/>
      <c r="FGP3" s="76"/>
      <c r="FGQ3" s="76"/>
      <c r="FGR3" s="76"/>
      <c r="FGS3" s="76"/>
      <c r="FGT3" s="76"/>
      <c r="FGU3" s="76"/>
      <c r="FGV3" s="76"/>
      <c r="FGW3" s="76"/>
      <c r="FGX3" s="76"/>
      <c r="FGY3" s="76"/>
      <c r="FGZ3" s="76"/>
      <c r="FHA3" s="76"/>
      <c r="FHB3" s="76"/>
      <c r="FHC3" s="76"/>
      <c r="FHD3" s="76"/>
      <c r="FHE3" s="76"/>
      <c r="FHF3" s="76"/>
      <c r="FHG3" s="76"/>
      <c r="FHH3" s="76"/>
      <c r="FHI3" s="76"/>
      <c r="FHJ3" s="76"/>
      <c r="FHK3" s="76"/>
      <c r="FHL3" s="76"/>
      <c r="FHM3" s="76"/>
      <c r="FHN3" s="76"/>
      <c r="FHO3" s="76"/>
      <c r="FHP3" s="76"/>
      <c r="FHQ3" s="76"/>
      <c r="FHR3" s="76"/>
      <c r="FHS3" s="76"/>
      <c r="FHT3" s="76"/>
      <c r="FHU3" s="76"/>
      <c r="FHV3" s="76"/>
      <c r="FHW3" s="76"/>
      <c r="FHX3" s="76"/>
      <c r="FHY3" s="76"/>
      <c r="FHZ3" s="76"/>
      <c r="FIA3" s="76"/>
      <c r="FIB3" s="76"/>
      <c r="FIC3" s="76"/>
      <c r="FID3" s="76"/>
      <c r="FIE3" s="76"/>
      <c r="FIF3" s="76"/>
      <c r="FIG3" s="76"/>
      <c r="FIH3" s="76"/>
      <c r="FII3" s="76"/>
      <c r="FIJ3" s="76"/>
      <c r="FIK3" s="76"/>
      <c r="FIL3" s="76"/>
      <c r="FIM3" s="76"/>
      <c r="FIN3" s="76"/>
      <c r="FIO3" s="76"/>
      <c r="FIP3" s="76"/>
      <c r="FIQ3" s="76"/>
      <c r="FIR3" s="76"/>
      <c r="FIS3" s="76"/>
      <c r="FIT3" s="76"/>
      <c r="FIU3" s="76"/>
      <c r="FIV3" s="76"/>
      <c r="FIW3" s="76"/>
      <c r="FIX3" s="76"/>
      <c r="FIY3" s="76"/>
      <c r="FIZ3" s="76"/>
      <c r="FJA3" s="76"/>
      <c r="FJB3" s="76"/>
      <c r="FJC3" s="76"/>
      <c r="FJD3" s="76"/>
      <c r="FJE3" s="76"/>
      <c r="FJF3" s="76"/>
      <c r="FJG3" s="76"/>
      <c r="FJH3" s="76"/>
      <c r="FJI3" s="76"/>
      <c r="FJJ3" s="76"/>
      <c r="FJK3" s="76"/>
      <c r="FJL3" s="76"/>
      <c r="FJM3" s="76"/>
      <c r="FJN3" s="76"/>
      <c r="FJO3" s="76"/>
      <c r="FJP3" s="76"/>
      <c r="FJQ3" s="76"/>
      <c r="FJR3" s="76"/>
      <c r="FJS3" s="76"/>
      <c r="FJT3" s="76"/>
      <c r="FJU3" s="76"/>
      <c r="FJV3" s="76"/>
      <c r="FJW3" s="76"/>
      <c r="FJX3" s="76"/>
      <c r="FJY3" s="76"/>
      <c r="FJZ3" s="76"/>
      <c r="FKA3" s="76"/>
      <c r="FKB3" s="76"/>
      <c r="FKC3" s="76"/>
      <c r="FKD3" s="76"/>
      <c r="FKE3" s="76"/>
      <c r="FKF3" s="76"/>
      <c r="FKG3" s="76"/>
      <c r="FKH3" s="76"/>
      <c r="FKI3" s="76"/>
      <c r="FKJ3" s="76"/>
      <c r="FKK3" s="76"/>
      <c r="FKL3" s="76"/>
      <c r="FKM3" s="76"/>
      <c r="FKN3" s="76"/>
      <c r="FKO3" s="76"/>
      <c r="FKP3" s="76"/>
      <c r="FKQ3" s="76"/>
      <c r="FKR3" s="76"/>
      <c r="FKS3" s="76"/>
      <c r="FKT3" s="76"/>
      <c r="FKU3" s="76"/>
      <c r="FKV3" s="76"/>
      <c r="FKW3" s="76"/>
      <c r="FKX3" s="76"/>
      <c r="FKY3" s="76"/>
      <c r="FKZ3" s="76"/>
      <c r="FLA3" s="76"/>
      <c r="FLB3" s="76"/>
      <c r="FLC3" s="76"/>
      <c r="FLD3" s="76"/>
      <c r="FLE3" s="76"/>
      <c r="FLF3" s="76"/>
      <c r="FLG3" s="76"/>
      <c r="FLH3" s="76"/>
      <c r="FLI3" s="76"/>
      <c r="FLJ3" s="76"/>
      <c r="FLK3" s="76"/>
      <c r="FLL3" s="76"/>
      <c r="FLM3" s="76"/>
      <c r="FLN3" s="76"/>
      <c r="FLO3" s="76"/>
      <c r="FLP3" s="76"/>
      <c r="FLQ3" s="76"/>
      <c r="FLR3" s="76"/>
      <c r="FLS3" s="76"/>
      <c r="FLT3" s="76"/>
      <c r="FLU3" s="76"/>
      <c r="FLV3" s="76"/>
      <c r="FLW3" s="76"/>
      <c r="FLX3" s="76"/>
      <c r="FLY3" s="76"/>
      <c r="FLZ3" s="76"/>
      <c r="FMA3" s="76"/>
      <c r="FMB3" s="76"/>
      <c r="FMC3" s="76"/>
      <c r="FMD3" s="76"/>
      <c r="FME3" s="76"/>
      <c r="FMF3" s="76"/>
      <c r="FMG3" s="76"/>
      <c r="FMH3" s="76"/>
      <c r="FMI3" s="76"/>
      <c r="FMJ3" s="76"/>
      <c r="FMK3" s="76"/>
      <c r="FML3" s="76"/>
      <c r="FMM3" s="76"/>
      <c r="FMN3" s="76"/>
      <c r="FMO3" s="76"/>
      <c r="FMP3" s="76"/>
      <c r="FMQ3" s="76"/>
      <c r="FMR3" s="76"/>
      <c r="FMS3" s="76"/>
      <c r="FMT3" s="76"/>
      <c r="FMU3" s="76"/>
      <c r="FMV3" s="76"/>
      <c r="FMW3" s="76"/>
      <c r="FMX3" s="76"/>
      <c r="FMY3" s="76"/>
      <c r="FMZ3" s="76"/>
      <c r="FNA3" s="76"/>
      <c r="FNB3" s="76"/>
      <c r="FNC3" s="76"/>
      <c r="FND3" s="76"/>
      <c r="FNE3" s="76"/>
      <c r="FNF3" s="76"/>
      <c r="FNG3" s="76"/>
      <c r="FNH3" s="76"/>
      <c r="FNI3" s="76"/>
      <c r="FNJ3" s="76"/>
      <c r="FNK3" s="76"/>
      <c r="FNL3" s="76"/>
      <c r="FNM3" s="76"/>
      <c r="FNN3" s="76"/>
      <c r="FNO3" s="76"/>
      <c r="FNP3" s="76"/>
      <c r="FNQ3" s="76"/>
      <c r="FNR3" s="76"/>
      <c r="FNS3" s="76"/>
      <c r="FNT3" s="76"/>
      <c r="FNU3" s="76"/>
      <c r="FNV3" s="76"/>
      <c r="FNW3" s="76"/>
      <c r="FNX3" s="76"/>
      <c r="FNY3" s="76"/>
      <c r="FNZ3" s="76"/>
      <c r="FOA3" s="76"/>
      <c r="FOB3" s="76"/>
      <c r="FOC3" s="76"/>
      <c r="FOD3" s="76"/>
      <c r="FOE3" s="76"/>
      <c r="FOF3" s="76"/>
      <c r="FOG3" s="76"/>
      <c r="FOH3" s="76"/>
      <c r="FOI3" s="76"/>
      <c r="FOJ3" s="76"/>
      <c r="FOK3" s="76"/>
      <c r="FOL3" s="76"/>
      <c r="FOM3" s="76"/>
      <c r="FON3" s="76"/>
      <c r="FOO3" s="76"/>
      <c r="FOP3" s="76"/>
      <c r="FOQ3" s="76"/>
      <c r="FOR3" s="76"/>
      <c r="FOS3" s="76"/>
      <c r="FOT3" s="76"/>
      <c r="FOU3" s="76"/>
      <c r="FOV3" s="76"/>
      <c r="FOW3" s="76"/>
      <c r="FOX3" s="76"/>
      <c r="FOY3" s="76"/>
      <c r="FOZ3" s="76"/>
      <c r="FPA3" s="76"/>
      <c r="FPB3" s="76"/>
      <c r="FPC3" s="76"/>
      <c r="FPD3" s="76"/>
      <c r="FPE3" s="76"/>
      <c r="FPF3" s="76"/>
      <c r="FPG3" s="76"/>
      <c r="FPH3" s="76"/>
      <c r="FPI3" s="76"/>
      <c r="FPJ3" s="76"/>
      <c r="FPK3" s="76"/>
      <c r="FPL3" s="76"/>
      <c r="FPM3" s="76"/>
      <c r="FPN3" s="76"/>
      <c r="FPO3" s="76"/>
      <c r="FPP3" s="76"/>
      <c r="FPQ3" s="76"/>
      <c r="FPR3" s="76"/>
      <c r="FPS3" s="76"/>
      <c r="FPT3" s="76"/>
      <c r="FPU3" s="76"/>
      <c r="FPV3" s="76"/>
      <c r="FPW3" s="76"/>
      <c r="FPX3" s="76"/>
      <c r="FPY3" s="76"/>
      <c r="FPZ3" s="76"/>
      <c r="FQA3" s="76"/>
      <c r="FQB3" s="76"/>
      <c r="FQC3" s="76"/>
      <c r="FQD3" s="76"/>
      <c r="FQE3" s="76"/>
      <c r="FQF3" s="76"/>
      <c r="FQG3" s="76"/>
      <c r="FQH3" s="76"/>
      <c r="FQI3" s="76"/>
      <c r="FQJ3" s="76"/>
      <c r="FQK3" s="76"/>
      <c r="FQL3" s="76"/>
      <c r="FQM3" s="76"/>
      <c r="FQN3" s="76"/>
      <c r="FQO3" s="76"/>
      <c r="FQP3" s="76"/>
      <c r="FQQ3" s="76"/>
      <c r="FQR3" s="76"/>
      <c r="FQS3" s="76"/>
      <c r="FQT3" s="76"/>
      <c r="FQU3" s="76"/>
      <c r="FQV3" s="76"/>
      <c r="FQW3" s="76"/>
      <c r="FQX3" s="76"/>
      <c r="FQY3" s="76"/>
      <c r="FQZ3" s="76"/>
      <c r="FRA3" s="76"/>
      <c r="FRB3" s="76"/>
      <c r="FRC3" s="76"/>
      <c r="FRD3" s="76"/>
      <c r="FRE3" s="76"/>
      <c r="FRF3" s="76"/>
      <c r="FRG3" s="76"/>
      <c r="FRH3" s="76"/>
      <c r="FRI3" s="76"/>
      <c r="FRJ3" s="76"/>
      <c r="FRK3" s="76"/>
      <c r="FRL3" s="76"/>
      <c r="FRM3" s="76"/>
      <c r="FRN3" s="76"/>
      <c r="FRO3" s="76"/>
      <c r="FRP3" s="76"/>
      <c r="FRQ3" s="76"/>
      <c r="FRR3" s="76"/>
      <c r="FRS3" s="76"/>
      <c r="FRT3" s="76"/>
      <c r="FRU3" s="76"/>
      <c r="FRV3" s="76"/>
      <c r="FRW3" s="76"/>
      <c r="FRX3" s="76"/>
      <c r="FRY3" s="76"/>
      <c r="FRZ3" s="76"/>
      <c r="FSA3" s="76"/>
      <c r="FSB3" s="76"/>
      <c r="FSC3" s="76"/>
      <c r="FSD3" s="76"/>
      <c r="FSE3" s="76"/>
      <c r="FSF3" s="76"/>
      <c r="FSG3" s="76"/>
      <c r="FSH3" s="76"/>
      <c r="FSI3" s="76"/>
      <c r="FSJ3" s="76"/>
      <c r="FSK3" s="76"/>
      <c r="FSL3" s="76"/>
      <c r="FSM3" s="76"/>
      <c r="FSN3" s="76"/>
      <c r="FSO3" s="76"/>
      <c r="FSP3" s="76"/>
      <c r="FSQ3" s="76"/>
      <c r="FSR3" s="76"/>
      <c r="FSS3" s="76"/>
      <c r="FST3" s="76"/>
      <c r="FSU3" s="76"/>
      <c r="FSV3" s="76"/>
      <c r="FSW3" s="76"/>
      <c r="FSX3" s="76"/>
      <c r="FSY3" s="76"/>
      <c r="FSZ3" s="76"/>
      <c r="FTA3" s="76"/>
      <c r="FTB3" s="76"/>
      <c r="FTC3" s="76"/>
      <c r="FTD3" s="76"/>
      <c r="FTE3" s="76"/>
      <c r="FTF3" s="76"/>
      <c r="FTG3" s="76"/>
      <c r="FTH3" s="76"/>
      <c r="FTI3" s="76"/>
      <c r="FTJ3" s="76"/>
      <c r="FTK3" s="76"/>
      <c r="FTL3" s="76"/>
      <c r="FTM3" s="76"/>
      <c r="FTN3" s="76"/>
      <c r="FTO3" s="76"/>
      <c r="FTP3" s="76"/>
      <c r="FTQ3" s="76"/>
      <c r="FTR3" s="76"/>
      <c r="FTS3" s="76"/>
      <c r="FTT3" s="76"/>
      <c r="FTU3" s="76"/>
      <c r="FTV3" s="76"/>
      <c r="FTW3" s="76"/>
      <c r="FTX3" s="76"/>
      <c r="FTY3" s="76"/>
      <c r="FTZ3" s="76"/>
      <c r="FUA3" s="76"/>
      <c r="FUB3" s="76"/>
      <c r="FUC3" s="76"/>
      <c r="FUD3" s="76"/>
      <c r="FUE3" s="76"/>
      <c r="FUF3" s="76"/>
      <c r="FUG3" s="76"/>
      <c r="FUH3" s="76"/>
      <c r="FUI3" s="76"/>
      <c r="FUJ3" s="76"/>
      <c r="FUK3" s="76"/>
      <c r="FUL3" s="76"/>
      <c r="FUM3" s="76"/>
      <c r="FUN3" s="76"/>
      <c r="FUO3" s="76"/>
      <c r="FUP3" s="76"/>
      <c r="FUQ3" s="76"/>
      <c r="FUR3" s="76"/>
      <c r="FUS3" s="76"/>
      <c r="FUT3" s="76"/>
      <c r="FUU3" s="76"/>
      <c r="FUV3" s="76"/>
      <c r="FUW3" s="76"/>
      <c r="FUX3" s="76"/>
      <c r="FUY3" s="76"/>
      <c r="FUZ3" s="76"/>
      <c r="FVA3" s="76"/>
      <c r="FVB3" s="76"/>
      <c r="FVC3" s="76"/>
      <c r="FVD3" s="76"/>
      <c r="FVE3" s="76"/>
      <c r="FVF3" s="76"/>
      <c r="FVG3" s="76"/>
      <c r="FVH3" s="76"/>
      <c r="FVI3" s="76"/>
      <c r="FVJ3" s="76"/>
      <c r="FVK3" s="76"/>
      <c r="FVL3" s="76"/>
      <c r="FVM3" s="76"/>
      <c r="FVN3" s="76"/>
      <c r="FVO3" s="76"/>
      <c r="FVP3" s="76"/>
      <c r="FVQ3" s="76"/>
      <c r="FVR3" s="76"/>
      <c r="FVS3" s="76"/>
      <c r="FVT3" s="76"/>
      <c r="FVU3" s="76"/>
      <c r="FVV3" s="76"/>
      <c r="FVW3" s="76"/>
      <c r="FVX3" s="76"/>
      <c r="FVY3" s="76"/>
      <c r="FVZ3" s="76"/>
      <c r="FWA3" s="76"/>
      <c r="FWB3" s="76"/>
      <c r="FWC3" s="76"/>
      <c r="FWD3" s="76"/>
      <c r="FWE3" s="76"/>
      <c r="FWF3" s="76"/>
      <c r="FWG3" s="76"/>
      <c r="FWH3" s="76"/>
      <c r="FWI3" s="76"/>
      <c r="FWJ3" s="76"/>
      <c r="FWK3" s="76"/>
      <c r="FWL3" s="76"/>
      <c r="FWM3" s="76"/>
      <c r="FWN3" s="76"/>
      <c r="FWO3" s="76"/>
      <c r="FWP3" s="76"/>
      <c r="FWQ3" s="76"/>
      <c r="FWR3" s="76"/>
      <c r="FWS3" s="76"/>
      <c r="FWT3" s="76"/>
      <c r="FWU3" s="76"/>
      <c r="FWV3" s="76"/>
      <c r="FWW3" s="76"/>
      <c r="FWX3" s="76"/>
      <c r="FWY3" s="76"/>
      <c r="FWZ3" s="76"/>
      <c r="FXA3" s="76"/>
      <c r="FXB3" s="76"/>
      <c r="FXC3" s="76"/>
      <c r="FXD3" s="76"/>
      <c r="FXE3" s="76"/>
      <c r="FXF3" s="76"/>
      <c r="FXG3" s="76"/>
      <c r="FXH3" s="76"/>
      <c r="FXI3" s="76"/>
      <c r="FXJ3" s="76"/>
      <c r="FXK3" s="76"/>
      <c r="FXL3" s="76"/>
      <c r="FXM3" s="76"/>
      <c r="FXN3" s="76"/>
      <c r="FXO3" s="76"/>
      <c r="FXP3" s="76"/>
      <c r="FXQ3" s="76"/>
      <c r="FXR3" s="76"/>
      <c r="FXS3" s="76"/>
      <c r="FXT3" s="76"/>
      <c r="FXU3" s="76"/>
      <c r="FXV3" s="76"/>
      <c r="FXW3" s="76"/>
      <c r="FXX3" s="76"/>
      <c r="FXY3" s="76"/>
      <c r="FXZ3" s="76"/>
      <c r="FYA3" s="76"/>
      <c r="FYB3" s="76"/>
      <c r="FYC3" s="76"/>
      <c r="FYD3" s="76"/>
      <c r="FYE3" s="76"/>
      <c r="FYF3" s="76"/>
      <c r="FYG3" s="76"/>
      <c r="FYH3" s="76"/>
      <c r="FYI3" s="76"/>
      <c r="FYJ3" s="76"/>
      <c r="FYK3" s="76"/>
      <c r="FYL3" s="76"/>
      <c r="FYM3" s="76"/>
      <c r="FYN3" s="76"/>
      <c r="FYO3" s="76"/>
      <c r="FYP3" s="76"/>
      <c r="FYQ3" s="76"/>
      <c r="FYR3" s="76"/>
      <c r="FYS3" s="76"/>
      <c r="FYT3" s="76"/>
      <c r="FYU3" s="76"/>
      <c r="FYV3" s="76"/>
      <c r="FYW3" s="76"/>
      <c r="FYX3" s="76"/>
      <c r="FYY3" s="76"/>
      <c r="FYZ3" s="76"/>
      <c r="FZA3" s="76"/>
      <c r="FZB3" s="76"/>
      <c r="FZC3" s="76"/>
      <c r="FZD3" s="76"/>
      <c r="FZE3" s="76"/>
      <c r="FZF3" s="76"/>
      <c r="FZG3" s="76"/>
      <c r="FZH3" s="76"/>
      <c r="FZI3" s="76"/>
      <c r="FZJ3" s="76"/>
      <c r="FZK3" s="76"/>
      <c r="FZL3" s="76"/>
      <c r="FZM3" s="76"/>
      <c r="FZN3" s="76"/>
      <c r="FZO3" s="76"/>
      <c r="FZP3" s="76"/>
      <c r="FZQ3" s="76"/>
      <c r="FZR3" s="76"/>
      <c r="FZS3" s="76"/>
      <c r="FZT3" s="76"/>
      <c r="FZU3" s="76"/>
      <c r="FZV3" s="76"/>
      <c r="FZW3" s="76"/>
      <c r="FZX3" s="76"/>
      <c r="FZY3" s="76"/>
      <c r="FZZ3" s="76"/>
      <c r="GAA3" s="76"/>
      <c r="GAB3" s="76"/>
      <c r="GAC3" s="76"/>
      <c r="GAD3" s="76"/>
      <c r="GAE3" s="76"/>
      <c r="GAF3" s="76"/>
      <c r="GAG3" s="76"/>
      <c r="GAH3" s="76"/>
      <c r="GAI3" s="76"/>
      <c r="GAJ3" s="76"/>
      <c r="GAK3" s="76"/>
      <c r="GAL3" s="76"/>
      <c r="GAM3" s="76"/>
      <c r="GAN3" s="76"/>
      <c r="GAO3" s="76"/>
      <c r="GAP3" s="76"/>
      <c r="GAQ3" s="76"/>
      <c r="GAR3" s="76"/>
      <c r="GAS3" s="76"/>
      <c r="GAT3" s="76"/>
      <c r="GAU3" s="76"/>
      <c r="GAV3" s="76"/>
      <c r="GAW3" s="76"/>
      <c r="GAX3" s="76"/>
      <c r="GAY3" s="76"/>
      <c r="GAZ3" s="76"/>
      <c r="GBA3" s="76"/>
      <c r="GBB3" s="76"/>
      <c r="GBC3" s="76"/>
      <c r="GBD3" s="76"/>
      <c r="GBE3" s="76"/>
      <c r="GBF3" s="76"/>
      <c r="GBG3" s="76"/>
      <c r="GBH3" s="76"/>
      <c r="GBI3" s="76"/>
      <c r="GBJ3" s="76"/>
      <c r="GBK3" s="76"/>
      <c r="GBL3" s="76"/>
      <c r="GBM3" s="76"/>
      <c r="GBN3" s="76"/>
      <c r="GBO3" s="76"/>
      <c r="GBP3" s="76"/>
      <c r="GBQ3" s="76"/>
      <c r="GBR3" s="76"/>
      <c r="GBS3" s="76"/>
      <c r="GBT3" s="76"/>
      <c r="GBU3" s="76"/>
      <c r="GBV3" s="76"/>
      <c r="GBW3" s="76"/>
      <c r="GBX3" s="76"/>
      <c r="GBY3" s="76"/>
      <c r="GBZ3" s="76"/>
      <c r="GCA3" s="76"/>
      <c r="GCB3" s="76"/>
      <c r="GCC3" s="76"/>
      <c r="GCD3" s="76"/>
      <c r="GCE3" s="76"/>
      <c r="GCF3" s="76"/>
      <c r="GCG3" s="76"/>
      <c r="GCH3" s="76"/>
      <c r="GCI3" s="76"/>
      <c r="GCJ3" s="76"/>
      <c r="GCK3" s="76"/>
      <c r="GCL3" s="76"/>
      <c r="GCM3" s="76"/>
      <c r="GCN3" s="76"/>
      <c r="GCO3" s="76"/>
      <c r="GCP3" s="76"/>
      <c r="GCQ3" s="76"/>
      <c r="GCR3" s="76"/>
      <c r="GCS3" s="76"/>
      <c r="GCT3" s="76"/>
      <c r="GCU3" s="76"/>
      <c r="GCV3" s="76"/>
      <c r="GCW3" s="76"/>
      <c r="GCX3" s="76"/>
      <c r="GCY3" s="76"/>
      <c r="GCZ3" s="76"/>
      <c r="GDA3" s="76"/>
      <c r="GDB3" s="76"/>
      <c r="GDC3" s="76"/>
      <c r="GDD3" s="76"/>
      <c r="GDE3" s="76"/>
      <c r="GDF3" s="76"/>
      <c r="GDG3" s="76"/>
      <c r="GDH3" s="76"/>
      <c r="GDI3" s="76"/>
      <c r="GDJ3" s="76"/>
      <c r="GDK3" s="76"/>
      <c r="GDL3" s="76"/>
      <c r="GDM3" s="76"/>
      <c r="GDN3" s="76"/>
      <c r="GDO3" s="76"/>
      <c r="GDP3" s="76"/>
      <c r="GDQ3" s="76"/>
      <c r="GDR3" s="76"/>
      <c r="GDS3" s="76"/>
      <c r="GDT3" s="76"/>
      <c r="GDU3" s="76"/>
      <c r="GDV3" s="76"/>
      <c r="GDW3" s="76"/>
      <c r="GDX3" s="76"/>
      <c r="GDY3" s="76"/>
      <c r="GDZ3" s="76"/>
      <c r="GEA3" s="76"/>
      <c r="GEB3" s="76"/>
      <c r="GEC3" s="76"/>
      <c r="GED3" s="76"/>
      <c r="GEE3" s="76"/>
      <c r="GEF3" s="76"/>
      <c r="GEG3" s="76"/>
      <c r="GEH3" s="76"/>
      <c r="GEI3" s="76"/>
      <c r="GEJ3" s="76"/>
      <c r="GEK3" s="76"/>
      <c r="GEL3" s="76"/>
      <c r="GEM3" s="76"/>
      <c r="GEN3" s="76"/>
      <c r="GEO3" s="76"/>
      <c r="GEP3" s="76"/>
      <c r="GEQ3" s="76"/>
      <c r="GER3" s="76"/>
      <c r="GES3" s="76"/>
      <c r="GET3" s="76"/>
      <c r="GEU3" s="76"/>
      <c r="GEV3" s="76"/>
      <c r="GEW3" s="76"/>
      <c r="GEX3" s="76"/>
      <c r="GEY3" s="76"/>
      <c r="GEZ3" s="76"/>
      <c r="GFA3" s="76"/>
      <c r="GFB3" s="76"/>
      <c r="GFC3" s="76"/>
      <c r="GFD3" s="76"/>
      <c r="GFE3" s="76"/>
      <c r="GFF3" s="76"/>
      <c r="GFG3" s="76"/>
      <c r="GFH3" s="76"/>
      <c r="GFI3" s="76"/>
      <c r="GFJ3" s="76"/>
      <c r="GFK3" s="76"/>
      <c r="GFL3" s="76"/>
      <c r="GFM3" s="76"/>
      <c r="GFN3" s="76"/>
      <c r="GFO3" s="76"/>
      <c r="GFP3" s="76"/>
      <c r="GFQ3" s="76"/>
      <c r="GFR3" s="76"/>
      <c r="GFS3" s="76"/>
      <c r="GFT3" s="76"/>
      <c r="GFU3" s="76"/>
      <c r="GFV3" s="76"/>
      <c r="GFW3" s="76"/>
      <c r="GFX3" s="76"/>
      <c r="GFY3" s="76"/>
      <c r="GFZ3" s="76"/>
      <c r="GGA3" s="76"/>
      <c r="GGB3" s="76"/>
      <c r="GGC3" s="76"/>
      <c r="GGD3" s="76"/>
      <c r="GGE3" s="76"/>
      <c r="GGF3" s="76"/>
      <c r="GGG3" s="76"/>
      <c r="GGH3" s="76"/>
      <c r="GGI3" s="76"/>
      <c r="GGJ3" s="76"/>
      <c r="GGK3" s="76"/>
      <c r="GGL3" s="76"/>
      <c r="GGM3" s="76"/>
      <c r="GGN3" s="76"/>
      <c r="GGO3" s="76"/>
      <c r="GGP3" s="76"/>
      <c r="GGQ3" s="76"/>
      <c r="GGR3" s="76"/>
      <c r="GGS3" s="76"/>
      <c r="GGT3" s="76"/>
      <c r="GGU3" s="76"/>
      <c r="GGV3" s="76"/>
      <c r="GGW3" s="76"/>
      <c r="GGX3" s="76"/>
      <c r="GGY3" s="76"/>
      <c r="GGZ3" s="76"/>
      <c r="GHA3" s="76"/>
      <c r="GHB3" s="76"/>
      <c r="GHC3" s="76"/>
      <c r="GHD3" s="76"/>
      <c r="GHE3" s="76"/>
      <c r="GHF3" s="76"/>
      <c r="GHG3" s="76"/>
      <c r="GHH3" s="76"/>
      <c r="GHI3" s="76"/>
      <c r="GHJ3" s="76"/>
      <c r="GHK3" s="76"/>
      <c r="GHL3" s="76"/>
      <c r="GHM3" s="76"/>
      <c r="GHN3" s="76"/>
      <c r="GHO3" s="76"/>
      <c r="GHP3" s="76"/>
      <c r="GHQ3" s="76"/>
      <c r="GHR3" s="76"/>
      <c r="GHS3" s="76"/>
      <c r="GHT3" s="76"/>
      <c r="GHU3" s="76"/>
      <c r="GHV3" s="76"/>
      <c r="GHW3" s="76"/>
      <c r="GHX3" s="76"/>
      <c r="GHY3" s="76"/>
      <c r="GHZ3" s="76"/>
      <c r="GIA3" s="76"/>
      <c r="GIB3" s="76"/>
      <c r="GIC3" s="76"/>
      <c r="GID3" s="76"/>
      <c r="GIE3" s="76"/>
      <c r="GIF3" s="76"/>
      <c r="GIG3" s="76"/>
      <c r="GIH3" s="76"/>
      <c r="GII3" s="76"/>
      <c r="GIJ3" s="76"/>
      <c r="GIK3" s="76"/>
      <c r="GIL3" s="76"/>
      <c r="GIM3" s="76"/>
      <c r="GIN3" s="76"/>
      <c r="GIO3" s="76"/>
      <c r="GIP3" s="76"/>
      <c r="GIQ3" s="76"/>
      <c r="GIR3" s="76"/>
      <c r="GIS3" s="76"/>
      <c r="GIT3" s="76"/>
      <c r="GIU3" s="76"/>
      <c r="GIV3" s="76"/>
      <c r="GIW3" s="76"/>
      <c r="GIX3" s="76"/>
      <c r="GIY3" s="76"/>
      <c r="GIZ3" s="76"/>
      <c r="GJA3" s="76"/>
      <c r="GJB3" s="76"/>
      <c r="GJC3" s="76"/>
      <c r="GJD3" s="76"/>
      <c r="GJE3" s="76"/>
      <c r="GJF3" s="76"/>
      <c r="GJG3" s="76"/>
      <c r="GJH3" s="76"/>
      <c r="GJI3" s="76"/>
      <c r="GJJ3" s="76"/>
      <c r="GJK3" s="76"/>
      <c r="GJL3" s="76"/>
      <c r="GJM3" s="76"/>
      <c r="GJN3" s="76"/>
      <c r="GJO3" s="76"/>
      <c r="GJP3" s="76"/>
      <c r="GJQ3" s="76"/>
      <c r="GJR3" s="76"/>
      <c r="GJS3" s="76"/>
      <c r="GJT3" s="76"/>
      <c r="GJU3" s="76"/>
      <c r="GJV3" s="76"/>
      <c r="GJW3" s="76"/>
      <c r="GJX3" s="76"/>
      <c r="GJY3" s="76"/>
      <c r="GJZ3" s="76"/>
      <c r="GKA3" s="76"/>
      <c r="GKB3" s="76"/>
      <c r="GKC3" s="76"/>
      <c r="GKD3" s="76"/>
      <c r="GKE3" s="76"/>
      <c r="GKF3" s="76"/>
      <c r="GKG3" s="76"/>
      <c r="GKH3" s="76"/>
      <c r="GKI3" s="76"/>
      <c r="GKJ3" s="76"/>
      <c r="GKK3" s="76"/>
      <c r="GKL3" s="76"/>
      <c r="GKM3" s="76"/>
      <c r="GKN3" s="76"/>
      <c r="GKO3" s="76"/>
      <c r="GKP3" s="76"/>
      <c r="GKQ3" s="76"/>
      <c r="GKR3" s="76"/>
      <c r="GKS3" s="76"/>
      <c r="GKT3" s="76"/>
      <c r="GKU3" s="76"/>
      <c r="GKV3" s="76"/>
      <c r="GKW3" s="76"/>
      <c r="GKX3" s="76"/>
      <c r="GKY3" s="76"/>
      <c r="GKZ3" s="76"/>
      <c r="GLA3" s="76"/>
      <c r="GLB3" s="76"/>
      <c r="GLC3" s="76"/>
      <c r="GLD3" s="76"/>
      <c r="GLE3" s="76"/>
      <c r="GLF3" s="76"/>
      <c r="GLG3" s="76"/>
      <c r="GLH3" s="76"/>
      <c r="GLI3" s="76"/>
      <c r="GLJ3" s="76"/>
      <c r="GLK3" s="76"/>
      <c r="GLL3" s="76"/>
      <c r="GLM3" s="76"/>
      <c r="GLN3" s="76"/>
      <c r="GLO3" s="76"/>
      <c r="GLP3" s="76"/>
      <c r="GLQ3" s="76"/>
      <c r="GLR3" s="76"/>
      <c r="GLS3" s="76"/>
      <c r="GLT3" s="76"/>
      <c r="GLU3" s="76"/>
      <c r="GLV3" s="76"/>
      <c r="GLW3" s="76"/>
      <c r="GLX3" s="76"/>
      <c r="GLY3" s="76"/>
      <c r="GLZ3" s="76"/>
      <c r="GMA3" s="76"/>
      <c r="GMB3" s="76"/>
      <c r="GMC3" s="76"/>
      <c r="GMD3" s="76"/>
      <c r="GME3" s="76"/>
      <c r="GMF3" s="76"/>
      <c r="GMG3" s="76"/>
      <c r="GMH3" s="76"/>
      <c r="GMI3" s="76"/>
      <c r="GMJ3" s="76"/>
      <c r="GMK3" s="76"/>
      <c r="GML3" s="76"/>
      <c r="GMM3" s="76"/>
      <c r="GMN3" s="76"/>
      <c r="GMO3" s="76"/>
      <c r="GMP3" s="76"/>
      <c r="GMQ3" s="76"/>
      <c r="GMR3" s="76"/>
      <c r="GMS3" s="76"/>
      <c r="GMT3" s="76"/>
      <c r="GMU3" s="76"/>
      <c r="GMV3" s="76"/>
      <c r="GMW3" s="76"/>
      <c r="GMX3" s="76"/>
      <c r="GMY3" s="76"/>
      <c r="GMZ3" s="76"/>
      <c r="GNA3" s="76"/>
      <c r="GNB3" s="76"/>
      <c r="GNC3" s="76"/>
      <c r="GND3" s="76"/>
      <c r="GNE3" s="76"/>
      <c r="GNF3" s="76"/>
      <c r="GNG3" s="76"/>
      <c r="GNH3" s="76"/>
      <c r="GNI3" s="76"/>
      <c r="GNJ3" s="76"/>
      <c r="GNK3" s="76"/>
      <c r="GNL3" s="76"/>
      <c r="GNM3" s="76"/>
      <c r="GNN3" s="76"/>
      <c r="GNO3" s="76"/>
      <c r="GNP3" s="76"/>
      <c r="GNQ3" s="76"/>
      <c r="GNR3" s="76"/>
      <c r="GNS3" s="76"/>
      <c r="GNT3" s="76"/>
      <c r="GNU3" s="76"/>
      <c r="GNV3" s="76"/>
      <c r="GNW3" s="76"/>
      <c r="GNX3" s="76"/>
      <c r="GNY3" s="76"/>
      <c r="GNZ3" s="76"/>
      <c r="GOA3" s="76"/>
      <c r="GOB3" s="76"/>
      <c r="GOC3" s="76"/>
      <c r="GOD3" s="76"/>
      <c r="GOE3" s="76"/>
      <c r="GOF3" s="76"/>
      <c r="GOG3" s="76"/>
      <c r="GOH3" s="76"/>
      <c r="GOI3" s="76"/>
      <c r="GOJ3" s="76"/>
      <c r="GOK3" s="76"/>
      <c r="GOL3" s="76"/>
      <c r="GOM3" s="76"/>
      <c r="GON3" s="76"/>
      <c r="GOO3" s="76"/>
      <c r="GOP3" s="76"/>
      <c r="GOQ3" s="76"/>
      <c r="GOR3" s="76"/>
      <c r="GOS3" s="76"/>
      <c r="GOT3" s="76"/>
      <c r="GOU3" s="76"/>
      <c r="GOV3" s="76"/>
      <c r="GOW3" s="76"/>
      <c r="GOX3" s="76"/>
      <c r="GOY3" s="76"/>
      <c r="GOZ3" s="76"/>
      <c r="GPA3" s="76"/>
      <c r="GPB3" s="76"/>
      <c r="GPC3" s="76"/>
      <c r="GPD3" s="76"/>
      <c r="GPE3" s="76"/>
      <c r="GPF3" s="76"/>
      <c r="GPG3" s="76"/>
      <c r="GPH3" s="76"/>
      <c r="GPI3" s="76"/>
      <c r="GPJ3" s="76"/>
      <c r="GPK3" s="76"/>
      <c r="GPL3" s="76"/>
      <c r="GPM3" s="76"/>
      <c r="GPN3" s="76"/>
      <c r="GPO3" s="76"/>
      <c r="GPP3" s="76"/>
      <c r="GPQ3" s="76"/>
      <c r="GPR3" s="76"/>
      <c r="GPS3" s="76"/>
      <c r="GPT3" s="76"/>
      <c r="GPU3" s="76"/>
      <c r="GPV3" s="76"/>
      <c r="GPW3" s="76"/>
      <c r="GPX3" s="76"/>
      <c r="GPY3" s="76"/>
      <c r="GPZ3" s="76"/>
      <c r="GQA3" s="76"/>
      <c r="GQB3" s="76"/>
      <c r="GQC3" s="76"/>
      <c r="GQD3" s="76"/>
      <c r="GQE3" s="76"/>
      <c r="GQF3" s="76"/>
      <c r="GQG3" s="76"/>
      <c r="GQH3" s="76"/>
      <c r="GQI3" s="76"/>
      <c r="GQJ3" s="76"/>
      <c r="GQK3" s="76"/>
      <c r="GQL3" s="76"/>
      <c r="GQM3" s="76"/>
      <c r="GQN3" s="76"/>
      <c r="GQO3" s="76"/>
      <c r="GQP3" s="76"/>
      <c r="GQQ3" s="76"/>
      <c r="GQR3" s="76"/>
      <c r="GQS3" s="76"/>
      <c r="GQT3" s="76"/>
      <c r="GQU3" s="76"/>
      <c r="GQV3" s="76"/>
      <c r="GQW3" s="76"/>
      <c r="GQX3" s="76"/>
      <c r="GQY3" s="76"/>
      <c r="GQZ3" s="76"/>
      <c r="GRA3" s="76"/>
      <c r="GRB3" s="76"/>
      <c r="GRC3" s="76"/>
      <c r="GRD3" s="76"/>
      <c r="GRE3" s="76"/>
      <c r="GRF3" s="76"/>
      <c r="GRG3" s="76"/>
      <c r="GRH3" s="76"/>
      <c r="GRI3" s="76"/>
      <c r="GRJ3" s="76"/>
      <c r="GRK3" s="76"/>
      <c r="GRL3" s="76"/>
      <c r="GRM3" s="76"/>
      <c r="GRN3" s="76"/>
      <c r="GRO3" s="76"/>
      <c r="GRP3" s="76"/>
      <c r="GRQ3" s="76"/>
      <c r="GRR3" s="76"/>
      <c r="GRS3" s="76"/>
      <c r="GRT3" s="76"/>
      <c r="GRU3" s="76"/>
      <c r="GRV3" s="76"/>
      <c r="GRW3" s="76"/>
      <c r="GRX3" s="76"/>
      <c r="GRY3" s="76"/>
      <c r="GRZ3" s="76"/>
      <c r="GSA3" s="76"/>
      <c r="GSB3" s="76"/>
      <c r="GSC3" s="76"/>
      <c r="GSD3" s="76"/>
      <c r="GSE3" s="76"/>
      <c r="GSF3" s="76"/>
      <c r="GSG3" s="76"/>
      <c r="GSH3" s="76"/>
      <c r="GSI3" s="76"/>
      <c r="GSJ3" s="76"/>
      <c r="GSK3" s="76"/>
      <c r="GSL3" s="76"/>
      <c r="GSM3" s="76"/>
      <c r="GSN3" s="76"/>
      <c r="GSO3" s="76"/>
      <c r="GSP3" s="76"/>
      <c r="GSQ3" s="76"/>
      <c r="GSR3" s="76"/>
      <c r="GSS3" s="76"/>
      <c r="GST3" s="76"/>
      <c r="GSU3" s="76"/>
      <c r="GSV3" s="76"/>
      <c r="GSW3" s="76"/>
      <c r="GSX3" s="76"/>
      <c r="GSY3" s="76"/>
      <c r="GSZ3" s="76"/>
      <c r="GTA3" s="76"/>
      <c r="GTB3" s="76"/>
      <c r="GTC3" s="76"/>
      <c r="GTD3" s="76"/>
      <c r="GTE3" s="76"/>
      <c r="GTF3" s="76"/>
      <c r="GTG3" s="76"/>
      <c r="GTH3" s="76"/>
      <c r="GTI3" s="76"/>
      <c r="GTJ3" s="76"/>
      <c r="GTK3" s="76"/>
      <c r="GTL3" s="76"/>
      <c r="GTM3" s="76"/>
      <c r="GTN3" s="76"/>
      <c r="GTO3" s="76"/>
      <c r="GTP3" s="76"/>
      <c r="GTQ3" s="76"/>
      <c r="GTR3" s="76"/>
      <c r="GTS3" s="76"/>
      <c r="GTT3" s="76"/>
      <c r="GTU3" s="76"/>
      <c r="GTV3" s="76"/>
      <c r="GTW3" s="76"/>
      <c r="GTX3" s="76"/>
      <c r="GTY3" s="76"/>
      <c r="GTZ3" s="76"/>
      <c r="GUA3" s="76"/>
      <c r="GUB3" s="76"/>
      <c r="GUC3" s="76"/>
      <c r="GUD3" s="76"/>
      <c r="GUE3" s="76"/>
      <c r="GUF3" s="76"/>
      <c r="GUG3" s="76"/>
      <c r="GUH3" s="76"/>
      <c r="GUI3" s="76"/>
      <c r="GUJ3" s="76"/>
      <c r="GUK3" s="76"/>
      <c r="GUL3" s="76"/>
      <c r="GUM3" s="76"/>
      <c r="GUN3" s="76"/>
      <c r="GUO3" s="76"/>
      <c r="GUP3" s="76"/>
      <c r="GUQ3" s="76"/>
      <c r="GUR3" s="76"/>
      <c r="GUS3" s="76"/>
      <c r="GUT3" s="76"/>
      <c r="GUU3" s="76"/>
      <c r="GUV3" s="76"/>
      <c r="GUW3" s="76"/>
      <c r="GUX3" s="76"/>
      <c r="GUY3" s="76"/>
      <c r="GUZ3" s="76"/>
      <c r="GVA3" s="76"/>
      <c r="GVB3" s="76"/>
      <c r="GVC3" s="76"/>
      <c r="GVD3" s="76"/>
      <c r="GVE3" s="76"/>
      <c r="GVF3" s="76"/>
      <c r="GVG3" s="76"/>
      <c r="GVH3" s="76"/>
      <c r="GVI3" s="76"/>
      <c r="GVJ3" s="76"/>
      <c r="GVK3" s="76"/>
      <c r="GVL3" s="76"/>
      <c r="GVM3" s="76"/>
      <c r="GVN3" s="76"/>
      <c r="GVO3" s="76"/>
      <c r="GVP3" s="76"/>
      <c r="GVQ3" s="76"/>
      <c r="GVR3" s="76"/>
      <c r="GVS3" s="76"/>
      <c r="GVT3" s="76"/>
      <c r="GVU3" s="76"/>
      <c r="GVV3" s="76"/>
      <c r="GVW3" s="76"/>
      <c r="GVX3" s="76"/>
      <c r="GVY3" s="76"/>
      <c r="GVZ3" s="76"/>
      <c r="GWA3" s="76"/>
      <c r="GWB3" s="76"/>
      <c r="GWC3" s="76"/>
      <c r="GWD3" s="76"/>
      <c r="GWE3" s="76"/>
      <c r="GWF3" s="76"/>
      <c r="GWG3" s="76"/>
      <c r="GWH3" s="76"/>
      <c r="GWI3" s="76"/>
      <c r="GWJ3" s="76"/>
      <c r="GWK3" s="76"/>
      <c r="GWL3" s="76"/>
      <c r="GWM3" s="76"/>
      <c r="GWN3" s="76"/>
      <c r="GWO3" s="76"/>
      <c r="GWP3" s="76"/>
      <c r="GWQ3" s="76"/>
      <c r="GWR3" s="76"/>
      <c r="GWS3" s="76"/>
      <c r="GWT3" s="76"/>
      <c r="GWU3" s="76"/>
      <c r="GWV3" s="76"/>
      <c r="GWW3" s="76"/>
      <c r="GWX3" s="76"/>
      <c r="GWY3" s="76"/>
      <c r="GWZ3" s="76"/>
      <c r="GXA3" s="76"/>
      <c r="GXB3" s="76"/>
      <c r="GXC3" s="76"/>
      <c r="GXD3" s="76"/>
      <c r="GXE3" s="76"/>
      <c r="GXF3" s="76"/>
      <c r="GXG3" s="76"/>
      <c r="GXH3" s="76"/>
      <c r="GXI3" s="76"/>
      <c r="GXJ3" s="76"/>
      <c r="GXK3" s="76"/>
      <c r="GXL3" s="76"/>
      <c r="GXM3" s="76"/>
      <c r="GXN3" s="76"/>
      <c r="GXO3" s="76"/>
      <c r="GXP3" s="76"/>
      <c r="GXQ3" s="76"/>
      <c r="GXR3" s="76"/>
      <c r="GXS3" s="76"/>
      <c r="GXT3" s="76"/>
      <c r="GXU3" s="76"/>
      <c r="GXV3" s="76"/>
      <c r="GXW3" s="76"/>
      <c r="GXX3" s="76"/>
      <c r="GXY3" s="76"/>
      <c r="GXZ3" s="76"/>
      <c r="GYA3" s="76"/>
      <c r="GYB3" s="76"/>
      <c r="GYC3" s="76"/>
      <c r="GYD3" s="76"/>
      <c r="GYE3" s="76"/>
      <c r="GYF3" s="76"/>
      <c r="GYG3" s="76"/>
      <c r="GYH3" s="76"/>
      <c r="GYI3" s="76"/>
      <c r="GYJ3" s="76"/>
      <c r="GYK3" s="76"/>
      <c r="GYL3" s="76"/>
      <c r="GYM3" s="76"/>
      <c r="GYN3" s="76"/>
      <c r="GYO3" s="76"/>
      <c r="GYP3" s="76"/>
      <c r="GYQ3" s="76"/>
      <c r="GYR3" s="76"/>
      <c r="GYS3" s="76"/>
      <c r="GYT3" s="76"/>
      <c r="GYU3" s="76"/>
      <c r="GYV3" s="76"/>
      <c r="GYW3" s="76"/>
      <c r="GYX3" s="76"/>
      <c r="GYY3" s="76"/>
      <c r="GYZ3" s="76"/>
      <c r="GZA3" s="76"/>
      <c r="GZB3" s="76"/>
      <c r="GZC3" s="76"/>
      <c r="GZD3" s="76"/>
      <c r="GZE3" s="76"/>
      <c r="GZF3" s="76"/>
      <c r="GZG3" s="76"/>
      <c r="GZH3" s="76"/>
      <c r="GZI3" s="76"/>
      <c r="GZJ3" s="76"/>
      <c r="GZK3" s="76"/>
      <c r="GZL3" s="76"/>
      <c r="GZM3" s="76"/>
      <c r="GZN3" s="76"/>
      <c r="GZO3" s="76"/>
      <c r="GZP3" s="76"/>
      <c r="GZQ3" s="76"/>
      <c r="GZR3" s="76"/>
      <c r="GZS3" s="76"/>
      <c r="GZT3" s="76"/>
      <c r="GZU3" s="76"/>
      <c r="GZV3" s="76"/>
      <c r="GZW3" s="76"/>
      <c r="GZX3" s="76"/>
      <c r="GZY3" s="76"/>
      <c r="GZZ3" s="76"/>
      <c r="HAA3" s="76"/>
      <c r="HAB3" s="76"/>
      <c r="HAC3" s="76"/>
      <c r="HAD3" s="76"/>
      <c r="HAE3" s="76"/>
      <c r="HAF3" s="76"/>
      <c r="HAG3" s="76"/>
      <c r="HAH3" s="76"/>
      <c r="HAI3" s="76"/>
      <c r="HAJ3" s="76"/>
      <c r="HAK3" s="76"/>
      <c r="HAL3" s="76"/>
      <c r="HAM3" s="76"/>
      <c r="HAN3" s="76"/>
      <c r="HAO3" s="76"/>
      <c r="HAP3" s="76"/>
      <c r="HAQ3" s="76"/>
      <c r="HAR3" s="76"/>
      <c r="HAS3" s="76"/>
      <c r="HAT3" s="76"/>
      <c r="HAU3" s="76"/>
      <c r="HAV3" s="76"/>
      <c r="HAW3" s="76"/>
      <c r="HAX3" s="76"/>
      <c r="HAY3" s="76"/>
      <c r="HAZ3" s="76"/>
      <c r="HBA3" s="76"/>
      <c r="HBB3" s="76"/>
      <c r="HBC3" s="76"/>
      <c r="HBD3" s="76"/>
      <c r="HBE3" s="76"/>
      <c r="HBF3" s="76"/>
      <c r="HBG3" s="76"/>
      <c r="HBH3" s="76"/>
      <c r="HBI3" s="76"/>
      <c r="HBJ3" s="76"/>
      <c r="HBK3" s="76"/>
      <c r="HBL3" s="76"/>
      <c r="HBM3" s="76"/>
      <c r="HBN3" s="76"/>
      <c r="HBO3" s="76"/>
      <c r="HBP3" s="76"/>
      <c r="HBQ3" s="76"/>
      <c r="HBR3" s="76"/>
      <c r="HBS3" s="76"/>
      <c r="HBT3" s="76"/>
      <c r="HBU3" s="76"/>
      <c r="HBV3" s="76"/>
      <c r="HBW3" s="76"/>
      <c r="HBX3" s="76"/>
      <c r="HBY3" s="76"/>
      <c r="HBZ3" s="76"/>
      <c r="HCA3" s="76"/>
      <c r="HCB3" s="76"/>
      <c r="HCC3" s="76"/>
      <c r="HCD3" s="76"/>
      <c r="HCE3" s="76"/>
      <c r="HCF3" s="76"/>
      <c r="HCG3" s="76"/>
      <c r="HCH3" s="76"/>
      <c r="HCI3" s="76"/>
      <c r="HCJ3" s="76"/>
      <c r="HCK3" s="76"/>
      <c r="HCL3" s="76"/>
      <c r="HCM3" s="76"/>
      <c r="HCN3" s="76"/>
      <c r="HCO3" s="76"/>
      <c r="HCP3" s="76"/>
      <c r="HCQ3" s="76"/>
      <c r="HCR3" s="76"/>
      <c r="HCS3" s="76"/>
      <c r="HCT3" s="76"/>
      <c r="HCU3" s="76"/>
      <c r="HCV3" s="76"/>
      <c r="HCW3" s="76"/>
      <c r="HCX3" s="76"/>
      <c r="HCY3" s="76"/>
      <c r="HCZ3" s="76"/>
      <c r="HDA3" s="76"/>
      <c r="HDB3" s="76"/>
      <c r="HDC3" s="76"/>
      <c r="HDD3" s="76"/>
      <c r="HDE3" s="76"/>
      <c r="HDF3" s="76"/>
      <c r="HDG3" s="76"/>
      <c r="HDH3" s="76"/>
      <c r="HDI3" s="76"/>
      <c r="HDJ3" s="76"/>
      <c r="HDK3" s="76"/>
      <c r="HDL3" s="76"/>
      <c r="HDM3" s="76"/>
      <c r="HDN3" s="76"/>
      <c r="HDO3" s="76"/>
      <c r="HDP3" s="76"/>
      <c r="HDQ3" s="76"/>
      <c r="HDR3" s="76"/>
      <c r="HDS3" s="76"/>
      <c r="HDT3" s="76"/>
      <c r="HDU3" s="76"/>
      <c r="HDV3" s="76"/>
      <c r="HDW3" s="76"/>
      <c r="HDX3" s="76"/>
      <c r="HDY3" s="76"/>
      <c r="HDZ3" s="76"/>
      <c r="HEA3" s="76"/>
      <c r="HEB3" s="76"/>
      <c r="HEC3" s="76"/>
      <c r="HED3" s="76"/>
      <c r="HEE3" s="76"/>
      <c r="HEF3" s="76"/>
      <c r="HEG3" s="76"/>
      <c r="HEH3" s="76"/>
      <c r="HEI3" s="76"/>
      <c r="HEJ3" s="76"/>
      <c r="HEK3" s="76"/>
      <c r="HEL3" s="76"/>
      <c r="HEM3" s="76"/>
      <c r="HEN3" s="76"/>
      <c r="HEO3" s="76"/>
      <c r="HEP3" s="76"/>
      <c r="HEQ3" s="76"/>
      <c r="HER3" s="76"/>
      <c r="HES3" s="76"/>
      <c r="HET3" s="76"/>
      <c r="HEU3" s="76"/>
      <c r="HEV3" s="76"/>
      <c r="HEW3" s="76"/>
      <c r="HEX3" s="76"/>
      <c r="HEY3" s="76"/>
      <c r="HEZ3" s="76"/>
      <c r="HFA3" s="76"/>
      <c r="HFB3" s="76"/>
      <c r="HFC3" s="76"/>
      <c r="HFD3" s="76"/>
      <c r="HFE3" s="76"/>
      <c r="HFF3" s="76"/>
      <c r="HFG3" s="76"/>
      <c r="HFH3" s="76"/>
      <c r="HFI3" s="76"/>
      <c r="HFJ3" s="76"/>
      <c r="HFK3" s="76"/>
      <c r="HFL3" s="76"/>
      <c r="HFM3" s="76"/>
      <c r="HFN3" s="76"/>
      <c r="HFO3" s="76"/>
      <c r="HFP3" s="76"/>
      <c r="HFQ3" s="76"/>
      <c r="HFR3" s="76"/>
      <c r="HFS3" s="76"/>
      <c r="HFT3" s="76"/>
      <c r="HFU3" s="76"/>
      <c r="HFV3" s="76"/>
      <c r="HFW3" s="76"/>
      <c r="HFX3" s="76"/>
      <c r="HFY3" s="76"/>
      <c r="HFZ3" s="76"/>
      <c r="HGA3" s="76"/>
      <c r="HGB3" s="76"/>
      <c r="HGC3" s="76"/>
      <c r="HGD3" s="76"/>
      <c r="HGE3" s="76"/>
      <c r="HGF3" s="76"/>
      <c r="HGG3" s="76"/>
      <c r="HGH3" s="76"/>
      <c r="HGI3" s="76"/>
      <c r="HGJ3" s="76"/>
      <c r="HGK3" s="76"/>
      <c r="HGL3" s="76"/>
      <c r="HGM3" s="76"/>
      <c r="HGN3" s="76"/>
      <c r="HGO3" s="76"/>
      <c r="HGP3" s="76"/>
      <c r="HGQ3" s="76"/>
      <c r="HGR3" s="76"/>
      <c r="HGS3" s="76"/>
      <c r="HGT3" s="76"/>
      <c r="HGU3" s="76"/>
      <c r="HGV3" s="76"/>
      <c r="HGW3" s="76"/>
      <c r="HGX3" s="76"/>
      <c r="HGY3" s="76"/>
      <c r="HGZ3" s="76"/>
      <c r="HHA3" s="76"/>
      <c r="HHB3" s="76"/>
      <c r="HHC3" s="76"/>
      <c r="HHD3" s="76"/>
      <c r="HHE3" s="76"/>
      <c r="HHF3" s="76"/>
      <c r="HHG3" s="76"/>
      <c r="HHH3" s="76"/>
      <c r="HHI3" s="76"/>
      <c r="HHJ3" s="76"/>
      <c r="HHK3" s="76"/>
      <c r="HHL3" s="76"/>
      <c r="HHM3" s="76"/>
      <c r="HHN3" s="76"/>
      <c r="HHO3" s="76"/>
      <c r="HHP3" s="76"/>
      <c r="HHQ3" s="76"/>
      <c r="HHR3" s="76"/>
      <c r="HHS3" s="76"/>
      <c r="HHT3" s="76"/>
      <c r="HHU3" s="76"/>
      <c r="HHV3" s="76"/>
      <c r="HHW3" s="76"/>
      <c r="HHX3" s="76"/>
      <c r="HHY3" s="76"/>
      <c r="HHZ3" s="76"/>
      <c r="HIA3" s="76"/>
      <c r="HIB3" s="76"/>
      <c r="HIC3" s="76"/>
      <c r="HID3" s="76"/>
      <c r="HIE3" s="76"/>
      <c r="HIF3" s="76"/>
      <c r="HIG3" s="76"/>
      <c r="HIH3" s="76"/>
      <c r="HII3" s="76"/>
      <c r="HIJ3" s="76"/>
      <c r="HIK3" s="76"/>
      <c r="HIL3" s="76"/>
      <c r="HIM3" s="76"/>
      <c r="HIN3" s="76"/>
      <c r="HIO3" s="76"/>
      <c r="HIP3" s="76"/>
      <c r="HIQ3" s="76"/>
      <c r="HIR3" s="76"/>
      <c r="HIS3" s="76"/>
      <c r="HIT3" s="76"/>
      <c r="HIU3" s="76"/>
      <c r="HIV3" s="76"/>
      <c r="HIW3" s="76"/>
      <c r="HIX3" s="76"/>
      <c r="HIY3" s="76"/>
      <c r="HIZ3" s="76"/>
      <c r="HJA3" s="76"/>
      <c r="HJB3" s="76"/>
      <c r="HJC3" s="76"/>
      <c r="HJD3" s="76"/>
      <c r="HJE3" s="76"/>
      <c r="HJF3" s="76"/>
      <c r="HJG3" s="76"/>
      <c r="HJH3" s="76"/>
      <c r="HJI3" s="76"/>
      <c r="HJJ3" s="76"/>
      <c r="HJK3" s="76"/>
      <c r="HJL3" s="76"/>
      <c r="HJM3" s="76"/>
      <c r="HJN3" s="76"/>
      <c r="HJO3" s="76"/>
      <c r="HJP3" s="76"/>
      <c r="HJQ3" s="76"/>
      <c r="HJR3" s="76"/>
      <c r="HJS3" s="76"/>
      <c r="HJT3" s="76"/>
      <c r="HJU3" s="76"/>
      <c r="HJV3" s="76"/>
      <c r="HJW3" s="76"/>
      <c r="HJX3" s="76"/>
      <c r="HJY3" s="76"/>
      <c r="HJZ3" s="76"/>
      <c r="HKA3" s="76"/>
      <c r="HKB3" s="76"/>
      <c r="HKC3" s="76"/>
      <c r="HKD3" s="76"/>
      <c r="HKE3" s="76"/>
      <c r="HKF3" s="76"/>
      <c r="HKG3" s="76"/>
      <c r="HKH3" s="76"/>
      <c r="HKI3" s="76"/>
      <c r="HKJ3" s="76"/>
      <c r="HKK3" s="76"/>
      <c r="HKL3" s="76"/>
      <c r="HKM3" s="76"/>
      <c r="HKN3" s="76"/>
      <c r="HKO3" s="76"/>
      <c r="HKP3" s="76"/>
      <c r="HKQ3" s="76"/>
      <c r="HKR3" s="76"/>
      <c r="HKS3" s="76"/>
      <c r="HKT3" s="76"/>
      <c r="HKU3" s="76"/>
      <c r="HKV3" s="76"/>
      <c r="HKW3" s="76"/>
      <c r="HKX3" s="76"/>
      <c r="HKY3" s="76"/>
      <c r="HKZ3" s="76"/>
      <c r="HLA3" s="76"/>
      <c r="HLB3" s="76"/>
      <c r="HLC3" s="76"/>
      <c r="HLD3" s="76"/>
      <c r="HLE3" s="76"/>
      <c r="HLF3" s="76"/>
      <c r="HLG3" s="76"/>
      <c r="HLH3" s="76"/>
      <c r="HLI3" s="76"/>
      <c r="HLJ3" s="76"/>
      <c r="HLK3" s="76"/>
      <c r="HLL3" s="76"/>
      <c r="HLM3" s="76"/>
      <c r="HLN3" s="76"/>
      <c r="HLO3" s="76"/>
      <c r="HLP3" s="76"/>
      <c r="HLQ3" s="76"/>
      <c r="HLR3" s="76"/>
      <c r="HLS3" s="76"/>
      <c r="HLT3" s="76"/>
      <c r="HLU3" s="76"/>
      <c r="HLV3" s="76"/>
      <c r="HLW3" s="76"/>
      <c r="HLX3" s="76"/>
      <c r="HLY3" s="76"/>
      <c r="HLZ3" s="76"/>
      <c r="HMA3" s="76"/>
      <c r="HMB3" s="76"/>
      <c r="HMC3" s="76"/>
      <c r="HMD3" s="76"/>
      <c r="HME3" s="76"/>
      <c r="HMF3" s="76"/>
      <c r="HMG3" s="76"/>
      <c r="HMH3" s="76"/>
      <c r="HMI3" s="76"/>
      <c r="HMJ3" s="76"/>
      <c r="HMK3" s="76"/>
      <c r="HML3" s="76"/>
      <c r="HMM3" s="76"/>
      <c r="HMN3" s="76"/>
      <c r="HMO3" s="76"/>
      <c r="HMP3" s="76"/>
      <c r="HMQ3" s="76"/>
      <c r="HMR3" s="76"/>
      <c r="HMS3" s="76"/>
      <c r="HMT3" s="76"/>
      <c r="HMU3" s="76"/>
      <c r="HMV3" s="76"/>
      <c r="HMW3" s="76"/>
      <c r="HMX3" s="76"/>
      <c r="HMY3" s="76"/>
      <c r="HMZ3" s="76"/>
      <c r="HNA3" s="76"/>
      <c r="HNB3" s="76"/>
      <c r="HNC3" s="76"/>
      <c r="HND3" s="76"/>
      <c r="HNE3" s="76"/>
      <c r="HNF3" s="76"/>
      <c r="HNG3" s="76"/>
      <c r="HNH3" s="76"/>
      <c r="HNI3" s="76"/>
      <c r="HNJ3" s="76"/>
      <c r="HNK3" s="76"/>
      <c r="HNL3" s="76"/>
      <c r="HNM3" s="76"/>
      <c r="HNN3" s="76"/>
      <c r="HNO3" s="76"/>
      <c r="HNP3" s="76"/>
      <c r="HNQ3" s="76"/>
      <c r="HNR3" s="76"/>
      <c r="HNS3" s="76"/>
      <c r="HNT3" s="76"/>
      <c r="HNU3" s="76"/>
      <c r="HNV3" s="76"/>
      <c r="HNW3" s="76"/>
      <c r="HNX3" s="76"/>
      <c r="HNY3" s="76"/>
      <c r="HNZ3" s="76"/>
      <c r="HOA3" s="76"/>
      <c r="HOB3" s="76"/>
      <c r="HOC3" s="76"/>
      <c r="HOD3" s="76"/>
      <c r="HOE3" s="76"/>
      <c r="HOF3" s="76"/>
      <c r="HOG3" s="76"/>
      <c r="HOH3" s="76"/>
      <c r="HOI3" s="76"/>
      <c r="HOJ3" s="76"/>
      <c r="HOK3" s="76"/>
      <c r="HOL3" s="76"/>
      <c r="HOM3" s="76"/>
      <c r="HON3" s="76"/>
      <c r="HOO3" s="76"/>
      <c r="HOP3" s="76"/>
      <c r="HOQ3" s="76"/>
      <c r="HOR3" s="76"/>
      <c r="HOS3" s="76"/>
      <c r="HOT3" s="76"/>
      <c r="HOU3" s="76"/>
      <c r="HOV3" s="76"/>
      <c r="HOW3" s="76"/>
      <c r="HOX3" s="76"/>
      <c r="HOY3" s="76"/>
      <c r="HOZ3" s="76"/>
      <c r="HPA3" s="76"/>
      <c r="HPB3" s="76"/>
      <c r="HPC3" s="76"/>
      <c r="HPD3" s="76"/>
      <c r="HPE3" s="76"/>
      <c r="HPF3" s="76"/>
      <c r="HPG3" s="76"/>
      <c r="HPH3" s="76"/>
      <c r="HPI3" s="76"/>
      <c r="HPJ3" s="76"/>
      <c r="HPK3" s="76"/>
      <c r="HPL3" s="76"/>
      <c r="HPM3" s="76"/>
      <c r="HPN3" s="76"/>
      <c r="HPO3" s="76"/>
      <c r="HPP3" s="76"/>
      <c r="HPQ3" s="76"/>
      <c r="HPR3" s="76"/>
      <c r="HPS3" s="76"/>
      <c r="HPT3" s="76"/>
      <c r="HPU3" s="76"/>
      <c r="HPV3" s="76"/>
      <c r="HPW3" s="76"/>
      <c r="HPX3" s="76"/>
      <c r="HPY3" s="76"/>
      <c r="HPZ3" s="76"/>
      <c r="HQA3" s="76"/>
      <c r="HQB3" s="76"/>
      <c r="HQC3" s="76"/>
      <c r="HQD3" s="76"/>
      <c r="HQE3" s="76"/>
      <c r="HQF3" s="76"/>
      <c r="HQG3" s="76"/>
      <c r="HQH3" s="76"/>
      <c r="HQI3" s="76"/>
      <c r="HQJ3" s="76"/>
      <c r="HQK3" s="76"/>
      <c r="HQL3" s="76"/>
      <c r="HQM3" s="76"/>
      <c r="HQN3" s="76"/>
      <c r="HQO3" s="76"/>
      <c r="HQP3" s="76"/>
      <c r="HQQ3" s="76"/>
      <c r="HQR3" s="76"/>
      <c r="HQS3" s="76"/>
      <c r="HQT3" s="76"/>
      <c r="HQU3" s="76"/>
      <c r="HQV3" s="76"/>
      <c r="HQW3" s="76"/>
      <c r="HQX3" s="76"/>
      <c r="HQY3" s="76"/>
      <c r="HQZ3" s="76"/>
      <c r="HRA3" s="76"/>
      <c r="HRB3" s="76"/>
      <c r="HRC3" s="76"/>
      <c r="HRD3" s="76"/>
      <c r="HRE3" s="76"/>
      <c r="HRF3" s="76"/>
      <c r="HRG3" s="76"/>
      <c r="HRH3" s="76"/>
      <c r="HRI3" s="76"/>
      <c r="HRJ3" s="76"/>
      <c r="HRK3" s="76"/>
      <c r="HRL3" s="76"/>
      <c r="HRM3" s="76"/>
      <c r="HRN3" s="76"/>
      <c r="HRO3" s="76"/>
      <c r="HRP3" s="76"/>
      <c r="HRQ3" s="76"/>
      <c r="HRR3" s="76"/>
      <c r="HRS3" s="76"/>
      <c r="HRT3" s="76"/>
      <c r="HRU3" s="76"/>
      <c r="HRV3" s="76"/>
      <c r="HRW3" s="76"/>
      <c r="HRX3" s="76"/>
      <c r="HRY3" s="76"/>
      <c r="HRZ3" s="76"/>
      <c r="HSA3" s="76"/>
      <c r="HSB3" s="76"/>
      <c r="HSC3" s="76"/>
      <c r="HSD3" s="76"/>
      <c r="HSE3" s="76"/>
      <c r="HSF3" s="76"/>
      <c r="HSG3" s="76"/>
      <c r="HSH3" s="76"/>
      <c r="HSI3" s="76"/>
      <c r="HSJ3" s="76"/>
      <c r="HSK3" s="76"/>
      <c r="HSL3" s="76"/>
      <c r="HSM3" s="76"/>
      <c r="HSN3" s="76"/>
      <c r="HSO3" s="76"/>
      <c r="HSP3" s="76"/>
      <c r="HSQ3" s="76"/>
      <c r="HSR3" s="76"/>
      <c r="HSS3" s="76"/>
      <c r="HST3" s="76"/>
      <c r="HSU3" s="76"/>
      <c r="HSV3" s="76"/>
      <c r="HSW3" s="76"/>
      <c r="HSX3" s="76"/>
      <c r="HSY3" s="76"/>
      <c r="HSZ3" s="76"/>
      <c r="HTA3" s="76"/>
      <c r="HTB3" s="76"/>
      <c r="HTC3" s="76"/>
      <c r="HTD3" s="76"/>
      <c r="HTE3" s="76"/>
      <c r="HTF3" s="76"/>
      <c r="HTG3" s="76"/>
      <c r="HTH3" s="76"/>
      <c r="HTI3" s="76"/>
      <c r="HTJ3" s="76"/>
      <c r="HTK3" s="76"/>
      <c r="HTL3" s="76"/>
      <c r="HTM3" s="76"/>
      <c r="HTN3" s="76"/>
      <c r="HTO3" s="76"/>
      <c r="HTP3" s="76"/>
      <c r="HTQ3" s="76"/>
      <c r="HTR3" s="76"/>
      <c r="HTS3" s="76"/>
      <c r="HTT3" s="76"/>
      <c r="HTU3" s="76"/>
      <c r="HTV3" s="76"/>
      <c r="HTW3" s="76"/>
      <c r="HTX3" s="76"/>
      <c r="HTY3" s="76"/>
      <c r="HTZ3" s="76"/>
      <c r="HUA3" s="76"/>
      <c r="HUB3" s="76"/>
      <c r="HUC3" s="76"/>
      <c r="HUD3" s="76"/>
      <c r="HUE3" s="76"/>
      <c r="HUF3" s="76"/>
      <c r="HUG3" s="76"/>
      <c r="HUH3" s="76"/>
      <c r="HUI3" s="76"/>
      <c r="HUJ3" s="76"/>
      <c r="HUK3" s="76"/>
      <c r="HUL3" s="76"/>
      <c r="HUM3" s="76"/>
      <c r="HUN3" s="76"/>
      <c r="HUO3" s="76"/>
      <c r="HUP3" s="76"/>
      <c r="HUQ3" s="76"/>
      <c r="HUR3" s="76"/>
      <c r="HUS3" s="76"/>
      <c r="HUT3" s="76"/>
      <c r="HUU3" s="76"/>
      <c r="HUV3" s="76"/>
      <c r="HUW3" s="76"/>
      <c r="HUX3" s="76"/>
      <c r="HUY3" s="76"/>
      <c r="HUZ3" s="76"/>
      <c r="HVA3" s="76"/>
      <c r="HVB3" s="76"/>
      <c r="HVC3" s="76"/>
      <c r="HVD3" s="76"/>
      <c r="HVE3" s="76"/>
      <c r="HVF3" s="76"/>
      <c r="HVG3" s="76"/>
      <c r="HVH3" s="76"/>
      <c r="HVI3" s="76"/>
      <c r="HVJ3" s="76"/>
      <c r="HVK3" s="76"/>
      <c r="HVL3" s="76"/>
      <c r="HVM3" s="76"/>
      <c r="HVN3" s="76"/>
      <c r="HVO3" s="76"/>
      <c r="HVP3" s="76"/>
      <c r="HVQ3" s="76"/>
      <c r="HVR3" s="76"/>
      <c r="HVS3" s="76"/>
      <c r="HVT3" s="76"/>
      <c r="HVU3" s="76"/>
      <c r="HVV3" s="76"/>
      <c r="HVW3" s="76"/>
      <c r="HVX3" s="76"/>
      <c r="HVY3" s="76"/>
      <c r="HVZ3" s="76"/>
      <c r="HWA3" s="76"/>
      <c r="HWB3" s="76"/>
      <c r="HWC3" s="76"/>
      <c r="HWD3" s="76"/>
      <c r="HWE3" s="76"/>
      <c r="HWF3" s="76"/>
      <c r="HWG3" s="76"/>
      <c r="HWH3" s="76"/>
      <c r="HWI3" s="76"/>
      <c r="HWJ3" s="76"/>
      <c r="HWK3" s="76"/>
      <c r="HWL3" s="76"/>
      <c r="HWM3" s="76"/>
      <c r="HWN3" s="76"/>
      <c r="HWO3" s="76"/>
      <c r="HWP3" s="76"/>
      <c r="HWQ3" s="76"/>
      <c r="HWR3" s="76"/>
      <c r="HWS3" s="76"/>
      <c r="HWT3" s="76"/>
      <c r="HWU3" s="76"/>
      <c r="HWV3" s="76"/>
      <c r="HWW3" s="76"/>
      <c r="HWX3" s="76"/>
      <c r="HWY3" s="76"/>
      <c r="HWZ3" s="76"/>
      <c r="HXA3" s="76"/>
      <c r="HXB3" s="76"/>
      <c r="HXC3" s="76"/>
      <c r="HXD3" s="76"/>
      <c r="HXE3" s="76"/>
      <c r="HXF3" s="76"/>
      <c r="HXG3" s="76"/>
      <c r="HXH3" s="76"/>
      <c r="HXI3" s="76"/>
      <c r="HXJ3" s="76"/>
      <c r="HXK3" s="76"/>
      <c r="HXL3" s="76"/>
      <c r="HXM3" s="76"/>
      <c r="HXN3" s="76"/>
      <c r="HXO3" s="76"/>
      <c r="HXP3" s="76"/>
      <c r="HXQ3" s="76"/>
      <c r="HXR3" s="76"/>
      <c r="HXS3" s="76"/>
      <c r="HXT3" s="76"/>
      <c r="HXU3" s="76"/>
      <c r="HXV3" s="76"/>
      <c r="HXW3" s="76"/>
      <c r="HXX3" s="76"/>
      <c r="HXY3" s="76"/>
      <c r="HXZ3" s="76"/>
      <c r="HYA3" s="76"/>
      <c r="HYB3" s="76"/>
      <c r="HYC3" s="76"/>
      <c r="HYD3" s="76"/>
      <c r="HYE3" s="76"/>
      <c r="HYF3" s="76"/>
      <c r="HYG3" s="76"/>
      <c r="HYH3" s="76"/>
      <c r="HYI3" s="76"/>
      <c r="HYJ3" s="76"/>
      <c r="HYK3" s="76"/>
      <c r="HYL3" s="76"/>
      <c r="HYM3" s="76"/>
      <c r="HYN3" s="76"/>
      <c r="HYO3" s="76"/>
      <c r="HYP3" s="76"/>
      <c r="HYQ3" s="76"/>
      <c r="HYR3" s="76"/>
      <c r="HYS3" s="76"/>
      <c r="HYT3" s="76"/>
      <c r="HYU3" s="76"/>
      <c r="HYV3" s="76"/>
      <c r="HYW3" s="76"/>
      <c r="HYX3" s="76"/>
      <c r="HYY3" s="76"/>
      <c r="HYZ3" s="76"/>
      <c r="HZA3" s="76"/>
      <c r="HZB3" s="76"/>
      <c r="HZC3" s="76"/>
      <c r="HZD3" s="76"/>
      <c r="HZE3" s="76"/>
      <c r="HZF3" s="76"/>
      <c r="HZG3" s="76"/>
      <c r="HZH3" s="76"/>
      <c r="HZI3" s="76"/>
      <c r="HZJ3" s="76"/>
      <c r="HZK3" s="76"/>
      <c r="HZL3" s="76"/>
      <c r="HZM3" s="76"/>
      <c r="HZN3" s="76"/>
      <c r="HZO3" s="76"/>
      <c r="HZP3" s="76"/>
      <c r="HZQ3" s="76"/>
      <c r="HZR3" s="76"/>
      <c r="HZS3" s="76"/>
      <c r="HZT3" s="76"/>
      <c r="HZU3" s="76"/>
      <c r="HZV3" s="76"/>
      <c r="HZW3" s="76"/>
      <c r="HZX3" s="76"/>
      <c r="HZY3" s="76"/>
      <c r="HZZ3" s="76"/>
      <c r="IAA3" s="76"/>
      <c r="IAB3" s="76"/>
      <c r="IAC3" s="76"/>
      <c r="IAD3" s="76"/>
      <c r="IAE3" s="76"/>
      <c r="IAF3" s="76"/>
      <c r="IAG3" s="76"/>
      <c r="IAH3" s="76"/>
      <c r="IAI3" s="76"/>
      <c r="IAJ3" s="76"/>
      <c r="IAK3" s="76"/>
      <c r="IAL3" s="76"/>
      <c r="IAM3" s="76"/>
      <c r="IAN3" s="76"/>
      <c r="IAO3" s="76"/>
      <c r="IAP3" s="76"/>
      <c r="IAQ3" s="76"/>
      <c r="IAR3" s="76"/>
      <c r="IAS3" s="76"/>
      <c r="IAT3" s="76"/>
      <c r="IAU3" s="76"/>
      <c r="IAV3" s="76"/>
      <c r="IAW3" s="76"/>
      <c r="IAX3" s="76"/>
      <c r="IAY3" s="76"/>
      <c r="IAZ3" s="76"/>
      <c r="IBA3" s="76"/>
      <c r="IBB3" s="76"/>
      <c r="IBC3" s="76"/>
      <c r="IBD3" s="76"/>
      <c r="IBE3" s="76"/>
      <c r="IBF3" s="76"/>
      <c r="IBG3" s="76"/>
      <c r="IBH3" s="76"/>
      <c r="IBI3" s="76"/>
      <c r="IBJ3" s="76"/>
      <c r="IBK3" s="76"/>
      <c r="IBL3" s="76"/>
      <c r="IBM3" s="76"/>
      <c r="IBN3" s="76"/>
      <c r="IBO3" s="76"/>
      <c r="IBP3" s="76"/>
      <c r="IBQ3" s="76"/>
      <c r="IBR3" s="76"/>
      <c r="IBS3" s="76"/>
      <c r="IBT3" s="76"/>
      <c r="IBU3" s="76"/>
      <c r="IBV3" s="76"/>
      <c r="IBW3" s="76"/>
      <c r="IBX3" s="76"/>
      <c r="IBY3" s="76"/>
      <c r="IBZ3" s="76"/>
      <c r="ICA3" s="76"/>
      <c r="ICB3" s="76"/>
      <c r="ICC3" s="76"/>
      <c r="ICD3" s="76"/>
      <c r="ICE3" s="76"/>
      <c r="ICF3" s="76"/>
      <c r="ICG3" s="76"/>
      <c r="ICH3" s="76"/>
      <c r="ICI3" s="76"/>
      <c r="ICJ3" s="76"/>
      <c r="ICK3" s="76"/>
      <c r="ICL3" s="76"/>
      <c r="ICM3" s="76"/>
      <c r="ICN3" s="76"/>
      <c r="ICO3" s="76"/>
      <c r="ICP3" s="76"/>
      <c r="ICQ3" s="76"/>
      <c r="ICR3" s="76"/>
      <c r="ICS3" s="76"/>
      <c r="ICT3" s="76"/>
      <c r="ICU3" s="76"/>
      <c r="ICV3" s="76"/>
      <c r="ICW3" s="76"/>
      <c r="ICX3" s="76"/>
      <c r="ICY3" s="76"/>
      <c r="ICZ3" s="76"/>
      <c r="IDA3" s="76"/>
      <c r="IDB3" s="76"/>
      <c r="IDC3" s="76"/>
      <c r="IDD3" s="76"/>
      <c r="IDE3" s="76"/>
      <c r="IDF3" s="76"/>
      <c r="IDG3" s="76"/>
      <c r="IDH3" s="76"/>
      <c r="IDI3" s="76"/>
      <c r="IDJ3" s="76"/>
      <c r="IDK3" s="76"/>
      <c r="IDL3" s="76"/>
      <c r="IDM3" s="76"/>
      <c r="IDN3" s="76"/>
      <c r="IDO3" s="76"/>
      <c r="IDP3" s="76"/>
      <c r="IDQ3" s="76"/>
      <c r="IDR3" s="76"/>
      <c r="IDS3" s="76"/>
      <c r="IDT3" s="76"/>
      <c r="IDU3" s="76"/>
      <c r="IDV3" s="76"/>
      <c r="IDW3" s="76"/>
      <c r="IDX3" s="76"/>
      <c r="IDY3" s="76"/>
      <c r="IDZ3" s="76"/>
      <c r="IEA3" s="76"/>
      <c r="IEB3" s="76"/>
      <c r="IEC3" s="76"/>
      <c r="IED3" s="76"/>
      <c r="IEE3" s="76"/>
      <c r="IEF3" s="76"/>
      <c r="IEG3" s="76"/>
      <c r="IEH3" s="76"/>
      <c r="IEI3" s="76"/>
      <c r="IEJ3" s="76"/>
      <c r="IEK3" s="76"/>
      <c r="IEL3" s="76"/>
      <c r="IEM3" s="76"/>
      <c r="IEN3" s="76"/>
      <c r="IEO3" s="76"/>
      <c r="IEP3" s="76"/>
      <c r="IEQ3" s="76"/>
      <c r="IER3" s="76"/>
      <c r="IES3" s="76"/>
      <c r="IET3" s="76"/>
      <c r="IEU3" s="76"/>
      <c r="IEV3" s="76"/>
      <c r="IEW3" s="76"/>
      <c r="IEX3" s="76"/>
      <c r="IEY3" s="76"/>
      <c r="IEZ3" s="76"/>
      <c r="IFA3" s="76"/>
      <c r="IFB3" s="76"/>
      <c r="IFC3" s="76"/>
      <c r="IFD3" s="76"/>
      <c r="IFE3" s="76"/>
      <c r="IFF3" s="76"/>
      <c r="IFG3" s="76"/>
      <c r="IFH3" s="76"/>
      <c r="IFI3" s="76"/>
      <c r="IFJ3" s="76"/>
      <c r="IFK3" s="76"/>
      <c r="IFL3" s="76"/>
      <c r="IFM3" s="76"/>
      <c r="IFN3" s="76"/>
      <c r="IFO3" s="76"/>
      <c r="IFP3" s="76"/>
      <c r="IFQ3" s="76"/>
      <c r="IFR3" s="76"/>
      <c r="IFS3" s="76"/>
      <c r="IFT3" s="76"/>
      <c r="IFU3" s="76"/>
      <c r="IFV3" s="76"/>
      <c r="IFW3" s="76"/>
      <c r="IFX3" s="76"/>
      <c r="IFY3" s="76"/>
      <c r="IFZ3" s="76"/>
      <c r="IGA3" s="76"/>
      <c r="IGB3" s="76"/>
      <c r="IGC3" s="76"/>
      <c r="IGD3" s="76"/>
      <c r="IGE3" s="76"/>
      <c r="IGF3" s="76"/>
      <c r="IGG3" s="76"/>
      <c r="IGH3" s="76"/>
      <c r="IGI3" s="76"/>
      <c r="IGJ3" s="76"/>
      <c r="IGK3" s="76"/>
      <c r="IGL3" s="76"/>
      <c r="IGM3" s="76"/>
      <c r="IGN3" s="76"/>
      <c r="IGO3" s="76"/>
      <c r="IGP3" s="76"/>
      <c r="IGQ3" s="76"/>
      <c r="IGR3" s="76"/>
      <c r="IGS3" s="76"/>
      <c r="IGT3" s="76"/>
      <c r="IGU3" s="76"/>
      <c r="IGV3" s="76"/>
      <c r="IGW3" s="76"/>
      <c r="IGX3" s="76"/>
      <c r="IGY3" s="76"/>
      <c r="IGZ3" s="76"/>
      <c r="IHA3" s="76"/>
      <c r="IHB3" s="76"/>
      <c r="IHC3" s="76"/>
      <c r="IHD3" s="76"/>
      <c r="IHE3" s="76"/>
      <c r="IHF3" s="76"/>
      <c r="IHG3" s="76"/>
      <c r="IHH3" s="76"/>
      <c r="IHI3" s="76"/>
      <c r="IHJ3" s="76"/>
      <c r="IHK3" s="76"/>
      <c r="IHL3" s="76"/>
      <c r="IHM3" s="76"/>
      <c r="IHN3" s="76"/>
      <c r="IHO3" s="76"/>
      <c r="IHP3" s="76"/>
      <c r="IHQ3" s="76"/>
      <c r="IHR3" s="76"/>
      <c r="IHS3" s="76"/>
      <c r="IHT3" s="76"/>
      <c r="IHU3" s="76"/>
      <c r="IHV3" s="76"/>
      <c r="IHW3" s="76"/>
      <c r="IHX3" s="76"/>
      <c r="IHY3" s="76"/>
      <c r="IHZ3" s="76"/>
      <c r="IIA3" s="76"/>
      <c r="IIB3" s="76"/>
      <c r="IIC3" s="76"/>
      <c r="IID3" s="76"/>
      <c r="IIE3" s="76"/>
      <c r="IIF3" s="76"/>
      <c r="IIG3" s="76"/>
      <c r="IIH3" s="76"/>
      <c r="III3" s="76"/>
      <c r="IIJ3" s="76"/>
      <c r="IIK3" s="76"/>
      <c r="IIL3" s="76"/>
      <c r="IIM3" s="76"/>
      <c r="IIN3" s="76"/>
      <c r="IIO3" s="76"/>
      <c r="IIP3" s="76"/>
      <c r="IIQ3" s="76"/>
      <c r="IIR3" s="76"/>
      <c r="IIS3" s="76"/>
      <c r="IIT3" s="76"/>
      <c r="IIU3" s="76"/>
      <c r="IIV3" s="76"/>
      <c r="IIW3" s="76"/>
      <c r="IIX3" s="76"/>
      <c r="IIY3" s="76"/>
      <c r="IIZ3" s="76"/>
      <c r="IJA3" s="76"/>
      <c r="IJB3" s="76"/>
      <c r="IJC3" s="76"/>
      <c r="IJD3" s="76"/>
      <c r="IJE3" s="76"/>
      <c r="IJF3" s="76"/>
      <c r="IJG3" s="76"/>
      <c r="IJH3" s="76"/>
      <c r="IJI3" s="76"/>
      <c r="IJJ3" s="76"/>
      <c r="IJK3" s="76"/>
      <c r="IJL3" s="76"/>
      <c r="IJM3" s="76"/>
      <c r="IJN3" s="76"/>
      <c r="IJO3" s="76"/>
      <c r="IJP3" s="76"/>
      <c r="IJQ3" s="76"/>
      <c r="IJR3" s="76"/>
      <c r="IJS3" s="76"/>
      <c r="IJT3" s="76"/>
      <c r="IJU3" s="76"/>
      <c r="IJV3" s="76"/>
      <c r="IJW3" s="76"/>
      <c r="IJX3" s="76"/>
      <c r="IJY3" s="76"/>
      <c r="IJZ3" s="76"/>
      <c r="IKA3" s="76"/>
      <c r="IKB3" s="76"/>
      <c r="IKC3" s="76"/>
      <c r="IKD3" s="76"/>
      <c r="IKE3" s="76"/>
      <c r="IKF3" s="76"/>
      <c r="IKG3" s="76"/>
      <c r="IKH3" s="76"/>
      <c r="IKI3" s="76"/>
      <c r="IKJ3" s="76"/>
      <c r="IKK3" s="76"/>
      <c r="IKL3" s="76"/>
      <c r="IKM3" s="76"/>
      <c r="IKN3" s="76"/>
      <c r="IKO3" s="76"/>
      <c r="IKP3" s="76"/>
      <c r="IKQ3" s="76"/>
      <c r="IKR3" s="76"/>
      <c r="IKS3" s="76"/>
      <c r="IKT3" s="76"/>
      <c r="IKU3" s="76"/>
      <c r="IKV3" s="76"/>
      <c r="IKW3" s="76"/>
      <c r="IKX3" s="76"/>
      <c r="IKY3" s="76"/>
      <c r="IKZ3" s="76"/>
      <c r="ILA3" s="76"/>
      <c r="ILB3" s="76"/>
      <c r="ILC3" s="76"/>
      <c r="ILD3" s="76"/>
      <c r="ILE3" s="76"/>
      <c r="ILF3" s="76"/>
      <c r="ILG3" s="76"/>
      <c r="ILH3" s="76"/>
      <c r="ILI3" s="76"/>
      <c r="ILJ3" s="76"/>
      <c r="ILK3" s="76"/>
      <c r="ILL3" s="76"/>
      <c r="ILM3" s="76"/>
      <c r="ILN3" s="76"/>
      <c r="ILO3" s="76"/>
      <c r="ILP3" s="76"/>
      <c r="ILQ3" s="76"/>
      <c r="ILR3" s="76"/>
      <c r="ILS3" s="76"/>
      <c r="ILT3" s="76"/>
      <c r="ILU3" s="76"/>
      <c r="ILV3" s="76"/>
      <c r="ILW3" s="76"/>
      <c r="ILX3" s="76"/>
      <c r="ILY3" s="76"/>
      <c r="ILZ3" s="76"/>
      <c r="IMA3" s="76"/>
      <c r="IMB3" s="76"/>
      <c r="IMC3" s="76"/>
      <c r="IMD3" s="76"/>
      <c r="IME3" s="76"/>
      <c r="IMF3" s="76"/>
      <c r="IMG3" s="76"/>
      <c r="IMH3" s="76"/>
      <c r="IMI3" s="76"/>
      <c r="IMJ3" s="76"/>
      <c r="IMK3" s="76"/>
      <c r="IML3" s="76"/>
      <c r="IMM3" s="76"/>
      <c r="IMN3" s="76"/>
      <c r="IMO3" s="76"/>
      <c r="IMP3" s="76"/>
      <c r="IMQ3" s="76"/>
      <c r="IMR3" s="76"/>
      <c r="IMS3" s="76"/>
      <c r="IMT3" s="76"/>
      <c r="IMU3" s="76"/>
      <c r="IMV3" s="76"/>
      <c r="IMW3" s="76"/>
      <c r="IMX3" s="76"/>
      <c r="IMY3" s="76"/>
      <c r="IMZ3" s="76"/>
      <c r="INA3" s="76"/>
      <c r="INB3" s="76"/>
      <c r="INC3" s="76"/>
      <c r="IND3" s="76"/>
      <c r="INE3" s="76"/>
      <c r="INF3" s="76"/>
      <c r="ING3" s="76"/>
      <c r="INH3" s="76"/>
      <c r="INI3" s="76"/>
      <c r="INJ3" s="76"/>
      <c r="INK3" s="76"/>
      <c r="INL3" s="76"/>
      <c r="INM3" s="76"/>
      <c r="INN3" s="76"/>
      <c r="INO3" s="76"/>
      <c r="INP3" s="76"/>
      <c r="INQ3" s="76"/>
      <c r="INR3" s="76"/>
      <c r="INS3" s="76"/>
      <c r="INT3" s="76"/>
      <c r="INU3" s="76"/>
      <c r="INV3" s="76"/>
      <c r="INW3" s="76"/>
      <c r="INX3" s="76"/>
      <c r="INY3" s="76"/>
      <c r="INZ3" s="76"/>
      <c r="IOA3" s="76"/>
      <c r="IOB3" s="76"/>
      <c r="IOC3" s="76"/>
      <c r="IOD3" s="76"/>
      <c r="IOE3" s="76"/>
      <c r="IOF3" s="76"/>
      <c r="IOG3" s="76"/>
      <c r="IOH3" s="76"/>
      <c r="IOI3" s="76"/>
      <c r="IOJ3" s="76"/>
      <c r="IOK3" s="76"/>
      <c r="IOL3" s="76"/>
      <c r="IOM3" s="76"/>
      <c r="ION3" s="76"/>
      <c r="IOO3" s="76"/>
      <c r="IOP3" s="76"/>
      <c r="IOQ3" s="76"/>
      <c r="IOR3" s="76"/>
      <c r="IOS3" s="76"/>
      <c r="IOT3" s="76"/>
      <c r="IOU3" s="76"/>
      <c r="IOV3" s="76"/>
      <c r="IOW3" s="76"/>
      <c r="IOX3" s="76"/>
      <c r="IOY3" s="76"/>
      <c r="IOZ3" s="76"/>
      <c r="IPA3" s="76"/>
      <c r="IPB3" s="76"/>
      <c r="IPC3" s="76"/>
      <c r="IPD3" s="76"/>
      <c r="IPE3" s="76"/>
      <c r="IPF3" s="76"/>
      <c r="IPG3" s="76"/>
      <c r="IPH3" s="76"/>
      <c r="IPI3" s="76"/>
      <c r="IPJ3" s="76"/>
      <c r="IPK3" s="76"/>
      <c r="IPL3" s="76"/>
      <c r="IPM3" s="76"/>
      <c r="IPN3" s="76"/>
      <c r="IPO3" s="76"/>
      <c r="IPP3" s="76"/>
      <c r="IPQ3" s="76"/>
      <c r="IPR3" s="76"/>
      <c r="IPS3" s="76"/>
      <c r="IPT3" s="76"/>
      <c r="IPU3" s="76"/>
      <c r="IPV3" s="76"/>
      <c r="IPW3" s="76"/>
      <c r="IPX3" s="76"/>
      <c r="IPY3" s="76"/>
      <c r="IPZ3" s="76"/>
      <c r="IQA3" s="76"/>
      <c r="IQB3" s="76"/>
      <c r="IQC3" s="76"/>
      <c r="IQD3" s="76"/>
      <c r="IQE3" s="76"/>
      <c r="IQF3" s="76"/>
      <c r="IQG3" s="76"/>
      <c r="IQH3" s="76"/>
      <c r="IQI3" s="76"/>
      <c r="IQJ3" s="76"/>
      <c r="IQK3" s="76"/>
      <c r="IQL3" s="76"/>
      <c r="IQM3" s="76"/>
      <c r="IQN3" s="76"/>
      <c r="IQO3" s="76"/>
      <c r="IQP3" s="76"/>
      <c r="IQQ3" s="76"/>
      <c r="IQR3" s="76"/>
      <c r="IQS3" s="76"/>
      <c r="IQT3" s="76"/>
      <c r="IQU3" s="76"/>
      <c r="IQV3" s="76"/>
      <c r="IQW3" s="76"/>
      <c r="IQX3" s="76"/>
      <c r="IQY3" s="76"/>
      <c r="IQZ3" s="76"/>
      <c r="IRA3" s="76"/>
      <c r="IRB3" s="76"/>
      <c r="IRC3" s="76"/>
      <c r="IRD3" s="76"/>
      <c r="IRE3" s="76"/>
      <c r="IRF3" s="76"/>
      <c r="IRG3" s="76"/>
      <c r="IRH3" s="76"/>
      <c r="IRI3" s="76"/>
      <c r="IRJ3" s="76"/>
      <c r="IRK3" s="76"/>
      <c r="IRL3" s="76"/>
      <c r="IRM3" s="76"/>
      <c r="IRN3" s="76"/>
      <c r="IRO3" s="76"/>
      <c r="IRP3" s="76"/>
      <c r="IRQ3" s="76"/>
      <c r="IRR3" s="76"/>
      <c r="IRS3" s="76"/>
      <c r="IRT3" s="76"/>
      <c r="IRU3" s="76"/>
      <c r="IRV3" s="76"/>
      <c r="IRW3" s="76"/>
      <c r="IRX3" s="76"/>
      <c r="IRY3" s="76"/>
      <c r="IRZ3" s="76"/>
      <c r="ISA3" s="76"/>
      <c r="ISB3" s="76"/>
      <c r="ISC3" s="76"/>
      <c r="ISD3" s="76"/>
      <c r="ISE3" s="76"/>
      <c r="ISF3" s="76"/>
      <c r="ISG3" s="76"/>
      <c r="ISH3" s="76"/>
      <c r="ISI3" s="76"/>
      <c r="ISJ3" s="76"/>
      <c r="ISK3" s="76"/>
      <c r="ISL3" s="76"/>
      <c r="ISM3" s="76"/>
      <c r="ISN3" s="76"/>
      <c r="ISO3" s="76"/>
      <c r="ISP3" s="76"/>
      <c r="ISQ3" s="76"/>
      <c r="ISR3" s="76"/>
      <c r="ISS3" s="76"/>
      <c r="IST3" s="76"/>
      <c r="ISU3" s="76"/>
      <c r="ISV3" s="76"/>
      <c r="ISW3" s="76"/>
      <c r="ISX3" s="76"/>
      <c r="ISY3" s="76"/>
      <c r="ISZ3" s="76"/>
      <c r="ITA3" s="76"/>
      <c r="ITB3" s="76"/>
      <c r="ITC3" s="76"/>
      <c r="ITD3" s="76"/>
      <c r="ITE3" s="76"/>
      <c r="ITF3" s="76"/>
      <c r="ITG3" s="76"/>
      <c r="ITH3" s="76"/>
      <c r="ITI3" s="76"/>
      <c r="ITJ3" s="76"/>
      <c r="ITK3" s="76"/>
      <c r="ITL3" s="76"/>
      <c r="ITM3" s="76"/>
      <c r="ITN3" s="76"/>
      <c r="ITO3" s="76"/>
      <c r="ITP3" s="76"/>
      <c r="ITQ3" s="76"/>
      <c r="ITR3" s="76"/>
      <c r="ITS3" s="76"/>
      <c r="ITT3" s="76"/>
      <c r="ITU3" s="76"/>
      <c r="ITV3" s="76"/>
      <c r="ITW3" s="76"/>
      <c r="ITX3" s="76"/>
      <c r="ITY3" s="76"/>
      <c r="ITZ3" s="76"/>
      <c r="IUA3" s="76"/>
      <c r="IUB3" s="76"/>
      <c r="IUC3" s="76"/>
      <c r="IUD3" s="76"/>
      <c r="IUE3" s="76"/>
      <c r="IUF3" s="76"/>
      <c r="IUG3" s="76"/>
      <c r="IUH3" s="76"/>
      <c r="IUI3" s="76"/>
      <c r="IUJ3" s="76"/>
      <c r="IUK3" s="76"/>
      <c r="IUL3" s="76"/>
      <c r="IUM3" s="76"/>
      <c r="IUN3" s="76"/>
      <c r="IUO3" s="76"/>
      <c r="IUP3" s="76"/>
      <c r="IUQ3" s="76"/>
      <c r="IUR3" s="76"/>
      <c r="IUS3" s="76"/>
      <c r="IUT3" s="76"/>
      <c r="IUU3" s="76"/>
      <c r="IUV3" s="76"/>
      <c r="IUW3" s="76"/>
      <c r="IUX3" s="76"/>
      <c r="IUY3" s="76"/>
      <c r="IUZ3" s="76"/>
      <c r="IVA3" s="76"/>
      <c r="IVB3" s="76"/>
      <c r="IVC3" s="76"/>
      <c r="IVD3" s="76"/>
      <c r="IVE3" s="76"/>
      <c r="IVF3" s="76"/>
      <c r="IVG3" s="76"/>
      <c r="IVH3" s="76"/>
      <c r="IVI3" s="76"/>
      <c r="IVJ3" s="76"/>
      <c r="IVK3" s="76"/>
      <c r="IVL3" s="76"/>
      <c r="IVM3" s="76"/>
      <c r="IVN3" s="76"/>
      <c r="IVO3" s="76"/>
      <c r="IVP3" s="76"/>
      <c r="IVQ3" s="76"/>
      <c r="IVR3" s="76"/>
      <c r="IVS3" s="76"/>
      <c r="IVT3" s="76"/>
      <c r="IVU3" s="76"/>
      <c r="IVV3" s="76"/>
      <c r="IVW3" s="76"/>
      <c r="IVX3" s="76"/>
      <c r="IVY3" s="76"/>
      <c r="IVZ3" s="76"/>
      <c r="IWA3" s="76"/>
      <c r="IWB3" s="76"/>
      <c r="IWC3" s="76"/>
      <c r="IWD3" s="76"/>
      <c r="IWE3" s="76"/>
      <c r="IWF3" s="76"/>
      <c r="IWG3" s="76"/>
      <c r="IWH3" s="76"/>
      <c r="IWI3" s="76"/>
      <c r="IWJ3" s="76"/>
      <c r="IWK3" s="76"/>
      <c r="IWL3" s="76"/>
      <c r="IWM3" s="76"/>
      <c r="IWN3" s="76"/>
      <c r="IWO3" s="76"/>
      <c r="IWP3" s="76"/>
      <c r="IWQ3" s="76"/>
      <c r="IWR3" s="76"/>
      <c r="IWS3" s="76"/>
      <c r="IWT3" s="76"/>
      <c r="IWU3" s="76"/>
      <c r="IWV3" s="76"/>
      <c r="IWW3" s="76"/>
      <c r="IWX3" s="76"/>
      <c r="IWY3" s="76"/>
      <c r="IWZ3" s="76"/>
      <c r="IXA3" s="76"/>
      <c r="IXB3" s="76"/>
      <c r="IXC3" s="76"/>
      <c r="IXD3" s="76"/>
      <c r="IXE3" s="76"/>
      <c r="IXF3" s="76"/>
      <c r="IXG3" s="76"/>
      <c r="IXH3" s="76"/>
      <c r="IXI3" s="76"/>
      <c r="IXJ3" s="76"/>
      <c r="IXK3" s="76"/>
      <c r="IXL3" s="76"/>
      <c r="IXM3" s="76"/>
      <c r="IXN3" s="76"/>
      <c r="IXO3" s="76"/>
      <c r="IXP3" s="76"/>
      <c r="IXQ3" s="76"/>
      <c r="IXR3" s="76"/>
      <c r="IXS3" s="76"/>
      <c r="IXT3" s="76"/>
      <c r="IXU3" s="76"/>
      <c r="IXV3" s="76"/>
      <c r="IXW3" s="76"/>
      <c r="IXX3" s="76"/>
      <c r="IXY3" s="76"/>
      <c r="IXZ3" s="76"/>
      <c r="IYA3" s="76"/>
      <c r="IYB3" s="76"/>
      <c r="IYC3" s="76"/>
      <c r="IYD3" s="76"/>
      <c r="IYE3" s="76"/>
      <c r="IYF3" s="76"/>
      <c r="IYG3" s="76"/>
      <c r="IYH3" s="76"/>
      <c r="IYI3" s="76"/>
      <c r="IYJ3" s="76"/>
      <c r="IYK3" s="76"/>
      <c r="IYL3" s="76"/>
      <c r="IYM3" s="76"/>
      <c r="IYN3" s="76"/>
      <c r="IYO3" s="76"/>
      <c r="IYP3" s="76"/>
      <c r="IYQ3" s="76"/>
      <c r="IYR3" s="76"/>
      <c r="IYS3" s="76"/>
      <c r="IYT3" s="76"/>
      <c r="IYU3" s="76"/>
      <c r="IYV3" s="76"/>
      <c r="IYW3" s="76"/>
      <c r="IYX3" s="76"/>
      <c r="IYY3" s="76"/>
      <c r="IYZ3" s="76"/>
      <c r="IZA3" s="76"/>
      <c r="IZB3" s="76"/>
      <c r="IZC3" s="76"/>
      <c r="IZD3" s="76"/>
      <c r="IZE3" s="76"/>
      <c r="IZF3" s="76"/>
      <c r="IZG3" s="76"/>
      <c r="IZH3" s="76"/>
      <c r="IZI3" s="76"/>
      <c r="IZJ3" s="76"/>
      <c r="IZK3" s="76"/>
      <c r="IZL3" s="76"/>
      <c r="IZM3" s="76"/>
      <c r="IZN3" s="76"/>
      <c r="IZO3" s="76"/>
      <c r="IZP3" s="76"/>
      <c r="IZQ3" s="76"/>
      <c r="IZR3" s="76"/>
      <c r="IZS3" s="76"/>
      <c r="IZT3" s="76"/>
      <c r="IZU3" s="76"/>
      <c r="IZV3" s="76"/>
      <c r="IZW3" s="76"/>
      <c r="IZX3" s="76"/>
      <c r="IZY3" s="76"/>
      <c r="IZZ3" s="76"/>
      <c r="JAA3" s="76"/>
      <c r="JAB3" s="76"/>
      <c r="JAC3" s="76"/>
      <c r="JAD3" s="76"/>
      <c r="JAE3" s="76"/>
      <c r="JAF3" s="76"/>
      <c r="JAG3" s="76"/>
      <c r="JAH3" s="76"/>
      <c r="JAI3" s="76"/>
      <c r="JAJ3" s="76"/>
      <c r="JAK3" s="76"/>
      <c r="JAL3" s="76"/>
      <c r="JAM3" s="76"/>
      <c r="JAN3" s="76"/>
      <c r="JAO3" s="76"/>
      <c r="JAP3" s="76"/>
      <c r="JAQ3" s="76"/>
      <c r="JAR3" s="76"/>
      <c r="JAS3" s="76"/>
      <c r="JAT3" s="76"/>
      <c r="JAU3" s="76"/>
      <c r="JAV3" s="76"/>
      <c r="JAW3" s="76"/>
      <c r="JAX3" s="76"/>
      <c r="JAY3" s="76"/>
      <c r="JAZ3" s="76"/>
      <c r="JBA3" s="76"/>
      <c r="JBB3" s="76"/>
      <c r="JBC3" s="76"/>
      <c r="JBD3" s="76"/>
      <c r="JBE3" s="76"/>
      <c r="JBF3" s="76"/>
      <c r="JBG3" s="76"/>
      <c r="JBH3" s="76"/>
      <c r="JBI3" s="76"/>
      <c r="JBJ3" s="76"/>
      <c r="JBK3" s="76"/>
      <c r="JBL3" s="76"/>
      <c r="JBM3" s="76"/>
      <c r="JBN3" s="76"/>
      <c r="JBO3" s="76"/>
      <c r="JBP3" s="76"/>
      <c r="JBQ3" s="76"/>
      <c r="JBR3" s="76"/>
      <c r="JBS3" s="76"/>
      <c r="JBT3" s="76"/>
      <c r="JBU3" s="76"/>
      <c r="JBV3" s="76"/>
      <c r="JBW3" s="76"/>
      <c r="JBX3" s="76"/>
      <c r="JBY3" s="76"/>
      <c r="JBZ3" s="76"/>
      <c r="JCA3" s="76"/>
      <c r="JCB3" s="76"/>
      <c r="JCC3" s="76"/>
      <c r="JCD3" s="76"/>
      <c r="JCE3" s="76"/>
      <c r="JCF3" s="76"/>
      <c r="JCG3" s="76"/>
      <c r="JCH3" s="76"/>
      <c r="JCI3" s="76"/>
      <c r="JCJ3" s="76"/>
      <c r="JCK3" s="76"/>
      <c r="JCL3" s="76"/>
      <c r="JCM3" s="76"/>
      <c r="JCN3" s="76"/>
      <c r="JCO3" s="76"/>
      <c r="JCP3" s="76"/>
      <c r="JCQ3" s="76"/>
      <c r="JCR3" s="76"/>
      <c r="JCS3" s="76"/>
      <c r="JCT3" s="76"/>
      <c r="JCU3" s="76"/>
      <c r="JCV3" s="76"/>
      <c r="JCW3" s="76"/>
      <c r="JCX3" s="76"/>
      <c r="JCY3" s="76"/>
      <c r="JCZ3" s="76"/>
      <c r="JDA3" s="76"/>
      <c r="JDB3" s="76"/>
      <c r="JDC3" s="76"/>
      <c r="JDD3" s="76"/>
      <c r="JDE3" s="76"/>
      <c r="JDF3" s="76"/>
      <c r="JDG3" s="76"/>
      <c r="JDH3" s="76"/>
      <c r="JDI3" s="76"/>
      <c r="JDJ3" s="76"/>
      <c r="JDK3" s="76"/>
      <c r="JDL3" s="76"/>
      <c r="JDM3" s="76"/>
      <c r="JDN3" s="76"/>
      <c r="JDO3" s="76"/>
      <c r="JDP3" s="76"/>
      <c r="JDQ3" s="76"/>
      <c r="JDR3" s="76"/>
      <c r="JDS3" s="76"/>
      <c r="JDT3" s="76"/>
      <c r="JDU3" s="76"/>
      <c r="JDV3" s="76"/>
      <c r="JDW3" s="76"/>
      <c r="JDX3" s="76"/>
      <c r="JDY3" s="76"/>
      <c r="JDZ3" s="76"/>
      <c r="JEA3" s="76"/>
      <c r="JEB3" s="76"/>
      <c r="JEC3" s="76"/>
      <c r="JED3" s="76"/>
      <c r="JEE3" s="76"/>
      <c r="JEF3" s="76"/>
      <c r="JEG3" s="76"/>
      <c r="JEH3" s="76"/>
      <c r="JEI3" s="76"/>
      <c r="JEJ3" s="76"/>
      <c r="JEK3" s="76"/>
      <c r="JEL3" s="76"/>
      <c r="JEM3" s="76"/>
      <c r="JEN3" s="76"/>
      <c r="JEO3" s="76"/>
      <c r="JEP3" s="76"/>
      <c r="JEQ3" s="76"/>
      <c r="JER3" s="76"/>
      <c r="JES3" s="76"/>
      <c r="JET3" s="76"/>
      <c r="JEU3" s="76"/>
      <c r="JEV3" s="76"/>
      <c r="JEW3" s="76"/>
      <c r="JEX3" s="76"/>
      <c r="JEY3" s="76"/>
      <c r="JEZ3" s="76"/>
      <c r="JFA3" s="76"/>
      <c r="JFB3" s="76"/>
      <c r="JFC3" s="76"/>
      <c r="JFD3" s="76"/>
      <c r="JFE3" s="76"/>
      <c r="JFF3" s="76"/>
      <c r="JFG3" s="76"/>
      <c r="JFH3" s="76"/>
      <c r="JFI3" s="76"/>
      <c r="JFJ3" s="76"/>
      <c r="JFK3" s="76"/>
      <c r="JFL3" s="76"/>
      <c r="JFM3" s="76"/>
      <c r="JFN3" s="76"/>
      <c r="JFO3" s="76"/>
      <c r="JFP3" s="76"/>
      <c r="JFQ3" s="76"/>
      <c r="JFR3" s="76"/>
      <c r="JFS3" s="76"/>
      <c r="JFT3" s="76"/>
      <c r="JFU3" s="76"/>
      <c r="JFV3" s="76"/>
      <c r="JFW3" s="76"/>
      <c r="JFX3" s="76"/>
      <c r="JFY3" s="76"/>
      <c r="JFZ3" s="76"/>
      <c r="JGA3" s="76"/>
      <c r="JGB3" s="76"/>
      <c r="JGC3" s="76"/>
      <c r="JGD3" s="76"/>
      <c r="JGE3" s="76"/>
      <c r="JGF3" s="76"/>
      <c r="JGG3" s="76"/>
      <c r="JGH3" s="76"/>
      <c r="JGI3" s="76"/>
      <c r="JGJ3" s="76"/>
      <c r="JGK3" s="76"/>
      <c r="JGL3" s="76"/>
      <c r="JGM3" s="76"/>
      <c r="JGN3" s="76"/>
      <c r="JGO3" s="76"/>
      <c r="JGP3" s="76"/>
      <c r="JGQ3" s="76"/>
      <c r="JGR3" s="76"/>
      <c r="JGS3" s="76"/>
      <c r="JGT3" s="76"/>
      <c r="JGU3" s="76"/>
      <c r="JGV3" s="76"/>
      <c r="JGW3" s="76"/>
      <c r="JGX3" s="76"/>
      <c r="JGY3" s="76"/>
      <c r="JGZ3" s="76"/>
      <c r="JHA3" s="76"/>
      <c r="JHB3" s="76"/>
      <c r="JHC3" s="76"/>
      <c r="JHD3" s="76"/>
      <c r="JHE3" s="76"/>
      <c r="JHF3" s="76"/>
      <c r="JHG3" s="76"/>
      <c r="JHH3" s="76"/>
      <c r="JHI3" s="76"/>
      <c r="JHJ3" s="76"/>
      <c r="JHK3" s="76"/>
      <c r="JHL3" s="76"/>
      <c r="JHM3" s="76"/>
      <c r="JHN3" s="76"/>
      <c r="JHO3" s="76"/>
      <c r="JHP3" s="76"/>
      <c r="JHQ3" s="76"/>
      <c r="JHR3" s="76"/>
      <c r="JHS3" s="76"/>
      <c r="JHT3" s="76"/>
      <c r="JHU3" s="76"/>
      <c r="JHV3" s="76"/>
      <c r="JHW3" s="76"/>
      <c r="JHX3" s="76"/>
      <c r="JHY3" s="76"/>
      <c r="JHZ3" s="76"/>
      <c r="JIA3" s="76"/>
      <c r="JIB3" s="76"/>
      <c r="JIC3" s="76"/>
      <c r="JID3" s="76"/>
      <c r="JIE3" s="76"/>
      <c r="JIF3" s="76"/>
      <c r="JIG3" s="76"/>
      <c r="JIH3" s="76"/>
      <c r="JII3" s="76"/>
      <c r="JIJ3" s="76"/>
      <c r="JIK3" s="76"/>
      <c r="JIL3" s="76"/>
      <c r="JIM3" s="76"/>
      <c r="JIN3" s="76"/>
      <c r="JIO3" s="76"/>
      <c r="JIP3" s="76"/>
      <c r="JIQ3" s="76"/>
      <c r="JIR3" s="76"/>
      <c r="JIS3" s="76"/>
      <c r="JIT3" s="76"/>
      <c r="JIU3" s="76"/>
      <c r="JIV3" s="76"/>
      <c r="JIW3" s="76"/>
      <c r="JIX3" s="76"/>
      <c r="JIY3" s="76"/>
      <c r="JIZ3" s="76"/>
      <c r="JJA3" s="76"/>
      <c r="JJB3" s="76"/>
      <c r="JJC3" s="76"/>
      <c r="JJD3" s="76"/>
      <c r="JJE3" s="76"/>
      <c r="JJF3" s="76"/>
      <c r="JJG3" s="76"/>
      <c r="JJH3" s="76"/>
      <c r="JJI3" s="76"/>
      <c r="JJJ3" s="76"/>
      <c r="JJK3" s="76"/>
      <c r="JJL3" s="76"/>
      <c r="JJM3" s="76"/>
      <c r="JJN3" s="76"/>
      <c r="JJO3" s="76"/>
      <c r="JJP3" s="76"/>
      <c r="JJQ3" s="76"/>
      <c r="JJR3" s="76"/>
      <c r="JJS3" s="76"/>
      <c r="JJT3" s="76"/>
      <c r="JJU3" s="76"/>
      <c r="JJV3" s="76"/>
      <c r="JJW3" s="76"/>
      <c r="JJX3" s="76"/>
      <c r="JJY3" s="76"/>
      <c r="JJZ3" s="76"/>
      <c r="JKA3" s="76"/>
      <c r="JKB3" s="76"/>
      <c r="JKC3" s="76"/>
      <c r="JKD3" s="76"/>
      <c r="JKE3" s="76"/>
      <c r="JKF3" s="76"/>
      <c r="JKG3" s="76"/>
      <c r="JKH3" s="76"/>
      <c r="JKI3" s="76"/>
      <c r="JKJ3" s="76"/>
      <c r="JKK3" s="76"/>
      <c r="JKL3" s="76"/>
      <c r="JKM3" s="76"/>
      <c r="JKN3" s="76"/>
      <c r="JKO3" s="76"/>
      <c r="JKP3" s="76"/>
      <c r="JKQ3" s="76"/>
      <c r="JKR3" s="76"/>
      <c r="JKS3" s="76"/>
      <c r="JKT3" s="76"/>
      <c r="JKU3" s="76"/>
      <c r="JKV3" s="76"/>
      <c r="JKW3" s="76"/>
      <c r="JKX3" s="76"/>
      <c r="JKY3" s="76"/>
      <c r="JKZ3" s="76"/>
      <c r="JLA3" s="76"/>
      <c r="JLB3" s="76"/>
      <c r="JLC3" s="76"/>
      <c r="JLD3" s="76"/>
      <c r="JLE3" s="76"/>
      <c r="JLF3" s="76"/>
      <c r="JLG3" s="76"/>
      <c r="JLH3" s="76"/>
      <c r="JLI3" s="76"/>
      <c r="JLJ3" s="76"/>
      <c r="JLK3" s="76"/>
      <c r="JLL3" s="76"/>
      <c r="JLM3" s="76"/>
      <c r="JLN3" s="76"/>
      <c r="JLO3" s="76"/>
      <c r="JLP3" s="76"/>
      <c r="JLQ3" s="76"/>
      <c r="JLR3" s="76"/>
      <c r="JLS3" s="76"/>
      <c r="JLT3" s="76"/>
      <c r="JLU3" s="76"/>
      <c r="JLV3" s="76"/>
      <c r="JLW3" s="76"/>
      <c r="JLX3" s="76"/>
      <c r="JLY3" s="76"/>
      <c r="JLZ3" s="76"/>
      <c r="JMA3" s="76"/>
      <c r="JMB3" s="76"/>
      <c r="JMC3" s="76"/>
      <c r="JMD3" s="76"/>
      <c r="JME3" s="76"/>
      <c r="JMF3" s="76"/>
      <c r="JMG3" s="76"/>
      <c r="JMH3" s="76"/>
      <c r="JMI3" s="76"/>
      <c r="JMJ3" s="76"/>
      <c r="JMK3" s="76"/>
      <c r="JML3" s="76"/>
      <c r="JMM3" s="76"/>
      <c r="JMN3" s="76"/>
      <c r="JMO3" s="76"/>
      <c r="JMP3" s="76"/>
      <c r="JMQ3" s="76"/>
      <c r="JMR3" s="76"/>
      <c r="JMS3" s="76"/>
      <c r="JMT3" s="76"/>
      <c r="JMU3" s="76"/>
      <c r="JMV3" s="76"/>
      <c r="JMW3" s="76"/>
      <c r="JMX3" s="76"/>
      <c r="JMY3" s="76"/>
      <c r="JMZ3" s="76"/>
      <c r="JNA3" s="76"/>
      <c r="JNB3" s="76"/>
      <c r="JNC3" s="76"/>
      <c r="JND3" s="76"/>
      <c r="JNE3" s="76"/>
      <c r="JNF3" s="76"/>
      <c r="JNG3" s="76"/>
      <c r="JNH3" s="76"/>
      <c r="JNI3" s="76"/>
      <c r="JNJ3" s="76"/>
      <c r="JNK3" s="76"/>
      <c r="JNL3" s="76"/>
      <c r="JNM3" s="76"/>
      <c r="JNN3" s="76"/>
      <c r="JNO3" s="76"/>
      <c r="JNP3" s="76"/>
      <c r="JNQ3" s="76"/>
      <c r="JNR3" s="76"/>
      <c r="JNS3" s="76"/>
      <c r="JNT3" s="76"/>
      <c r="JNU3" s="76"/>
      <c r="JNV3" s="76"/>
      <c r="JNW3" s="76"/>
      <c r="JNX3" s="76"/>
      <c r="JNY3" s="76"/>
      <c r="JNZ3" s="76"/>
      <c r="JOA3" s="76"/>
      <c r="JOB3" s="76"/>
      <c r="JOC3" s="76"/>
      <c r="JOD3" s="76"/>
      <c r="JOE3" s="76"/>
      <c r="JOF3" s="76"/>
      <c r="JOG3" s="76"/>
      <c r="JOH3" s="76"/>
      <c r="JOI3" s="76"/>
      <c r="JOJ3" s="76"/>
      <c r="JOK3" s="76"/>
      <c r="JOL3" s="76"/>
      <c r="JOM3" s="76"/>
      <c r="JON3" s="76"/>
      <c r="JOO3" s="76"/>
      <c r="JOP3" s="76"/>
      <c r="JOQ3" s="76"/>
      <c r="JOR3" s="76"/>
      <c r="JOS3" s="76"/>
      <c r="JOT3" s="76"/>
      <c r="JOU3" s="76"/>
      <c r="JOV3" s="76"/>
      <c r="JOW3" s="76"/>
      <c r="JOX3" s="76"/>
      <c r="JOY3" s="76"/>
      <c r="JOZ3" s="76"/>
      <c r="JPA3" s="76"/>
      <c r="JPB3" s="76"/>
      <c r="JPC3" s="76"/>
      <c r="JPD3" s="76"/>
      <c r="JPE3" s="76"/>
      <c r="JPF3" s="76"/>
      <c r="JPG3" s="76"/>
      <c r="JPH3" s="76"/>
      <c r="JPI3" s="76"/>
      <c r="JPJ3" s="76"/>
      <c r="JPK3" s="76"/>
      <c r="JPL3" s="76"/>
      <c r="JPM3" s="76"/>
      <c r="JPN3" s="76"/>
      <c r="JPO3" s="76"/>
      <c r="JPP3" s="76"/>
      <c r="JPQ3" s="76"/>
      <c r="JPR3" s="76"/>
      <c r="JPS3" s="76"/>
      <c r="JPT3" s="76"/>
      <c r="JPU3" s="76"/>
      <c r="JPV3" s="76"/>
      <c r="JPW3" s="76"/>
      <c r="JPX3" s="76"/>
      <c r="JPY3" s="76"/>
      <c r="JPZ3" s="76"/>
      <c r="JQA3" s="76"/>
      <c r="JQB3" s="76"/>
      <c r="JQC3" s="76"/>
      <c r="JQD3" s="76"/>
      <c r="JQE3" s="76"/>
      <c r="JQF3" s="76"/>
      <c r="JQG3" s="76"/>
      <c r="JQH3" s="76"/>
      <c r="JQI3" s="76"/>
      <c r="JQJ3" s="76"/>
      <c r="JQK3" s="76"/>
      <c r="JQL3" s="76"/>
      <c r="JQM3" s="76"/>
      <c r="JQN3" s="76"/>
      <c r="JQO3" s="76"/>
      <c r="JQP3" s="76"/>
      <c r="JQQ3" s="76"/>
      <c r="JQR3" s="76"/>
      <c r="JQS3" s="76"/>
      <c r="JQT3" s="76"/>
      <c r="JQU3" s="76"/>
      <c r="JQV3" s="76"/>
      <c r="JQW3" s="76"/>
      <c r="JQX3" s="76"/>
      <c r="JQY3" s="76"/>
      <c r="JQZ3" s="76"/>
      <c r="JRA3" s="76"/>
      <c r="JRB3" s="76"/>
      <c r="JRC3" s="76"/>
      <c r="JRD3" s="76"/>
      <c r="JRE3" s="76"/>
      <c r="JRF3" s="76"/>
      <c r="JRG3" s="76"/>
      <c r="JRH3" s="76"/>
      <c r="JRI3" s="76"/>
      <c r="JRJ3" s="76"/>
      <c r="JRK3" s="76"/>
      <c r="JRL3" s="76"/>
      <c r="JRM3" s="76"/>
      <c r="JRN3" s="76"/>
      <c r="JRO3" s="76"/>
      <c r="JRP3" s="76"/>
      <c r="JRQ3" s="76"/>
      <c r="JRR3" s="76"/>
      <c r="JRS3" s="76"/>
      <c r="JRT3" s="76"/>
      <c r="JRU3" s="76"/>
      <c r="JRV3" s="76"/>
      <c r="JRW3" s="76"/>
      <c r="JRX3" s="76"/>
      <c r="JRY3" s="76"/>
      <c r="JRZ3" s="76"/>
      <c r="JSA3" s="76"/>
      <c r="JSB3" s="76"/>
      <c r="JSC3" s="76"/>
      <c r="JSD3" s="76"/>
      <c r="JSE3" s="76"/>
      <c r="JSF3" s="76"/>
      <c r="JSG3" s="76"/>
      <c r="JSH3" s="76"/>
      <c r="JSI3" s="76"/>
      <c r="JSJ3" s="76"/>
      <c r="JSK3" s="76"/>
      <c r="JSL3" s="76"/>
      <c r="JSM3" s="76"/>
      <c r="JSN3" s="76"/>
      <c r="JSO3" s="76"/>
      <c r="JSP3" s="76"/>
      <c r="JSQ3" s="76"/>
      <c r="JSR3" s="76"/>
      <c r="JSS3" s="76"/>
      <c r="JST3" s="76"/>
      <c r="JSU3" s="76"/>
      <c r="JSV3" s="76"/>
      <c r="JSW3" s="76"/>
      <c r="JSX3" s="76"/>
      <c r="JSY3" s="76"/>
      <c r="JSZ3" s="76"/>
      <c r="JTA3" s="76"/>
      <c r="JTB3" s="76"/>
      <c r="JTC3" s="76"/>
      <c r="JTD3" s="76"/>
      <c r="JTE3" s="76"/>
      <c r="JTF3" s="76"/>
      <c r="JTG3" s="76"/>
      <c r="JTH3" s="76"/>
      <c r="JTI3" s="76"/>
      <c r="JTJ3" s="76"/>
      <c r="JTK3" s="76"/>
      <c r="JTL3" s="76"/>
      <c r="JTM3" s="76"/>
      <c r="JTN3" s="76"/>
      <c r="JTO3" s="76"/>
      <c r="JTP3" s="76"/>
      <c r="JTQ3" s="76"/>
      <c r="JTR3" s="76"/>
      <c r="JTS3" s="76"/>
      <c r="JTT3" s="76"/>
      <c r="JTU3" s="76"/>
      <c r="JTV3" s="76"/>
      <c r="JTW3" s="76"/>
      <c r="JTX3" s="76"/>
      <c r="JTY3" s="76"/>
      <c r="JTZ3" s="76"/>
      <c r="JUA3" s="76"/>
      <c r="JUB3" s="76"/>
      <c r="JUC3" s="76"/>
      <c r="JUD3" s="76"/>
      <c r="JUE3" s="76"/>
      <c r="JUF3" s="76"/>
      <c r="JUG3" s="76"/>
      <c r="JUH3" s="76"/>
      <c r="JUI3" s="76"/>
      <c r="JUJ3" s="76"/>
      <c r="JUK3" s="76"/>
      <c r="JUL3" s="76"/>
      <c r="JUM3" s="76"/>
      <c r="JUN3" s="76"/>
      <c r="JUO3" s="76"/>
      <c r="JUP3" s="76"/>
      <c r="JUQ3" s="76"/>
      <c r="JUR3" s="76"/>
      <c r="JUS3" s="76"/>
      <c r="JUT3" s="76"/>
      <c r="JUU3" s="76"/>
      <c r="JUV3" s="76"/>
      <c r="JUW3" s="76"/>
      <c r="JUX3" s="76"/>
      <c r="JUY3" s="76"/>
      <c r="JUZ3" s="76"/>
      <c r="JVA3" s="76"/>
      <c r="JVB3" s="76"/>
      <c r="JVC3" s="76"/>
      <c r="JVD3" s="76"/>
      <c r="JVE3" s="76"/>
      <c r="JVF3" s="76"/>
      <c r="JVG3" s="76"/>
      <c r="JVH3" s="76"/>
      <c r="JVI3" s="76"/>
      <c r="JVJ3" s="76"/>
      <c r="JVK3" s="76"/>
      <c r="JVL3" s="76"/>
      <c r="JVM3" s="76"/>
      <c r="JVN3" s="76"/>
      <c r="JVO3" s="76"/>
      <c r="JVP3" s="76"/>
      <c r="JVQ3" s="76"/>
      <c r="JVR3" s="76"/>
      <c r="JVS3" s="76"/>
      <c r="JVT3" s="76"/>
      <c r="JVU3" s="76"/>
      <c r="JVV3" s="76"/>
      <c r="JVW3" s="76"/>
      <c r="JVX3" s="76"/>
      <c r="JVY3" s="76"/>
      <c r="JVZ3" s="76"/>
      <c r="JWA3" s="76"/>
      <c r="JWB3" s="76"/>
      <c r="JWC3" s="76"/>
      <c r="JWD3" s="76"/>
      <c r="JWE3" s="76"/>
      <c r="JWF3" s="76"/>
      <c r="JWG3" s="76"/>
      <c r="JWH3" s="76"/>
      <c r="JWI3" s="76"/>
      <c r="JWJ3" s="76"/>
      <c r="JWK3" s="76"/>
      <c r="JWL3" s="76"/>
      <c r="JWM3" s="76"/>
      <c r="JWN3" s="76"/>
      <c r="JWO3" s="76"/>
      <c r="JWP3" s="76"/>
      <c r="JWQ3" s="76"/>
      <c r="JWR3" s="76"/>
      <c r="JWS3" s="76"/>
      <c r="JWT3" s="76"/>
      <c r="JWU3" s="76"/>
      <c r="JWV3" s="76"/>
      <c r="JWW3" s="76"/>
      <c r="JWX3" s="76"/>
      <c r="JWY3" s="76"/>
      <c r="JWZ3" s="76"/>
      <c r="JXA3" s="76"/>
      <c r="JXB3" s="76"/>
      <c r="JXC3" s="76"/>
      <c r="JXD3" s="76"/>
      <c r="JXE3" s="76"/>
      <c r="JXF3" s="76"/>
      <c r="JXG3" s="76"/>
      <c r="JXH3" s="76"/>
      <c r="JXI3" s="76"/>
      <c r="JXJ3" s="76"/>
      <c r="JXK3" s="76"/>
      <c r="JXL3" s="76"/>
      <c r="JXM3" s="76"/>
      <c r="JXN3" s="76"/>
      <c r="JXO3" s="76"/>
      <c r="JXP3" s="76"/>
      <c r="JXQ3" s="76"/>
      <c r="JXR3" s="76"/>
      <c r="JXS3" s="76"/>
      <c r="JXT3" s="76"/>
      <c r="JXU3" s="76"/>
      <c r="JXV3" s="76"/>
      <c r="JXW3" s="76"/>
      <c r="JXX3" s="76"/>
      <c r="JXY3" s="76"/>
      <c r="JXZ3" s="76"/>
      <c r="JYA3" s="76"/>
      <c r="JYB3" s="76"/>
      <c r="JYC3" s="76"/>
      <c r="JYD3" s="76"/>
      <c r="JYE3" s="76"/>
      <c r="JYF3" s="76"/>
      <c r="JYG3" s="76"/>
      <c r="JYH3" s="76"/>
      <c r="JYI3" s="76"/>
      <c r="JYJ3" s="76"/>
      <c r="JYK3" s="76"/>
      <c r="JYL3" s="76"/>
      <c r="JYM3" s="76"/>
      <c r="JYN3" s="76"/>
      <c r="JYO3" s="76"/>
      <c r="JYP3" s="76"/>
      <c r="JYQ3" s="76"/>
      <c r="JYR3" s="76"/>
      <c r="JYS3" s="76"/>
      <c r="JYT3" s="76"/>
      <c r="JYU3" s="76"/>
      <c r="JYV3" s="76"/>
      <c r="JYW3" s="76"/>
      <c r="JYX3" s="76"/>
      <c r="JYY3" s="76"/>
      <c r="JYZ3" s="76"/>
      <c r="JZA3" s="76"/>
      <c r="JZB3" s="76"/>
      <c r="JZC3" s="76"/>
      <c r="JZD3" s="76"/>
      <c r="JZE3" s="76"/>
      <c r="JZF3" s="76"/>
      <c r="JZG3" s="76"/>
      <c r="JZH3" s="76"/>
      <c r="JZI3" s="76"/>
      <c r="JZJ3" s="76"/>
      <c r="JZK3" s="76"/>
      <c r="JZL3" s="76"/>
      <c r="JZM3" s="76"/>
      <c r="JZN3" s="76"/>
      <c r="JZO3" s="76"/>
      <c r="JZP3" s="76"/>
      <c r="JZQ3" s="76"/>
      <c r="JZR3" s="76"/>
      <c r="JZS3" s="76"/>
      <c r="JZT3" s="76"/>
      <c r="JZU3" s="76"/>
      <c r="JZV3" s="76"/>
      <c r="JZW3" s="76"/>
      <c r="JZX3" s="76"/>
      <c r="JZY3" s="76"/>
      <c r="JZZ3" s="76"/>
      <c r="KAA3" s="76"/>
      <c r="KAB3" s="76"/>
      <c r="KAC3" s="76"/>
      <c r="KAD3" s="76"/>
      <c r="KAE3" s="76"/>
      <c r="KAF3" s="76"/>
      <c r="KAG3" s="76"/>
      <c r="KAH3" s="76"/>
      <c r="KAI3" s="76"/>
      <c r="KAJ3" s="76"/>
      <c r="KAK3" s="76"/>
      <c r="KAL3" s="76"/>
      <c r="KAM3" s="76"/>
      <c r="KAN3" s="76"/>
      <c r="KAO3" s="76"/>
      <c r="KAP3" s="76"/>
      <c r="KAQ3" s="76"/>
      <c r="KAR3" s="76"/>
      <c r="KAS3" s="76"/>
      <c r="KAT3" s="76"/>
      <c r="KAU3" s="76"/>
      <c r="KAV3" s="76"/>
      <c r="KAW3" s="76"/>
      <c r="KAX3" s="76"/>
      <c r="KAY3" s="76"/>
      <c r="KAZ3" s="76"/>
      <c r="KBA3" s="76"/>
      <c r="KBB3" s="76"/>
      <c r="KBC3" s="76"/>
      <c r="KBD3" s="76"/>
      <c r="KBE3" s="76"/>
      <c r="KBF3" s="76"/>
      <c r="KBG3" s="76"/>
      <c r="KBH3" s="76"/>
      <c r="KBI3" s="76"/>
      <c r="KBJ3" s="76"/>
      <c r="KBK3" s="76"/>
      <c r="KBL3" s="76"/>
      <c r="KBM3" s="76"/>
      <c r="KBN3" s="76"/>
      <c r="KBO3" s="76"/>
      <c r="KBP3" s="76"/>
      <c r="KBQ3" s="76"/>
      <c r="KBR3" s="76"/>
      <c r="KBS3" s="76"/>
      <c r="KBT3" s="76"/>
      <c r="KBU3" s="76"/>
      <c r="KBV3" s="76"/>
      <c r="KBW3" s="76"/>
      <c r="KBX3" s="76"/>
      <c r="KBY3" s="76"/>
      <c r="KBZ3" s="76"/>
      <c r="KCA3" s="76"/>
      <c r="KCB3" s="76"/>
      <c r="KCC3" s="76"/>
      <c r="KCD3" s="76"/>
      <c r="KCE3" s="76"/>
      <c r="KCF3" s="76"/>
      <c r="KCG3" s="76"/>
      <c r="KCH3" s="76"/>
      <c r="KCI3" s="76"/>
      <c r="KCJ3" s="76"/>
      <c r="KCK3" s="76"/>
      <c r="KCL3" s="76"/>
      <c r="KCM3" s="76"/>
      <c r="KCN3" s="76"/>
      <c r="KCO3" s="76"/>
      <c r="KCP3" s="76"/>
      <c r="KCQ3" s="76"/>
      <c r="KCR3" s="76"/>
      <c r="KCS3" s="76"/>
      <c r="KCT3" s="76"/>
      <c r="KCU3" s="76"/>
      <c r="KCV3" s="76"/>
      <c r="KCW3" s="76"/>
      <c r="KCX3" s="76"/>
      <c r="KCY3" s="76"/>
      <c r="KCZ3" s="76"/>
      <c r="KDA3" s="76"/>
      <c r="KDB3" s="76"/>
      <c r="KDC3" s="76"/>
      <c r="KDD3" s="76"/>
      <c r="KDE3" s="76"/>
      <c r="KDF3" s="76"/>
      <c r="KDG3" s="76"/>
      <c r="KDH3" s="76"/>
      <c r="KDI3" s="76"/>
      <c r="KDJ3" s="76"/>
      <c r="KDK3" s="76"/>
      <c r="KDL3" s="76"/>
      <c r="KDM3" s="76"/>
      <c r="KDN3" s="76"/>
      <c r="KDO3" s="76"/>
      <c r="KDP3" s="76"/>
      <c r="KDQ3" s="76"/>
      <c r="KDR3" s="76"/>
      <c r="KDS3" s="76"/>
      <c r="KDT3" s="76"/>
      <c r="KDU3" s="76"/>
      <c r="KDV3" s="76"/>
      <c r="KDW3" s="76"/>
      <c r="KDX3" s="76"/>
      <c r="KDY3" s="76"/>
      <c r="KDZ3" s="76"/>
      <c r="KEA3" s="76"/>
      <c r="KEB3" s="76"/>
      <c r="KEC3" s="76"/>
      <c r="KED3" s="76"/>
      <c r="KEE3" s="76"/>
      <c r="KEF3" s="76"/>
      <c r="KEG3" s="76"/>
      <c r="KEH3" s="76"/>
      <c r="KEI3" s="76"/>
      <c r="KEJ3" s="76"/>
      <c r="KEK3" s="76"/>
      <c r="KEL3" s="76"/>
      <c r="KEM3" s="76"/>
      <c r="KEN3" s="76"/>
      <c r="KEO3" s="76"/>
      <c r="KEP3" s="76"/>
      <c r="KEQ3" s="76"/>
      <c r="KER3" s="76"/>
      <c r="KES3" s="76"/>
      <c r="KET3" s="76"/>
      <c r="KEU3" s="76"/>
      <c r="KEV3" s="76"/>
      <c r="KEW3" s="76"/>
      <c r="KEX3" s="76"/>
      <c r="KEY3" s="76"/>
      <c r="KEZ3" s="76"/>
      <c r="KFA3" s="76"/>
      <c r="KFB3" s="76"/>
      <c r="KFC3" s="76"/>
      <c r="KFD3" s="76"/>
      <c r="KFE3" s="76"/>
      <c r="KFF3" s="76"/>
      <c r="KFG3" s="76"/>
      <c r="KFH3" s="76"/>
      <c r="KFI3" s="76"/>
      <c r="KFJ3" s="76"/>
      <c r="KFK3" s="76"/>
      <c r="KFL3" s="76"/>
      <c r="KFM3" s="76"/>
      <c r="KFN3" s="76"/>
      <c r="KFO3" s="76"/>
      <c r="KFP3" s="76"/>
      <c r="KFQ3" s="76"/>
      <c r="KFR3" s="76"/>
      <c r="KFS3" s="76"/>
      <c r="KFT3" s="76"/>
      <c r="KFU3" s="76"/>
      <c r="KFV3" s="76"/>
      <c r="KFW3" s="76"/>
      <c r="KFX3" s="76"/>
      <c r="KFY3" s="76"/>
      <c r="KFZ3" s="76"/>
      <c r="KGA3" s="76"/>
      <c r="KGB3" s="76"/>
      <c r="KGC3" s="76"/>
      <c r="KGD3" s="76"/>
      <c r="KGE3" s="76"/>
      <c r="KGF3" s="76"/>
      <c r="KGG3" s="76"/>
      <c r="KGH3" s="76"/>
      <c r="KGI3" s="76"/>
      <c r="KGJ3" s="76"/>
      <c r="KGK3" s="76"/>
      <c r="KGL3" s="76"/>
      <c r="KGM3" s="76"/>
      <c r="KGN3" s="76"/>
      <c r="KGO3" s="76"/>
      <c r="KGP3" s="76"/>
      <c r="KGQ3" s="76"/>
      <c r="KGR3" s="76"/>
      <c r="KGS3" s="76"/>
      <c r="KGT3" s="76"/>
      <c r="KGU3" s="76"/>
      <c r="KGV3" s="76"/>
      <c r="KGW3" s="76"/>
      <c r="KGX3" s="76"/>
      <c r="KGY3" s="76"/>
      <c r="KGZ3" s="76"/>
      <c r="KHA3" s="76"/>
      <c r="KHB3" s="76"/>
      <c r="KHC3" s="76"/>
      <c r="KHD3" s="76"/>
      <c r="KHE3" s="76"/>
      <c r="KHF3" s="76"/>
      <c r="KHG3" s="76"/>
      <c r="KHH3" s="76"/>
      <c r="KHI3" s="76"/>
      <c r="KHJ3" s="76"/>
      <c r="KHK3" s="76"/>
      <c r="KHL3" s="76"/>
      <c r="KHM3" s="76"/>
      <c r="KHN3" s="76"/>
      <c r="KHO3" s="76"/>
      <c r="KHP3" s="76"/>
      <c r="KHQ3" s="76"/>
      <c r="KHR3" s="76"/>
      <c r="KHS3" s="76"/>
      <c r="KHT3" s="76"/>
      <c r="KHU3" s="76"/>
      <c r="KHV3" s="76"/>
      <c r="KHW3" s="76"/>
      <c r="KHX3" s="76"/>
      <c r="KHY3" s="76"/>
      <c r="KHZ3" s="76"/>
      <c r="KIA3" s="76"/>
      <c r="KIB3" s="76"/>
      <c r="KIC3" s="76"/>
      <c r="KID3" s="76"/>
      <c r="KIE3" s="76"/>
      <c r="KIF3" s="76"/>
      <c r="KIG3" s="76"/>
      <c r="KIH3" s="76"/>
      <c r="KII3" s="76"/>
      <c r="KIJ3" s="76"/>
      <c r="KIK3" s="76"/>
      <c r="KIL3" s="76"/>
      <c r="KIM3" s="76"/>
      <c r="KIN3" s="76"/>
      <c r="KIO3" s="76"/>
      <c r="KIP3" s="76"/>
      <c r="KIQ3" s="76"/>
      <c r="KIR3" s="76"/>
      <c r="KIS3" s="76"/>
      <c r="KIT3" s="76"/>
      <c r="KIU3" s="76"/>
      <c r="KIV3" s="76"/>
      <c r="KIW3" s="76"/>
      <c r="KIX3" s="76"/>
      <c r="KIY3" s="76"/>
      <c r="KIZ3" s="76"/>
      <c r="KJA3" s="76"/>
      <c r="KJB3" s="76"/>
      <c r="KJC3" s="76"/>
      <c r="KJD3" s="76"/>
      <c r="KJE3" s="76"/>
      <c r="KJF3" s="76"/>
      <c r="KJG3" s="76"/>
      <c r="KJH3" s="76"/>
      <c r="KJI3" s="76"/>
      <c r="KJJ3" s="76"/>
      <c r="KJK3" s="76"/>
      <c r="KJL3" s="76"/>
      <c r="KJM3" s="76"/>
      <c r="KJN3" s="76"/>
      <c r="KJO3" s="76"/>
      <c r="KJP3" s="76"/>
      <c r="KJQ3" s="76"/>
      <c r="KJR3" s="76"/>
      <c r="KJS3" s="76"/>
      <c r="KJT3" s="76"/>
      <c r="KJU3" s="76"/>
      <c r="KJV3" s="76"/>
      <c r="KJW3" s="76"/>
      <c r="KJX3" s="76"/>
      <c r="KJY3" s="76"/>
      <c r="KJZ3" s="76"/>
      <c r="KKA3" s="76"/>
      <c r="KKB3" s="76"/>
      <c r="KKC3" s="76"/>
      <c r="KKD3" s="76"/>
      <c r="KKE3" s="76"/>
      <c r="KKF3" s="76"/>
      <c r="KKG3" s="76"/>
      <c r="KKH3" s="76"/>
      <c r="KKI3" s="76"/>
      <c r="KKJ3" s="76"/>
      <c r="KKK3" s="76"/>
      <c r="KKL3" s="76"/>
      <c r="KKM3" s="76"/>
      <c r="KKN3" s="76"/>
      <c r="KKO3" s="76"/>
      <c r="KKP3" s="76"/>
      <c r="KKQ3" s="76"/>
      <c r="KKR3" s="76"/>
      <c r="KKS3" s="76"/>
      <c r="KKT3" s="76"/>
      <c r="KKU3" s="76"/>
      <c r="KKV3" s="76"/>
      <c r="KKW3" s="76"/>
      <c r="KKX3" s="76"/>
      <c r="KKY3" s="76"/>
      <c r="KKZ3" s="76"/>
      <c r="KLA3" s="76"/>
      <c r="KLB3" s="76"/>
      <c r="KLC3" s="76"/>
      <c r="KLD3" s="76"/>
      <c r="KLE3" s="76"/>
      <c r="KLF3" s="76"/>
      <c r="KLG3" s="76"/>
      <c r="KLH3" s="76"/>
      <c r="KLI3" s="76"/>
      <c r="KLJ3" s="76"/>
      <c r="KLK3" s="76"/>
      <c r="KLL3" s="76"/>
      <c r="KLM3" s="76"/>
      <c r="KLN3" s="76"/>
      <c r="KLO3" s="76"/>
      <c r="KLP3" s="76"/>
      <c r="KLQ3" s="76"/>
      <c r="KLR3" s="76"/>
      <c r="KLS3" s="76"/>
      <c r="KLT3" s="76"/>
      <c r="KLU3" s="76"/>
      <c r="KLV3" s="76"/>
      <c r="KLW3" s="76"/>
      <c r="KLX3" s="76"/>
      <c r="KLY3" s="76"/>
      <c r="KLZ3" s="76"/>
      <c r="KMA3" s="76"/>
      <c r="KMB3" s="76"/>
      <c r="KMC3" s="76"/>
      <c r="KMD3" s="76"/>
      <c r="KME3" s="76"/>
      <c r="KMF3" s="76"/>
      <c r="KMG3" s="76"/>
      <c r="KMH3" s="76"/>
      <c r="KMI3" s="76"/>
      <c r="KMJ3" s="76"/>
      <c r="KMK3" s="76"/>
      <c r="KML3" s="76"/>
      <c r="KMM3" s="76"/>
      <c r="KMN3" s="76"/>
      <c r="KMO3" s="76"/>
      <c r="KMP3" s="76"/>
      <c r="KMQ3" s="76"/>
      <c r="KMR3" s="76"/>
      <c r="KMS3" s="76"/>
      <c r="KMT3" s="76"/>
      <c r="KMU3" s="76"/>
      <c r="KMV3" s="76"/>
      <c r="KMW3" s="76"/>
      <c r="KMX3" s="76"/>
      <c r="KMY3" s="76"/>
      <c r="KMZ3" s="76"/>
      <c r="KNA3" s="76"/>
      <c r="KNB3" s="76"/>
      <c r="KNC3" s="76"/>
      <c r="KND3" s="76"/>
      <c r="KNE3" s="76"/>
      <c r="KNF3" s="76"/>
      <c r="KNG3" s="76"/>
      <c r="KNH3" s="76"/>
      <c r="KNI3" s="76"/>
      <c r="KNJ3" s="76"/>
      <c r="KNK3" s="76"/>
      <c r="KNL3" s="76"/>
      <c r="KNM3" s="76"/>
      <c r="KNN3" s="76"/>
      <c r="KNO3" s="76"/>
      <c r="KNP3" s="76"/>
      <c r="KNQ3" s="76"/>
      <c r="KNR3" s="76"/>
      <c r="KNS3" s="76"/>
      <c r="KNT3" s="76"/>
      <c r="KNU3" s="76"/>
      <c r="KNV3" s="76"/>
      <c r="KNW3" s="76"/>
      <c r="KNX3" s="76"/>
      <c r="KNY3" s="76"/>
      <c r="KNZ3" s="76"/>
      <c r="KOA3" s="76"/>
      <c r="KOB3" s="76"/>
      <c r="KOC3" s="76"/>
      <c r="KOD3" s="76"/>
      <c r="KOE3" s="76"/>
      <c r="KOF3" s="76"/>
      <c r="KOG3" s="76"/>
      <c r="KOH3" s="76"/>
      <c r="KOI3" s="76"/>
      <c r="KOJ3" s="76"/>
      <c r="KOK3" s="76"/>
      <c r="KOL3" s="76"/>
      <c r="KOM3" s="76"/>
      <c r="KON3" s="76"/>
      <c r="KOO3" s="76"/>
      <c r="KOP3" s="76"/>
      <c r="KOQ3" s="76"/>
      <c r="KOR3" s="76"/>
      <c r="KOS3" s="76"/>
      <c r="KOT3" s="76"/>
      <c r="KOU3" s="76"/>
      <c r="KOV3" s="76"/>
      <c r="KOW3" s="76"/>
      <c r="KOX3" s="76"/>
      <c r="KOY3" s="76"/>
      <c r="KOZ3" s="76"/>
      <c r="KPA3" s="76"/>
      <c r="KPB3" s="76"/>
      <c r="KPC3" s="76"/>
      <c r="KPD3" s="76"/>
      <c r="KPE3" s="76"/>
      <c r="KPF3" s="76"/>
      <c r="KPG3" s="76"/>
      <c r="KPH3" s="76"/>
      <c r="KPI3" s="76"/>
      <c r="KPJ3" s="76"/>
      <c r="KPK3" s="76"/>
      <c r="KPL3" s="76"/>
      <c r="KPM3" s="76"/>
      <c r="KPN3" s="76"/>
      <c r="KPO3" s="76"/>
      <c r="KPP3" s="76"/>
      <c r="KPQ3" s="76"/>
      <c r="KPR3" s="76"/>
      <c r="KPS3" s="76"/>
      <c r="KPT3" s="76"/>
      <c r="KPU3" s="76"/>
      <c r="KPV3" s="76"/>
      <c r="KPW3" s="76"/>
      <c r="KPX3" s="76"/>
      <c r="KPY3" s="76"/>
      <c r="KPZ3" s="76"/>
      <c r="KQA3" s="76"/>
      <c r="KQB3" s="76"/>
      <c r="KQC3" s="76"/>
      <c r="KQD3" s="76"/>
      <c r="KQE3" s="76"/>
      <c r="KQF3" s="76"/>
      <c r="KQG3" s="76"/>
      <c r="KQH3" s="76"/>
      <c r="KQI3" s="76"/>
      <c r="KQJ3" s="76"/>
      <c r="KQK3" s="76"/>
      <c r="KQL3" s="76"/>
      <c r="KQM3" s="76"/>
      <c r="KQN3" s="76"/>
      <c r="KQO3" s="76"/>
      <c r="KQP3" s="76"/>
      <c r="KQQ3" s="76"/>
      <c r="KQR3" s="76"/>
      <c r="KQS3" s="76"/>
      <c r="KQT3" s="76"/>
      <c r="KQU3" s="76"/>
      <c r="KQV3" s="76"/>
      <c r="KQW3" s="76"/>
      <c r="KQX3" s="76"/>
      <c r="KQY3" s="76"/>
      <c r="KQZ3" s="76"/>
      <c r="KRA3" s="76"/>
      <c r="KRB3" s="76"/>
      <c r="KRC3" s="76"/>
      <c r="KRD3" s="76"/>
      <c r="KRE3" s="76"/>
      <c r="KRF3" s="76"/>
      <c r="KRG3" s="76"/>
      <c r="KRH3" s="76"/>
      <c r="KRI3" s="76"/>
      <c r="KRJ3" s="76"/>
      <c r="KRK3" s="76"/>
      <c r="KRL3" s="76"/>
      <c r="KRM3" s="76"/>
      <c r="KRN3" s="76"/>
      <c r="KRO3" s="76"/>
      <c r="KRP3" s="76"/>
      <c r="KRQ3" s="76"/>
      <c r="KRR3" s="76"/>
      <c r="KRS3" s="76"/>
      <c r="KRT3" s="76"/>
      <c r="KRU3" s="76"/>
      <c r="KRV3" s="76"/>
      <c r="KRW3" s="76"/>
      <c r="KRX3" s="76"/>
      <c r="KRY3" s="76"/>
      <c r="KRZ3" s="76"/>
      <c r="KSA3" s="76"/>
      <c r="KSB3" s="76"/>
      <c r="KSC3" s="76"/>
      <c r="KSD3" s="76"/>
      <c r="KSE3" s="76"/>
      <c r="KSF3" s="76"/>
      <c r="KSG3" s="76"/>
      <c r="KSH3" s="76"/>
      <c r="KSI3" s="76"/>
      <c r="KSJ3" s="76"/>
      <c r="KSK3" s="76"/>
      <c r="KSL3" s="76"/>
      <c r="KSM3" s="76"/>
      <c r="KSN3" s="76"/>
      <c r="KSO3" s="76"/>
      <c r="KSP3" s="76"/>
      <c r="KSQ3" s="76"/>
      <c r="KSR3" s="76"/>
      <c r="KSS3" s="76"/>
      <c r="KST3" s="76"/>
      <c r="KSU3" s="76"/>
      <c r="KSV3" s="76"/>
      <c r="KSW3" s="76"/>
      <c r="KSX3" s="76"/>
      <c r="KSY3" s="76"/>
      <c r="KSZ3" s="76"/>
      <c r="KTA3" s="76"/>
      <c r="KTB3" s="76"/>
      <c r="KTC3" s="76"/>
      <c r="KTD3" s="76"/>
      <c r="KTE3" s="76"/>
      <c r="KTF3" s="76"/>
      <c r="KTG3" s="76"/>
      <c r="KTH3" s="76"/>
      <c r="KTI3" s="76"/>
      <c r="KTJ3" s="76"/>
      <c r="KTK3" s="76"/>
      <c r="KTL3" s="76"/>
      <c r="KTM3" s="76"/>
      <c r="KTN3" s="76"/>
      <c r="KTO3" s="76"/>
      <c r="KTP3" s="76"/>
      <c r="KTQ3" s="76"/>
      <c r="KTR3" s="76"/>
      <c r="KTS3" s="76"/>
      <c r="KTT3" s="76"/>
      <c r="KTU3" s="76"/>
      <c r="KTV3" s="76"/>
      <c r="KTW3" s="76"/>
      <c r="KTX3" s="76"/>
      <c r="KTY3" s="76"/>
      <c r="KTZ3" s="76"/>
      <c r="KUA3" s="76"/>
      <c r="KUB3" s="76"/>
      <c r="KUC3" s="76"/>
      <c r="KUD3" s="76"/>
      <c r="KUE3" s="76"/>
      <c r="KUF3" s="76"/>
      <c r="KUG3" s="76"/>
      <c r="KUH3" s="76"/>
      <c r="KUI3" s="76"/>
      <c r="KUJ3" s="76"/>
      <c r="KUK3" s="76"/>
      <c r="KUL3" s="76"/>
      <c r="KUM3" s="76"/>
      <c r="KUN3" s="76"/>
      <c r="KUO3" s="76"/>
      <c r="KUP3" s="76"/>
      <c r="KUQ3" s="76"/>
      <c r="KUR3" s="76"/>
      <c r="KUS3" s="76"/>
      <c r="KUT3" s="76"/>
      <c r="KUU3" s="76"/>
      <c r="KUV3" s="76"/>
      <c r="KUW3" s="76"/>
      <c r="KUX3" s="76"/>
      <c r="KUY3" s="76"/>
      <c r="KUZ3" s="76"/>
      <c r="KVA3" s="76"/>
      <c r="KVB3" s="76"/>
      <c r="KVC3" s="76"/>
      <c r="KVD3" s="76"/>
      <c r="KVE3" s="76"/>
      <c r="KVF3" s="76"/>
      <c r="KVG3" s="76"/>
      <c r="KVH3" s="76"/>
      <c r="KVI3" s="76"/>
      <c r="KVJ3" s="76"/>
      <c r="KVK3" s="76"/>
      <c r="KVL3" s="76"/>
      <c r="KVM3" s="76"/>
      <c r="KVN3" s="76"/>
      <c r="KVO3" s="76"/>
      <c r="KVP3" s="76"/>
      <c r="KVQ3" s="76"/>
      <c r="KVR3" s="76"/>
      <c r="KVS3" s="76"/>
      <c r="KVT3" s="76"/>
      <c r="KVU3" s="76"/>
      <c r="KVV3" s="76"/>
      <c r="KVW3" s="76"/>
      <c r="KVX3" s="76"/>
      <c r="KVY3" s="76"/>
      <c r="KVZ3" s="76"/>
      <c r="KWA3" s="76"/>
      <c r="KWB3" s="76"/>
      <c r="KWC3" s="76"/>
      <c r="KWD3" s="76"/>
      <c r="KWE3" s="76"/>
      <c r="KWF3" s="76"/>
      <c r="KWG3" s="76"/>
      <c r="KWH3" s="76"/>
      <c r="KWI3" s="76"/>
      <c r="KWJ3" s="76"/>
      <c r="KWK3" s="76"/>
      <c r="KWL3" s="76"/>
      <c r="KWM3" s="76"/>
      <c r="KWN3" s="76"/>
      <c r="KWO3" s="76"/>
      <c r="KWP3" s="76"/>
      <c r="KWQ3" s="76"/>
      <c r="KWR3" s="76"/>
      <c r="KWS3" s="76"/>
      <c r="KWT3" s="76"/>
      <c r="KWU3" s="76"/>
      <c r="KWV3" s="76"/>
      <c r="KWW3" s="76"/>
      <c r="KWX3" s="76"/>
      <c r="KWY3" s="76"/>
      <c r="KWZ3" s="76"/>
      <c r="KXA3" s="76"/>
      <c r="KXB3" s="76"/>
      <c r="KXC3" s="76"/>
      <c r="KXD3" s="76"/>
      <c r="KXE3" s="76"/>
      <c r="KXF3" s="76"/>
      <c r="KXG3" s="76"/>
      <c r="KXH3" s="76"/>
      <c r="KXI3" s="76"/>
      <c r="KXJ3" s="76"/>
      <c r="KXK3" s="76"/>
      <c r="KXL3" s="76"/>
      <c r="KXM3" s="76"/>
      <c r="KXN3" s="76"/>
      <c r="KXO3" s="76"/>
      <c r="KXP3" s="76"/>
      <c r="KXQ3" s="76"/>
      <c r="KXR3" s="76"/>
      <c r="KXS3" s="76"/>
      <c r="KXT3" s="76"/>
      <c r="KXU3" s="76"/>
      <c r="KXV3" s="76"/>
      <c r="KXW3" s="76"/>
      <c r="KXX3" s="76"/>
      <c r="KXY3" s="76"/>
      <c r="KXZ3" s="76"/>
      <c r="KYA3" s="76"/>
      <c r="KYB3" s="76"/>
      <c r="KYC3" s="76"/>
      <c r="KYD3" s="76"/>
      <c r="KYE3" s="76"/>
      <c r="KYF3" s="76"/>
      <c r="KYG3" s="76"/>
      <c r="KYH3" s="76"/>
      <c r="KYI3" s="76"/>
      <c r="KYJ3" s="76"/>
      <c r="KYK3" s="76"/>
      <c r="KYL3" s="76"/>
      <c r="KYM3" s="76"/>
      <c r="KYN3" s="76"/>
      <c r="KYO3" s="76"/>
      <c r="KYP3" s="76"/>
      <c r="KYQ3" s="76"/>
      <c r="KYR3" s="76"/>
      <c r="KYS3" s="76"/>
      <c r="KYT3" s="76"/>
      <c r="KYU3" s="76"/>
      <c r="KYV3" s="76"/>
      <c r="KYW3" s="76"/>
      <c r="KYX3" s="76"/>
      <c r="KYY3" s="76"/>
      <c r="KYZ3" s="76"/>
      <c r="KZA3" s="76"/>
      <c r="KZB3" s="76"/>
      <c r="KZC3" s="76"/>
      <c r="KZD3" s="76"/>
      <c r="KZE3" s="76"/>
      <c r="KZF3" s="76"/>
      <c r="KZG3" s="76"/>
      <c r="KZH3" s="76"/>
      <c r="KZI3" s="76"/>
      <c r="KZJ3" s="76"/>
      <c r="KZK3" s="76"/>
      <c r="KZL3" s="76"/>
      <c r="KZM3" s="76"/>
      <c r="KZN3" s="76"/>
      <c r="KZO3" s="76"/>
      <c r="KZP3" s="76"/>
      <c r="KZQ3" s="76"/>
      <c r="KZR3" s="76"/>
      <c r="KZS3" s="76"/>
      <c r="KZT3" s="76"/>
      <c r="KZU3" s="76"/>
      <c r="KZV3" s="76"/>
      <c r="KZW3" s="76"/>
      <c r="KZX3" s="76"/>
      <c r="KZY3" s="76"/>
      <c r="KZZ3" s="76"/>
      <c r="LAA3" s="76"/>
      <c r="LAB3" s="76"/>
      <c r="LAC3" s="76"/>
      <c r="LAD3" s="76"/>
      <c r="LAE3" s="76"/>
      <c r="LAF3" s="76"/>
      <c r="LAG3" s="76"/>
      <c r="LAH3" s="76"/>
      <c r="LAI3" s="76"/>
      <c r="LAJ3" s="76"/>
      <c r="LAK3" s="76"/>
      <c r="LAL3" s="76"/>
      <c r="LAM3" s="76"/>
      <c r="LAN3" s="76"/>
      <c r="LAO3" s="76"/>
      <c r="LAP3" s="76"/>
      <c r="LAQ3" s="76"/>
      <c r="LAR3" s="76"/>
      <c r="LAS3" s="76"/>
      <c r="LAT3" s="76"/>
      <c r="LAU3" s="76"/>
      <c r="LAV3" s="76"/>
      <c r="LAW3" s="76"/>
      <c r="LAX3" s="76"/>
      <c r="LAY3" s="76"/>
      <c r="LAZ3" s="76"/>
      <c r="LBA3" s="76"/>
      <c r="LBB3" s="76"/>
      <c r="LBC3" s="76"/>
      <c r="LBD3" s="76"/>
      <c r="LBE3" s="76"/>
      <c r="LBF3" s="76"/>
      <c r="LBG3" s="76"/>
      <c r="LBH3" s="76"/>
      <c r="LBI3" s="76"/>
      <c r="LBJ3" s="76"/>
      <c r="LBK3" s="76"/>
      <c r="LBL3" s="76"/>
      <c r="LBM3" s="76"/>
      <c r="LBN3" s="76"/>
      <c r="LBO3" s="76"/>
      <c r="LBP3" s="76"/>
      <c r="LBQ3" s="76"/>
      <c r="LBR3" s="76"/>
      <c r="LBS3" s="76"/>
      <c r="LBT3" s="76"/>
      <c r="LBU3" s="76"/>
      <c r="LBV3" s="76"/>
      <c r="LBW3" s="76"/>
      <c r="LBX3" s="76"/>
      <c r="LBY3" s="76"/>
      <c r="LBZ3" s="76"/>
      <c r="LCA3" s="76"/>
      <c r="LCB3" s="76"/>
      <c r="LCC3" s="76"/>
      <c r="LCD3" s="76"/>
      <c r="LCE3" s="76"/>
      <c r="LCF3" s="76"/>
      <c r="LCG3" s="76"/>
      <c r="LCH3" s="76"/>
      <c r="LCI3" s="76"/>
      <c r="LCJ3" s="76"/>
      <c r="LCK3" s="76"/>
      <c r="LCL3" s="76"/>
      <c r="LCM3" s="76"/>
      <c r="LCN3" s="76"/>
      <c r="LCO3" s="76"/>
      <c r="LCP3" s="76"/>
      <c r="LCQ3" s="76"/>
      <c r="LCR3" s="76"/>
      <c r="LCS3" s="76"/>
      <c r="LCT3" s="76"/>
      <c r="LCU3" s="76"/>
      <c r="LCV3" s="76"/>
      <c r="LCW3" s="76"/>
      <c r="LCX3" s="76"/>
      <c r="LCY3" s="76"/>
      <c r="LCZ3" s="76"/>
      <c r="LDA3" s="76"/>
      <c r="LDB3" s="76"/>
      <c r="LDC3" s="76"/>
      <c r="LDD3" s="76"/>
      <c r="LDE3" s="76"/>
      <c r="LDF3" s="76"/>
      <c r="LDG3" s="76"/>
      <c r="LDH3" s="76"/>
      <c r="LDI3" s="76"/>
      <c r="LDJ3" s="76"/>
      <c r="LDK3" s="76"/>
      <c r="LDL3" s="76"/>
      <c r="LDM3" s="76"/>
      <c r="LDN3" s="76"/>
      <c r="LDO3" s="76"/>
      <c r="LDP3" s="76"/>
      <c r="LDQ3" s="76"/>
      <c r="LDR3" s="76"/>
      <c r="LDS3" s="76"/>
      <c r="LDT3" s="76"/>
      <c r="LDU3" s="76"/>
      <c r="LDV3" s="76"/>
      <c r="LDW3" s="76"/>
      <c r="LDX3" s="76"/>
      <c r="LDY3" s="76"/>
      <c r="LDZ3" s="76"/>
      <c r="LEA3" s="76"/>
      <c r="LEB3" s="76"/>
      <c r="LEC3" s="76"/>
      <c r="LED3" s="76"/>
      <c r="LEE3" s="76"/>
      <c r="LEF3" s="76"/>
      <c r="LEG3" s="76"/>
      <c r="LEH3" s="76"/>
      <c r="LEI3" s="76"/>
      <c r="LEJ3" s="76"/>
      <c r="LEK3" s="76"/>
      <c r="LEL3" s="76"/>
      <c r="LEM3" s="76"/>
      <c r="LEN3" s="76"/>
      <c r="LEO3" s="76"/>
      <c r="LEP3" s="76"/>
      <c r="LEQ3" s="76"/>
      <c r="LER3" s="76"/>
      <c r="LES3" s="76"/>
      <c r="LET3" s="76"/>
      <c r="LEU3" s="76"/>
      <c r="LEV3" s="76"/>
      <c r="LEW3" s="76"/>
      <c r="LEX3" s="76"/>
      <c r="LEY3" s="76"/>
      <c r="LEZ3" s="76"/>
      <c r="LFA3" s="76"/>
      <c r="LFB3" s="76"/>
      <c r="LFC3" s="76"/>
      <c r="LFD3" s="76"/>
      <c r="LFE3" s="76"/>
      <c r="LFF3" s="76"/>
      <c r="LFG3" s="76"/>
      <c r="LFH3" s="76"/>
      <c r="LFI3" s="76"/>
      <c r="LFJ3" s="76"/>
      <c r="LFK3" s="76"/>
      <c r="LFL3" s="76"/>
      <c r="LFM3" s="76"/>
      <c r="LFN3" s="76"/>
      <c r="LFO3" s="76"/>
      <c r="LFP3" s="76"/>
      <c r="LFQ3" s="76"/>
      <c r="LFR3" s="76"/>
      <c r="LFS3" s="76"/>
      <c r="LFT3" s="76"/>
      <c r="LFU3" s="76"/>
      <c r="LFV3" s="76"/>
      <c r="LFW3" s="76"/>
      <c r="LFX3" s="76"/>
      <c r="LFY3" s="76"/>
      <c r="LFZ3" s="76"/>
      <c r="LGA3" s="76"/>
      <c r="LGB3" s="76"/>
      <c r="LGC3" s="76"/>
      <c r="LGD3" s="76"/>
      <c r="LGE3" s="76"/>
      <c r="LGF3" s="76"/>
      <c r="LGG3" s="76"/>
      <c r="LGH3" s="76"/>
      <c r="LGI3" s="76"/>
      <c r="LGJ3" s="76"/>
      <c r="LGK3" s="76"/>
      <c r="LGL3" s="76"/>
      <c r="LGM3" s="76"/>
      <c r="LGN3" s="76"/>
      <c r="LGO3" s="76"/>
      <c r="LGP3" s="76"/>
      <c r="LGQ3" s="76"/>
      <c r="LGR3" s="76"/>
      <c r="LGS3" s="76"/>
      <c r="LGT3" s="76"/>
      <c r="LGU3" s="76"/>
      <c r="LGV3" s="76"/>
      <c r="LGW3" s="76"/>
      <c r="LGX3" s="76"/>
      <c r="LGY3" s="76"/>
      <c r="LGZ3" s="76"/>
      <c r="LHA3" s="76"/>
      <c r="LHB3" s="76"/>
      <c r="LHC3" s="76"/>
      <c r="LHD3" s="76"/>
      <c r="LHE3" s="76"/>
      <c r="LHF3" s="76"/>
      <c r="LHG3" s="76"/>
      <c r="LHH3" s="76"/>
      <c r="LHI3" s="76"/>
      <c r="LHJ3" s="76"/>
      <c r="LHK3" s="76"/>
      <c r="LHL3" s="76"/>
      <c r="LHM3" s="76"/>
      <c r="LHN3" s="76"/>
      <c r="LHO3" s="76"/>
      <c r="LHP3" s="76"/>
      <c r="LHQ3" s="76"/>
      <c r="LHR3" s="76"/>
      <c r="LHS3" s="76"/>
      <c r="LHT3" s="76"/>
      <c r="LHU3" s="76"/>
      <c r="LHV3" s="76"/>
      <c r="LHW3" s="76"/>
      <c r="LHX3" s="76"/>
      <c r="LHY3" s="76"/>
      <c r="LHZ3" s="76"/>
      <c r="LIA3" s="76"/>
      <c r="LIB3" s="76"/>
      <c r="LIC3" s="76"/>
      <c r="LID3" s="76"/>
      <c r="LIE3" s="76"/>
      <c r="LIF3" s="76"/>
      <c r="LIG3" s="76"/>
      <c r="LIH3" s="76"/>
      <c r="LII3" s="76"/>
      <c r="LIJ3" s="76"/>
      <c r="LIK3" s="76"/>
      <c r="LIL3" s="76"/>
      <c r="LIM3" s="76"/>
      <c r="LIN3" s="76"/>
      <c r="LIO3" s="76"/>
      <c r="LIP3" s="76"/>
      <c r="LIQ3" s="76"/>
      <c r="LIR3" s="76"/>
      <c r="LIS3" s="76"/>
      <c r="LIT3" s="76"/>
      <c r="LIU3" s="76"/>
      <c r="LIV3" s="76"/>
      <c r="LIW3" s="76"/>
      <c r="LIX3" s="76"/>
      <c r="LIY3" s="76"/>
      <c r="LIZ3" s="76"/>
      <c r="LJA3" s="76"/>
      <c r="LJB3" s="76"/>
      <c r="LJC3" s="76"/>
      <c r="LJD3" s="76"/>
      <c r="LJE3" s="76"/>
      <c r="LJF3" s="76"/>
      <c r="LJG3" s="76"/>
      <c r="LJH3" s="76"/>
      <c r="LJI3" s="76"/>
      <c r="LJJ3" s="76"/>
      <c r="LJK3" s="76"/>
      <c r="LJL3" s="76"/>
      <c r="LJM3" s="76"/>
      <c r="LJN3" s="76"/>
      <c r="LJO3" s="76"/>
      <c r="LJP3" s="76"/>
      <c r="LJQ3" s="76"/>
      <c r="LJR3" s="76"/>
      <c r="LJS3" s="76"/>
      <c r="LJT3" s="76"/>
      <c r="LJU3" s="76"/>
      <c r="LJV3" s="76"/>
      <c r="LJW3" s="76"/>
      <c r="LJX3" s="76"/>
      <c r="LJY3" s="76"/>
      <c r="LJZ3" s="76"/>
      <c r="LKA3" s="76"/>
      <c r="LKB3" s="76"/>
      <c r="LKC3" s="76"/>
      <c r="LKD3" s="76"/>
      <c r="LKE3" s="76"/>
      <c r="LKF3" s="76"/>
      <c r="LKG3" s="76"/>
      <c r="LKH3" s="76"/>
      <c r="LKI3" s="76"/>
      <c r="LKJ3" s="76"/>
      <c r="LKK3" s="76"/>
      <c r="LKL3" s="76"/>
      <c r="LKM3" s="76"/>
      <c r="LKN3" s="76"/>
      <c r="LKO3" s="76"/>
      <c r="LKP3" s="76"/>
      <c r="LKQ3" s="76"/>
      <c r="LKR3" s="76"/>
      <c r="LKS3" s="76"/>
      <c r="LKT3" s="76"/>
      <c r="LKU3" s="76"/>
      <c r="LKV3" s="76"/>
      <c r="LKW3" s="76"/>
      <c r="LKX3" s="76"/>
      <c r="LKY3" s="76"/>
      <c r="LKZ3" s="76"/>
      <c r="LLA3" s="76"/>
      <c r="LLB3" s="76"/>
      <c r="LLC3" s="76"/>
      <c r="LLD3" s="76"/>
      <c r="LLE3" s="76"/>
      <c r="LLF3" s="76"/>
      <c r="LLG3" s="76"/>
      <c r="LLH3" s="76"/>
      <c r="LLI3" s="76"/>
      <c r="LLJ3" s="76"/>
      <c r="LLK3" s="76"/>
      <c r="LLL3" s="76"/>
      <c r="LLM3" s="76"/>
      <c r="LLN3" s="76"/>
      <c r="LLO3" s="76"/>
      <c r="LLP3" s="76"/>
      <c r="LLQ3" s="76"/>
      <c r="LLR3" s="76"/>
      <c r="LLS3" s="76"/>
      <c r="LLT3" s="76"/>
      <c r="LLU3" s="76"/>
      <c r="LLV3" s="76"/>
      <c r="LLW3" s="76"/>
      <c r="LLX3" s="76"/>
      <c r="LLY3" s="76"/>
      <c r="LLZ3" s="76"/>
      <c r="LMA3" s="76"/>
      <c r="LMB3" s="76"/>
      <c r="LMC3" s="76"/>
      <c r="LMD3" s="76"/>
      <c r="LME3" s="76"/>
      <c r="LMF3" s="76"/>
      <c r="LMG3" s="76"/>
      <c r="LMH3" s="76"/>
      <c r="LMI3" s="76"/>
      <c r="LMJ3" s="76"/>
      <c r="LMK3" s="76"/>
      <c r="LML3" s="76"/>
      <c r="LMM3" s="76"/>
      <c r="LMN3" s="76"/>
      <c r="LMO3" s="76"/>
      <c r="LMP3" s="76"/>
      <c r="LMQ3" s="76"/>
      <c r="LMR3" s="76"/>
      <c r="LMS3" s="76"/>
      <c r="LMT3" s="76"/>
      <c r="LMU3" s="76"/>
      <c r="LMV3" s="76"/>
      <c r="LMW3" s="76"/>
      <c r="LMX3" s="76"/>
      <c r="LMY3" s="76"/>
      <c r="LMZ3" s="76"/>
      <c r="LNA3" s="76"/>
      <c r="LNB3" s="76"/>
      <c r="LNC3" s="76"/>
      <c r="LND3" s="76"/>
      <c r="LNE3" s="76"/>
      <c r="LNF3" s="76"/>
      <c r="LNG3" s="76"/>
      <c r="LNH3" s="76"/>
      <c r="LNI3" s="76"/>
      <c r="LNJ3" s="76"/>
      <c r="LNK3" s="76"/>
      <c r="LNL3" s="76"/>
      <c r="LNM3" s="76"/>
      <c r="LNN3" s="76"/>
      <c r="LNO3" s="76"/>
      <c r="LNP3" s="76"/>
      <c r="LNQ3" s="76"/>
      <c r="LNR3" s="76"/>
      <c r="LNS3" s="76"/>
      <c r="LNT3" s="76"/>
      <c r="LNU3" s="76"/>
      <c r="LNV3" s="76"/>
      <c r="LNW3" s="76"/>
      <c r="LNX3" s="76"/>
      <c r="LNY3" s="76"/>
      <c r="LNZ3" s="76"/>
      <c r="LOA3" s="76"/>
      <c r="LOB3" s="76"/>
      <c r="LOC3" s="76"/>
      <c r="LOD3" s="76"/>
      <c r="LOE3" s="76"/>
      <c r="LOF3" s="76"/>
      <c r="LOG3" s="76"/>
      <c r="LOH3" s="76"/>
      <c r="LOI3" s="76"/>
      <c r="LOJ3" s="76"/>
      <c r="LOK3" s="76"/>
      <c r="LOL3" s="76"/>
      <c r="LOM3" s="76"/>
      <c r="LON3" s="76"/>
      <c r="LOO3" s="76"/>
      <c r="LOP3" s="76"/>
      <c r="LOQ3" s="76"/>
      <c r="LOR3" s="76"/>
      <c r="LOS3" s="76"/>
      <c r="LOT3" s="76"/>
      <c r="LOU3" s="76"/>
      <c r="LOV3" s="76"/>
      <c r="LOW3" s="76"/>
      <c r="LOX3" s="76"/>
      <c r="LOY3" s="76"/>
      <c r="LOZ3" s="76"/>
      <c r="LPA3" s="76"/>
      <c r="LPB3" s="76"/>
      <c r="LPC3" s="76"/>
      <c r="LPD3" s="76"/>
      <c r="LPE3" s="76"/>
      <c r="LPF3" s="76"/>
      <c r="LPG3" s="76"/>
      <c r="LPH3" s="76"/>
      <c r="LPI3" s="76"/>
      <c r="LPJ3" s="76"/>
      <c r="LPK3" s="76"/>
      <c r="LPL3" s="76"/>
      <c r="LPM3" s="76"/>
      <c r="LPN3" s="76"/>
      <c r="LPO3" s="76"/>
      <c r="LPP3" s="76"/>
      <c r="LPQ3" s="76"/>
      <c r="LPR3" s="76"/>
      <c r="LPS3" s="76"/>
      <c r="LPT3" s="76"/>
      <c r="LPU3" s="76"/>
      <c r="LPV3" s="76"/>
      <c r="LPW3" s="76"/>
      <c r="LPX3" s="76"/>
      <c r="LPY3" s="76"/>
      <c r="LPZ3" s="76"/>
      <c r="LQA3" s="76"/>
      <c r="LQB3" s="76"/>
      <c r="LQC3" s="76"/>
      <c r="LQD3" s="76"/>
      <c r="LQE3" s="76"/>
      <c r="LQF3" s="76"/>
      <c r="LQG3" s="76"/>
      <c r="LQH3" s="76"/>
      <c r="LQI3" s="76"/>
      <c r="LQJ3" s="76"/>
      <c r="LQK3" s="76"/>
      <c r="LQL3" s="76"/>
      <c r="LQM3" s="76"/>
      <c r="LQN3" s="76"/>
      <c r="LQO3" s="76"/>
      <c r="LQP3" s="76"/>
      <c r="LQQ3" s="76"/>
      <c r="LQR3" s="76"/>
      <c r="LQS3" s="76"/>
      <c r="LQT3" s="76"/>
      <c r="LQU3" s="76"/>
      <c r="LQV3" s="76"/>
      <c r="LQW3" s="76"/>
      <c r="LQX3" s="76"/>
      <c r="LQY3" s="76"/>
      <c r="LQZ3" s="76"/>
      <c r="LRA3" s="76"/>
      <c r="LRB3" s="76"/>
      <c r="LRC3" s="76"/>
      <c r="LRD3" s="76"/>
      <c r="LRE3" s="76"/>
      <c r="LRF3" s="76"/>
      <c r="LRG3" s="76"/>
      <c r="LRH3" s="76"/>
      <c r="LRI3" s="76"/>
      <c r="LRJ3" s="76"/>
      <c r="LRK3" s="76"/>
      <c r="LRL3" s="76"/>
      <c r="LRM3" s="76"/>
      <c r="LRN3" s="76"/>
      <c r="LRO3" s="76"/>
      <c r="LRP3" s="76"/>
      <c r="LRQ3" s="76"/>
      <c r="LRR3" s="76"/>
      <c r="LRS3" s="76"/>
      <c r="LRT3" s="76"/>
      <c r="LRU3" s="76"/>
      <c r="LRV3" s="76"/>
      <c r="LRW3" s="76"/>
      <c r="LRX3" s="76"/>
      <c r="LRY3" s="76"/>
      <c r="LRZ3" s="76"/>
      <c r="LSA3" s="76"/>
      <c r="LSB3" s="76"/>
      <c r="LSC3" s="76"/>
      <c r="LSD3" s="76"/>
      <c r="LSE3" s="76"/>
      <c r="LSF3" s="76"/>
      <c r="LSG3" s="76"/>
      <c r="LSH3" s="76"/>
      <c r="LSI3" s="76"/>
      <c r="LSJ3" s="76"/>
      <c r="LSK3" s="76"/>
      <c r="LSL3" s="76"/>
      <c r="LSM3" s="76"/>
      <c r="LSN3" s="76"/>
      <c r="LSO3" s="76"/>
      <c r="LSP3" s="76"/>
      <c r="LSQ3" s="76"/>
      <c r="LSR3" s="76"/>
      <c r="LSS3" s="76"/>
      <c r="LST3" s="76"/>
      <c r="LSU3" s="76"/>
      <c r="LSV3" s="76"/>
      <c r="LSW3" s="76"/>
      <c r="LSX3" s="76"/>
      <c r="LSY3" s="76"/>
      <c r="LSZ3" s="76"/>
      <c r="LTA3" s="76"/>
      <c r="LTB3" s="76"/>
      <c r="LTC3" s="76"/>
      <c r="LTD3" s="76"/>
      <c r="LTE3" s="76"/>
      <c r="LTF3" s="76"/>
      <c r="LTG3" s="76"/>
      <c r="LTH3" s="76"/>
      <c r="LTI3" s="76"/>
      <c r="LTJ3" s="76"/>
      <c r="LTK3" s="76"/>
      <c r="LTL3" s="76"/>
      <c r="LTM3" s="76"/>
      <c r="LTN3" s="76"/>
      <c r="LTO3" s="76"/>
      <c r="LTP3" s="76"/>
      <c r="LTQ3" s="76"/>
      <c r="LTR3" s="76"/>
      <c r="LTS3" s="76"/>
      <c r="LTT3" s="76"/>
      <c r="LTU3" s="76"/>
      <c r="LTV3" s="76"/>
      <c r="LTW3" s="76"/>
      <c r="LTX3" s="76"/>
      <c r="LTY3" s="76"/>
      <c r="LTZ3" s="76"/>
      <c r="LUA3" s="76"/>
      <c r="LUB3" s="76"/>
      <c r="LUC3" s="76"/>
      <c r="LUD3" s="76"/>
      <c r="LUE3" s="76"/>
      <c r="LUF3" s="76"/>
      <c r="LUG3" s="76"/>
      <c r="LUH3" s="76"/>
      <c r="LUI3" s="76"/>
      <c r="LUJ3" s="76"/>
      <c r="LUK3" s="76"/>
      <c r="LUL3" s="76"/>
      <c r="LUM3" s="76"/>
      <c r="LUN3" s="76"/>
      <c r="LUO3" s="76"/>
      <c r="LUP3" s="76"/>
      <c r="LUQ3" s="76"/>
      <c r="LUR3" s="76"/>
      <c r="LUS3" s="76"/>
      <c r="LUT3" s="76"/>
      <c r="LUU3" s="76"/>
      <c r="LUV3" s="76"/>
      <c r="LUW3" s="76"/>
      <c r="LUX3" s="76"/>
      <c r="LUY3" s="76"/>
      <c r="LUZ3" s="76"/>
      <c r="LVA3" s="76"/>
      <c r="LVB3" s="76"/>
      <c r="LVC3" s="76"/>
      <c r="LVD3" s="76"/>
      <c r="LVE3" s="76"/>
      <c r="LVF3" s="76"/>
      <c r="LVG3" s="76"/>
      <c r="LVH3" s="76"/>
      <c r="LVI3" s="76"/>
      <c r="LVJ3" s="76"/>
      <c r="LVK3" s="76"/>
      <c r="LVL3" s="76"/>
      <c r="LVM3" s="76"/>
      <c r="LVN3" s="76"/>
      <c r="LVO3" s="76"/>
      <c r="LVP3" s="76"/>
      <c r="LVQ3" s="76"/>
      <c r="LVR3" s="76"/>
      <c r="LVS3" s="76"/>
      <c r="LVT3" s="76"/>
      <c r="LVU3" s="76"/>
      <c r="LVV3" s="76"/>
      <c r="LVW3" s="76"/>
      <c r="LVX3" s="76"/>
      <c r="LVY3" s="76"/>
      <c r="LVZ3" s="76"/>
      <c r="LWA3" s="76"/>
      <c r="LWB3" s="76"/>
      <c r="LWC3" s="76"/>
      <c r="LWD3" s="76"/>
      <c r="LWE3" s="76"/>
      <c r="LWF3" s="76"/>
      <c r="LWG3" s="76"/>
      <c r="LWH3" s="76"/>
      <c r="LWI3" s="76"/>
      <c r="LWJ3" s="76"/>
      <c r="LWK3" s="76"/>
      <c r="LWL3" s="76"/>
      <c r="LWM3" s="76"/>
      <c r="LWN3" s="76"/>
      <c r="LWO3" s="76"/>
      <c r="LWP3" s="76"/>
      <c r="LWQ3" s="76"/>
      <c r="LWR3" s="76"/>
      <c r="LWS3" s="76"/>
      <c r="LWT3" s="76"/>
      <c r="LWU3" s="76"/>
      <c r="LWV3" s="76"/>
      <c r="LWW3" s="76"/>
      <c r="LWX3" s="76"/>
      <c r="LWY3" s="76"/>
      <c r="LWZ3" s="76"/>
      <c r="LXA3" s="76"/>
      <c r="LXB3" s="76"/>
      <c r="LXC3" s="76"/>
      <c r="LXD3" s="76"/>
      <c r="LXE3" s="76"/>
      <c r="LXF3" s="76"/>
      <c r="LXG3" s="76"/>
      <c r="LXH3" s="76"/>
      <c r="LXI3" s="76"/>
      <c r="LXJ3" s="76"/>
      <c r="LXK3" s="76"/>
      <c r="LXL3" s="76"/>
      <c r="LXM3" s="76"/>
      <c r="LXN3" s="76"/>
      <c r="LXO3" s="76"/>
      <c r="LXP3" s="76"/>
      <c r="LXQ3" s="76"/>
      <c r="LXR3" s="76"/>
      <c r="LXS3" s="76"/>
      <c r="LXT3" s="76"/>
      <c r="LXU3" s="76"/>
      <c r="LXV3" s="76"/>
      <c r="LXW3" s="76"/>
      <c r="LXX3" s="76"/>
      <c r="LXY3" s="76"/>
      <c r="LXZ3" s="76"/>
      <c r="LYA3" s="76"/>
      <c r="LYB3" s="76"/>
      <c r="LYC3" s="76"/>
      <c r="LYD3" s="76"/>
      <c r="LYE3" s="76"/>
      <c r="LYF3" s="76"/>
      <c r="LYG3" s="76"/>
      <c r="LYH3" s="76"/>
      <c r="LYI3" s="76"/>
      <c r="LYJ3" s="76"/>
      <c r="LYK3" s="76"/>
      <c r="LYL3" s="76"/>
      <c r="LYM3" s="76"/>
      <c r="LYN3" s="76"/>
      <c r="LYO3" s="76"/>
      <c r="LYP3" s="76"/>
      <c r="LYQ3" s="76"/>
      <c r="LYR3" s="76"/>
      <c r="LYS3" s="76"/>
      <c r="LYT3" s="76"/>
      <c r="LYU3" s="76"/>
      <c r="LYV3" s="76"/>
      <c r="LYW3" s="76"/>
      <c r="LYX3" s="76"/>
      <c r="LYY3" s="76"/>
      <c r="LYZ3" s="76"/>
      <c r="LZA3" s="76"/>
      <c r="LZB3" s="76"/>
      <c r="LZC3" s="76"/>
      <c r="LZD3" s="76"/>
      <c r="LZE3" s="76"/>
      <c r="LZF3" s="76"/>
      <c r="LZG3" s="76"/>
      <c r="LZH3" s="76"/>
      <c r="LZI3" s="76"/>
      <c r="LZJ3" s="76"/>
      <c r="LZK3" s="76"/>
      <c r="LZL3" s="76"/>
      <c r="LZM3" s="76"/>
      <c r="LZN3" s="76"/>
      <c r="LZO3" s="76"/>
      <c r="LZP3" s="76"/>
      <c r="LZQ3" s="76"/>
      <c r="LZR3" s="76"/>
      <c r="LZS3" s="76"/>
      <c r="LZT3" s="76"/>
      <c r="LZU3" s="76"/>
      <c r="LZV3" s="76"/>
      <c r="LZW3" s="76"/>
      <c r="LZX3" s="76"/>
      <c r="LZY3" s="76"/>
      <c r="LZZ3" s="76"/>
      <c r="MAA3" s="76"/>
      <c r="MAB3" s="76"/>
      <c r="MAC3" s="76"/>
      <c r="MAD3" s="76"/>
      <c r="MAE3" s="76"/>
      <c r="MAF3" s="76"/>
      <c r="MAG3" s="76"/>
      <c r="MAH3" s="76"/>
      <c r="MAI3" s="76"/>
      <c r="MAJ3" s="76"/>
      <c r="MAK3" s="76"/>
      <c r="MAL3" s="76"/>
      <c r="MAM3" s="76"/>
      <c r="MAN3" s="76"/>
      <c r="MAO3" s="76"/>
      <c r="MAP3" s="76"/>
      <c r="MAQ3" s="76"/>
      <c r="MAR3" s="76"/>
      <c r="MAS3" s="76"/>
      <c r="MAT3" s="76"/>
      <c r="MAU3" s="76"/>
      <c r="MAV3" s="76"/>
      <c r="MAW3" s="76"/>
      <c r="MAX3" s="76"/>
      <c r="MAY3" s="76"/>
      <c r="MAZ3" s="76"/>
      <c r="MBA3" s="76"/>
      <c r="MBB3" s="76"/>
      <c r="MBC3" s="76"/>
      <c r="MBD3" s="76"/>
      <c r="MBE3" s="76"/>
      <c r="MBF3" s="76"/>
      <c r="MBG3" s="76"/>
      <c r="MBH3" s="76"/>
      <c r="MBI3" s="76"/>
      <c r="MBJ3" s="76"/>
      <c r="MBK3" s="76"/>
      <c r="MBL3" s="76"/>
      <c r="MBM3" s="76"/>
      <c r="MBN3" s="76"/>
      <c r="MBO3" s="76"/>
      <c r="MBP3" s="76"/>
      <c r="MBQ3" s="76"/>
      <c r="MBR3" s="76"/>
      <c r="MBS3" s="76"/>
      <c r="MBT3" s="76"/>
      <c r="MBU3" s="76"/>
      <c r="MBV3" s="76"/>
      <c r="MBW3" s="76"/>
      <c r="MBX3" s="76"/>
      <c r="MBY3" s="76"/>
      <c r="MBZ3" s="76"/>
      <c r="MCA3" s="76"/>
      <c r="MCB3" s="76"/>
      <c r="MCC3" s="76"/>
      <c r="MCD3" s="76"/>
      <c r="MCE3" s="76"/>
      <c r="MCF3" s="76"/>
      <c r="MCG3" s="76"/>
      <c r="MCH3" s="76"/>
      <c r="MCI3" s="76"/>
      <c r="MCJ3" s="76"/>
      <c r="MCK3" s="76"/>
      <c r="MCL3" s="76"/>
      <c r="MCM3" s="76"/>
      <c r="MCN3" s="76"/>
      <c r="MCO3" s="76"/>
      <c r="MCP3" s="76"/>
      <c r="MCQ3" s="76"/>
      <c r="MCR3" s="76"/>
      <c r="MCS3" s="76"/>
      <c r="MCT3" s="76"/>
      <c r="MCU3" s="76"/>
      <c r="MCV3" s="76"/>
      <c r="MCW3" s="76"/>
      <c r="MCX3" s="76"/>
      <c r="MCY3" s="76"/>
      <c r="MCZ3" s="76"/>
      <c r="MDA3" s="76"/>
      <c r="MDB3" s="76"/>
      <c r="MDC3" s="76"/>
      <c r="MDD3" s="76"/>
      <c r="MDE3" s="76"/>
      <c r="MDF3" s="76"/>
      <c r="MDG3" s="76"/>
      <c r="MDH3" s="76"/>
      <c r="MDI3" s="76"/>
      <c r="MDJ3" s="76"/>
      <c r="MDK3" s="76"/>
      <c r="MDL3" s="76"/>
      <c r="MDM3" s="76"/>
      <c r="MDN3" s="76"/>
      <c r="MDO3" s="76"/>
      <c r="MDP3" s="76"/>
      <c r="MDQ3" s="76"/>
      <c r="MDR3" s="76"/>
      <c r="MDS3" s="76"/>
      <c r="MDT3" s="76"/>
      <c r="MDU3" s="76"/>
      <c r="MDV3" s="76"/>
      <c r="MDW3" s="76"/>
      <c r="MDX3" s="76"/>
      <c r="MDY3" s="76"/>
      <c r="MDZ3" s="76"/>
      <c r="MEA3" s="76"/>
      <c r="MEB3" s="76"/>
      <c r="MEC3" s="76"/>
      <c r="MED3" s="76"/>
      <c r="MEE3" s="76"/>
      <c r="MEF3" s="76"/>
      <c r="MEG3" s="76"/>
      <c r="MEH3" s="76"/>
      <c r="MEI3" s="76"/>
      <c r="MEJ3" s="76"/>
      <c r="MEK3" s="76"/>
      <c r="MEL3" s="76"/>
      <c r="MEM3" s="76"/>
      <c r="MEN3" s="76"/>
      <c r="MEO3" s="76"/>
      <c r="MEP3" s="76"/>
      <c r="MEQ3" s="76"/>
      <c r="MER3" s="76"/>
      <c r="MES3" s="76"/>
      <c r="MET3" s="76"/>
      <c r="MEU3" s="76"/>
      <c r="MEV3" s="76"/>
      <c r="MEW3" s="76"/>
      <c r="MEX3" s="76"/>
      <c r="MEY3" s="76"/>
      <c r="MEZ3" s="76"/>
      <c r="MFA3" s="76"/>
      <c r="MFB3" s="76"/>
      <c r="MFC3" s="76"/>
      <c r="MFD3" s="76"/>
      <c r="MFE3" s="76"/>
      <c r="MFF3" s="76"/>
      <c r="MFG3" s="76"/>
      <c r="MFH3" s="76"/>
      <c r="MFI3" s="76"/>
      <c r="MFJ3" s="76"/>
      <c r="MFK3" s="76"/>
      <c r="MFL3" s="76"/>
      <c r="MFM3" s="76"/>
      <c r="MFN3" s="76"/>
      <c r="MFO3" s="76"/>
      <c r="MFP3" s="76"/>
      <c r="MFQ3" s="76"/>
      <c r="MFR3" s="76"/>
      <c r="MFS3" s="76"/>
      <c r="MFT3" s="76"/>
      <c r="MFU3" s="76"/>
      <c r="MFV3" s="76"/>
      <c r="MFW3" s="76"/>
      <c r="MFX3" s="76"/>
      <c r="MFY3" s="76"/>
      <c r="MFZ3" s="76"/>
      <c r="MGA3" s="76"/>
      <c r="MGB3" s="76"/>
      <c r="MGC3" s="76"/>
      <c r="MGD3" s="76"/>
      <c r="MGE3" s="76"/>
      <c r="MGF3" s="76"/>
      <c r="MGG3" s="76"/>
      <c r="MGH3" s="76"/>
      <c r="MGI3" s="76"/>
      <c r="MGJ3" s="76"/>
      <c r="MGK3" s="76"/>
      <c r="MGL3" s="76"/>
      <c r="MGM3" s="76"/>
      <c r="MGN3" s="76"/>
      <c r="MGO3" s="76"/>
      <c r="MGP3" s="76"/>
      <c r="MGQ3" s="76"/>
      <c r="MGR3" s="76"/>
      <c r="MGS3" s="76"/>
      <c r="MGT3" s="76"/>
      <c r="MGU3" s="76"/>
      <c r="MGV3" s="76"/>
      <c r="MGW3" s="76"/>
      <c r="MGX3" s="76"/>
      <c r="MGY3" s="76"/>
      <c r="MGZ3" s="76"/>
      <c r="MHA3" s="76"/>
      <c r="MHB3" s="76"/>
      <c r="MHC3" s="76"/>
      <c r="MHD3" s="76"/>
      <c r="MHE3" s="76"/>
      <c r="MHF3" s="76"/>
      <c r="MHG3" s="76"/>
      <c r="MHH3" s="76"/>
      <c r="MHI3" s="76"/>
      <c r="MHJ3" s="76"/>
      <c r="MHK3" s="76"/>
      <c r="MHL3" s="76"/>
      <c r="MHM3" s="76"/>
      <c r="MHN3" s="76"/>
      <c r="MHO3" s="76"/>
      <c r="MHP3" s="76"/>
      <c r="MHQ3" s="76"/>
      <c r="MHR3" s="76"/>
      <c r="MHS3" s="76"/>
      <c r="MHT3" s="76"/>
      <c r="MHU3" s="76"/>
      <c r="MHV3" s="76"/>
      <c r="MHW3" s="76"/>
      <c r="MHX3" s="76"/>
      <c r="MHY3" s="76"/>
      <c r="MHZ3" s="76"/>
      <c r="MIA3" s="76"/>
      <c r="MIB3" s="76"/>
      <c r="MIC3" s="76"/>
      <c r="MID3" s="76"/>
      <c r="MIE3" s="76"/>
      <c r="MIF3" s="76"/>
      <c r="MIG3" s="76"/>
      <c r="MIH3" s="76"/>
      <c r="MII3" s="76"/>
      <c r="MIJ3" s="76"/>
      <c r="MIK3" s="76"/>
      <c r="MIL3" s="76"/>
      <c r="MIM3" s="76"/>
      <c r="MIN3" s="76"/>
      <c r="MIO3" s="76"/>
      <c r="MIP3" s="76"/>
      <c r="MIQ3" s="76"/>
      <c r="MIR3" s="76"/>
      <c r="MIS3" s="76"/>
      <c r="MIT3" s="76"/>
      <c r="MIU3" s="76"/>
      <c r="MIV3" s="76"/>
      <c r="MIW3" s="76"/>
      <c r="MIX3" s="76"/>
      <c r="MIY3" s="76"/>
      <c r="MIZ3" s="76"/>
      <c r="MJA3" s="76"/>
      <c r="MJB3" s="76"/>
      <c r="MJC3" s="76"/>
      <c r="MJD3" s="76"/>
      <c r="MJE3" s="76"/>
      <c r="MJF3" s="76"/>
      <c r="MJG3" s="76"/>
      <c r="MJH3" s="76"/>
      <c r="MJI3" s="76"/>
      <c r="MJJ3" s="76"/>
      <c r="MJK3" s="76"/>
      <c r="MJL3" s="76"/>
      <c r="MJM3" s="76"/>
      <c r="MJN3" s="76"/>
      <c r="MJO3" s="76"/>
      <c r="MJP3" s="76"/>
      <c r="MJQ3" s="76"/>
      <c r="MJR3" s="76"/>
      <c r="MJS3" s="76"/>
      <c r="MJT3" s="76"/>
      <c r="MJU3" s="76"/>
      <c r="MJV3" s="76"/>
      <c r="MJW3" s="76"/>
      <c r="MJX3" s="76"/>
      <c r="MJY3" s="76"/>
      <c r="MJZ3" s="76"/>
      <c r="MKA3" s="76"/>
      <c r="MKB3" s="76"/>
      <c r="MKC3" s="76"/>
      <c r="MKD3" s="76"/>
      <c r="MKE3" s="76"/>
      <c r="MKF3" s="76"/>
      <c r="MKG3" s="76"/>
      <c r="MKH3" s="76"/>
      <c r="MKI3" s="76"/>
      <c r="MKJ3" s="76"/>
      <c r="MKK3" s="76"/>
      <c r="MKL3" s="76"/>
      <c r="MKM3" s="76"/>
      <c r="MKN3" s="76"/>
      <c r="MKO3" s="76"/>
      <c r="MKP3" s="76"/>
      <c r="MKQ3" s="76"/>
      <c r="MKR3" s="76"/>
      <c r="MKS3" s="76"/>
      <c r="MKT3" s="76"/>
      <c r="MKU3" s="76"/>
      <c r="MKV3" s="76"/>
      <c r="MKW3" s="76"/>
      <c r="MKX3" s="76"/>
      <c r="MKY3" s="76"/>
      <c r="MKZ3" s="76"/>
      <c r="MLA3" s="76"/>
      <c r="MLB3" s="76"/>
      <c r="MLC3" s="76"/>
      <c r="MLD3" s="76"/>
      <c r="MLE3" s="76"/>
      <c r="MLF3" s="76"/>
      <c r="MLG3" s="76"/>
      <c r="MLH3" s="76"/>
      <c r="MLI3" s="76"/>
      <c r="MLJ3" s="76"/>
      <c r="MLK3" s="76"/>
      <c r="MLL3" s="76"/>
      <c r="MLM3" s="76"/>
      <c r="MLN3" s="76"/>
      <c r="MLO3" s="76"/>
      <c r="MLP3" s="76"/>
      <c r="MLQ3" s="76"/>
      <c r="MLR3" s="76"/>
      <c r="MLS3" s="76"/>
      <c r="MLT3" s="76"/>
      <c r="MLU3" s="76"/>
      <c r="MLV3" s="76"/>
      <c r="MLW3" s="76"/>
      <c r="MLX3" s="76"/>
      <c r="MLY3" s="76"/>
      <c r="MLZ3" s="76"/>
      <c r="MMA3" s="76"/>
      <c r="MMB3" s="76"/>
      <c r="MMC3" s="76"/>
      <c r="MMD3" s="76"/>
      <c r="MME3" s="76"/>
      <c r="MMF3" s="76"/>
      <c r="MMG3" s="76"/>
      <c r="MMH3" s="76"/>
      <c r="MMI3" s="76"/>
      <c r="MMJ3" s="76"/>
      <c r="MMK3" s="76"/>
      <c r="MML3" s="76"/>
      <c r="MMM3" s="76"/>
      <c r="MMN3" s="76"/>
      <c r="MMO3" s="76"/>
      <c r="MMP3" s="76"/>
      <c r="MMQ3" s="76"/>
      <c r="MMR3" s="76"/>
      <c r="MMS3" s="76"/>
      <c r="MMT3" s="76"/>
      <c r="MMU3" s="76"/>
      <c r="MMV3" s="76"/>
      <c r="MMW3" s="76"/>
      <c r="MMX3" s="76"/>
      <c r="MMY3" s="76"/>
      <c r="MMZ3" s="76"/>
      <c r="MNA3" s="76"/>
      <c r="MNB3" s="76"/>
      <c r="MNC3" s="76"/>
      <c r="MND3" s="76"/>
      <c r="MNE3" s="76"/>
      <c r="MNF3" s="76"/>
      <c r="MNG3" s="76"/>
      <c r="MNH3" s="76"/>
      <c r="MNI3" s="76"/>
      <c r="MNJ3" s="76"/>
      <c r="MNK3" s="76"/>
      <c r="MNL3" s="76"/>
      <c r="MNM3" s="76"/>
      <c r="MNN3" s="76"/>
      <c r="MNO3" s="76"/>
      <c r="MNP3" s="76"/>
      <c r="MNQ3" s="76"/>
      <c r="MNR3" s="76"/>
      <c r="MNS3" s="76"/>
      <c r="MNT3" s="76"/>
      <c r="MNU3" s="76"/>
      <c r="MNV3" s="76"/>
      <c r="MNW3" s="76"/>
      <c r="MNX3" s="76"/>
      <c r="MNY3" s="76"/>
      <c r="MNZ3" s="76"/>
      <c r="MOA3" s="76"/>
      <c r="MOB3" s="76"/>
      <c r="MOC3" s="76"/>
      <c r="MOD3" s="76"/>
      <c r="MOE3" s="76"/>
      <c r="MOF3" s="76"/>
      <c r="MOG3" s="76"/>
      <c r="MOH3" s="76"/>
      <c r="MOI3" s="76"/>
      <c r="MOJ3" s="76"/>
      <c r="MOK3" s="76"/>
      <c r="MOL3" s="76"/>
      <c r="MOM3" s="76"/>
      <c r="MON3" s="76"/>
      <c r="MOO3" s="76"/>
      <c r="MOP3" s="76"/>
      <c r="MOQ3" s="76"/>
      <c r="MOR3" s="76"/>
      <c r="MOS3" s="76"/>
      <c r="MOT3" s="76"/>
      <c r="MOU3" s="76"/>
      <c r="MOV3" s="76"/>
      <c r="MOW3" s="76"/>
      <c r="MOX3" s="76"/>
      <c r="MOY3" s="76"/>
      <c r="MOZ3" s="76"/>
      <c r="MPA3" s="76"/>
      <c r="MPB3" s="76"/>
      <c r="MPC3" s="76"/>
      <c r="MPD3" s="76"/>
      <c r="MPE3" s="76"/>
      <c r="MPF3" s="76"/>
      <c r="MPG3" s="76"/>
      <c r="MPH3" s="76"/>
      <c r="MPI3" s="76"/>
      <c r="MPJ3" s="76"/>
      <c r="MPK3" s="76"/>
      <c r="MPL3" s="76"/>
      <c r="MPM3" s="76"/>
      <c r="MPN3" s="76"/>
      <c r="MPO3" s="76"/>
      <c r="MPP3" s="76"/>
      <c r="MPQ3" s="76"/>
      <c r="MPR3" s="76"/>
      <c r="MPS3" s="76"/>
      <c r="MPT3" s="76"/>
      <c r="MPU3" s="76"/>
      <c r="MPV3" s="76"/>
      <c r="MPW3" s="76"/>
      <c r="MPX3" s="76"/>
      <c r="MPY3" s="76"/>
      <c r="MPZ3" s="76"/>
      <c r="MQA3" s="76"/>
      <c r="MQB3" s="76"/>
      <c r="MQC3" s="76"/>
      <c r="MQD3" s="76"/>
      <c r="MQE3" s="76"/>
      <c r="MQF3" s="76"/>
      <c r="MQG3" s="76"/>
      <c r="MQH3" s="76"/>
      <c r="MQI3" s="76"/>
      <c r="MQJ3" s="76"/>
      <c r="MQK3" s="76"/>
      <c r="MQL3" s="76"/>
      <c r="MQM3" s="76"/>
      <c r="MQN3" s="76"/>
      <c r="MQO3" s="76"/>
      <c r="MQP3" s="76"/>
      <c r="MQQ3" s="76"/>
      <c r="MQR3" s="76"/>
      <c r="MQS3" s="76"/>
      <c r="MQT3" s="76"/>
      <c r="MQU3" s="76"/>
      <c r="MQV3" s="76"/>
      <c r="MQW3" s="76"/>
      <c r="MQX3" s="76"/>
      <c r="MQY3" s="76"/>
      <c r="MQZ3" s="76"/>
      <c r="MRA3" s="76"/>
      <c r="MRB3" s="76"/>
      <c r="MRC3" s="76"/>
      <c r="MRD3" s="76"/>
      <c r="MRE3" s="76"/>
      <c r="MRF3" s="76"/>
      <c r="MRG3" s="76"/>
      <c r="MRH3" s="76"/>
      <c r="MRI3" s="76"/>
      <c r="MRJ3" s="76"/>
      <c r="MRK3" s="76"/>
      <c r="MRL3" s="76"/>
      <c r="MRM3" s="76"/>
      <c r="MRN3" s="76"/>
      <c r="MRO3" s="76"/>
      <c r="MRP3" s="76"/>
      <c r="MRQ3" s="76"/>
      <c r="MRR3" s="76"/>
      <c r="MRS3" s="76"/>
      <c r="MRT3" s="76"/>
      <c r="MRU3" s="76"/>
      <c r="MRV3" s="76"/>
      <c r="MRW3" s="76"/>
      <c r="MRX3" s="76"/>
      <c r="MRY3" s="76"/>
      <c r="MRZ3" s="76"/>
      <c r="MSA3" s="76"/>
      <c r="MSB3" s="76"/>
      <c r="MSC3" s="76"/>
      <c r="MSD3" s="76"/>
      <c r="MSE3" s="76"/>
      <c r="MSF3" s="76"/>
      <c r="MSG3" s="76"/>
      <c r="MSH3" s="76"/>
      <c r="MSI3" s="76"/>
      <c r="MSJ3" s="76"/>
      <c r="MSK3" s="76"/>
      <c r="MSL3" s="76"/>
      <c r="MSM3" s="76"/>
      <c r="MSN3" s="76"/>
      <c r="MSO3" s="76"/>
      <c r="MSP3" s="76"/>
      <c r="MSQ3" s="76"/>
      <c r="MSR3" s="76"/>
      <c r="MSS3" s="76"/>
      <c r="MST3" s="76"/>
      <c r="MSU3" s="76"/>
      <c r="MSV3" s="76"/>
      <c r="MSW3" s="76"/>
      <c r="MSX3" s="76"/>
      <c r="MSY3" s="76"/>
      <c r="MSZ3" s="76"/>
      <c r="MTA3" s="76"/>
      <c r="MTB3" s="76"/>
      <c r="MTC3" s="76"/>
      <c r="MTD3" s="76"/>
      <c r="MTE3" s="76"/>
      <c r="MTF3" s="76"/>
      <c r="MTG3" s="76"/>
      <c r="MTH3" s="76"/>
      <c r="MTI3" s="76"/>
      <c r="MTJ3" s="76"/>
      <c r="MTK3" s="76"/>
      <c r="MTL3" s="76"/>
      <c r="MTM3" s="76"/>
      <c r="MTN3" s="76"/>
      <c r="MTO3" s="76"/>
      <c r="MTP3" s="76"/>
      <c r="MTQ3" s="76"/>
      <c r="MTR3" s="76"/>
      <c r="MTS3" s="76"/>
      <c r="MTT3" s="76"/>
      <c r="MTU3" s="76"/>
      <c r="MTV3" s="76"/>
      <c r="MTW3" s="76"/>
      <c r="MTX3" s="76"/>
      <c r="MTY3" s="76"/>
      <c r="MTZ3" s="76"/>
      <c r="MUA3" s="76"/>
      <c r="MUB3" s="76"/>
      <c r="MUC3" s="76"/>
      <c r="MUD3" s="76"/>
      <c r="MUE3" s="76"/>
      <c r="MUF3" s="76"/>
      <c r="MUG3" s="76"/>
      <c r="MUH3" s="76"/>
      <c r="MUI3" s="76"/>
      <c r="MUJ3" s="76"/>
      <c r="MUK3" s="76"/>
      <c r="MUL3" s="76"/>
      <c r="MUM3" s="76"/>
      <c r="MUN3" s="76"/>
      <c r="MUO3" s="76"/>
      <c r="MUP3" s="76"/>
      <c r="MUQ3" s="76"/>
      <c r="MUR3" s="76"/>
      <c r="MUS3" s="76"/>
      <c r="MUT3" s="76"/>
      <c r="MUU3" s="76"/>
      <c r="MUV3" s="76"/>
      <c r="MUW3" s="76"/>
      <c r="MUX3" s="76"/>
      <c r="MUY3" s="76"/>
      <c r="MUZ3" s="76"/>
      <c r="MVA3" s="76"/>
      <c r="MVB3" s="76"/>
      <c r="MVC3" s="76"/>
      <c r="MVD3" s="76"/>
      <c r="MVE3" s="76"/>
      <c r="MVF3" s="76"/>
      <c r="MVG3" s="76"/>
      <c r="MVH3" s="76"/>
      <c r="MVI3" s="76"/>
      <c r="MVJ3" s="76"/>
      <c r="MVK3" s="76"/>
      <c r="MVL3" s="76"/>
      <c r="MVM3" s="76"/>
      <c r="MVN3" s="76"/>
      <c r="MVO3" s="76"/>
      <c r="MVP3" s="76"/>
      <c r="MVQ3" s="76"/>
      <c r="MVR3" s="76"/>
      <c r="MVS3" s="76"/>
      <c r="MVT3" s="76"/>
      <c r="MVU3" s="76"/>
      <c r="MVV3" s="76"/>
      <c r="MVW3" s="76"/>
      <c r="MVX3" s="76"/>
      <c r="MVY3" s="76"/>
      <c r="MVZ3" s="76"/>
      <c r="MWA3" s="76"/>
      <c r="MWB3" s="76"/>
      <c r="MWC3" s="76"/>
      <c r="MWD3" s="76"/>
      <c r="MWE3" s="76"/>
      <c r="MWF3" s="76"/>
      <c r="MWG3" s="76"/>
      <c r="MWH3" s="76"/>
      <c r="MWI3" s="76"/>
      <c r="MWJ3" s="76"/>
      <c r="MWK3" s="76"/>
      <c r="MWL3" s="76"/>
      <c r="MWM3" s="76"/>
      <c r="MWN3" s="76"/>
      <c r="MWO3" s="76"/>
      <c r="MWP3" s="76"/>
      <c r="MWQ3" s="76"/>
      <c r="MWR3" s="76"/>
      <c r="MWS3" s="76"/>
      <c r="MWT3" s="76"/>
      <c r="MWU3" s="76"/>
      <c r="MWV3" s="76"/>
      <c r="MWW3" s="76"/>
      <c r="MWX3" s="76"/>
      <c r="MWY3" s="76"/>
      <c r="MWZ3" s="76"/>
      <c r="MXA3" s="76"/>
      <c r="MXB3" s="76"/>
      <c r="MXC3" s="76"/>
      <c r="MXD3" s="76"/>
      <c r="MXE3" s="76"/>
      <c r="MXF3" s="76"/>
      <c r="MXG3" s="76"/>
      <c r="MXH3" s="76"/>
      <c r="MXI3" s="76"/>
      <c r="MXJ3" s="76"/>
      <c r="MXK3" s="76"/>
      <c r="MXL3" s="76"/>
      <c r="MXM3" s="76"/>
      <c r="MXN3" s="76"/>
      <c r="MXO3" s="76"/>
      <c r="MXP3" s="76"/>
      <c r="MXQ3" s="76"/>
      <c r="MXR3" s="76"/>
      <c r="MXS3" s="76"/>
      <c r="MXT3" s="76"/>
      <c r="MXU3" s="76"/>
      <c r="MXV3" s="76"/>
      <c r="MXW3" s="76"/>
      <c r="MXX3" s="76"/>
      <c r="MXY3" s="76"/>
      <c r="MXZ3" s="76"/>
      <c r="MYA3" s="76"/>
      <c r="MYB3" s="76"/>
      <c r="MYC3" s="76"/>
      <c r="MYD3" s="76"/>
      <c r="MYE3" s="76"/>
      <c r="MYF3" s="76"/>
      <c r="MYG3" s="76"/>
      <c r="MYH3" s="76"/>
      <c r="MYI3" s="76"/>
      <c r="MYJ3" s="76"/>
      <c r="MYK3" s="76"/>
      <c r="MYL3" s="76"/>
      <c r="MYM3" s="76"/>
      <c r="MYN3" s="76"/>
      <c r="MYO3" s="76"/>
      <c r="MYP3" s="76"/>
      <c r="MYQ3" s="76"/>
      <c r="MYR3" s="76"/>
      <c r="MYS3" s="76"/>
      <c r="MYT3" s="76"/>
      <c r="MYU3" s="76"/>
      <c r="MYV3" s="76"/>
      <c r="MYW3" s="76"/>
      <c r="MYX3" s="76"/>
      <c r="MYY3" s="76"/>
      <c r="MYZ3" s="76"/>
      <c r="MZA3" s="76"/>
      <c r="MZB3" s="76"/>
      <c r="MZC3" s="76"/>
      <c r="MZD3" s="76"/>
      <c r="MZE3" s="76"/>
      <c r="MZF3" s="76"/>
      <c r="MZG3" s="76"/>
      <c r="MZH3" s="76"/>
      <c r="MZI3" s="76"/>
      <c r="MZJ3" s="76"/>
      <c r="MZK3" s="76"/>
      <c r="MZL3" s="76"/>
      <c r="MZM3" s="76"/>
      <c r="MZN3" s="76"/>
      <c r="MZO3" s="76"/>
      <c r="MZP3" s="76"/>
      <c r="MZQ3" s="76"/>
      <c r="MZR3" s="76"/>
      <c r="MZS3" s="76"/>
      <c r="MZT3" s="76"/>
      <c r="MZU3" s="76"/>
      <c r="MZV3" s="76"/>
      <c r="MZW3" s="76"/>
      <c r="MZX3" s="76"/>
      <c r="MZY3" s="76"/>
      <c r="MZZ3" s="76"/>
      <c r="NAA3" s="76"/>
      <c r="NAB3" s="76"/>
      <c r="NAC3" s="76"/>
      <c r="NAD3" s="76"/>
      <c r="NAE3" s="76"/>
      <c r="NAF3" s="76"/>
      <c r="NAG3" s="76"/>
      <c r="NAH3" s="76"/>
      <c r="NAI3" s="76"/>
      <c r="NAJ3" s="76"/>
      <c r="NAK3" s="76"/>
      <c r="NAL3" s="76"/>
      <c r="NAM3" s="76"/>
      <c r="NAN3" s="76"/>
      <c r="NAO3" s="76"/>
      <c r="NAP3" s="76"/>
      <c r="NAQ3" s="76"/>
      <c r="NAR3" s="76"/>
      <c r="NAS3" s="76"/>
      <c r="NAT3" s="76"/>
      <c r="NAU3" s="76"/>
      <c r="NAV3" s="76"/>
      <c r="NAW3" s="76"/>
      <c r="NAX3" s="76"/>
      <c r="NAY3" s="76"/>
      <c r="NAZ3" s="76"/>
      <c r="NBA3" s="76"/>
      <c r="NBB3" s="76"/>
      <c r="NBC3" s="76"/>
      <c r="NBD3" s="76"/>
      <c r="NBE3" s="76"/>
      <c r="NBF3" s="76"/>
      <c r="NBG3" s="76"/>
      <c r="NBH3" s="76"/>
      <c r="NBI3" s="76"/>
      <c r="NBJ3" s="76"/>
      <c r="NBK3" s="76"/>
      <c r="NBL3" s="76"/>
      <c r="NBM3" s="76"/>
      <c r="NBN3" s="76"/>
      <c r="NBO3" s="76"/>
      <c r="NBP3" s="76"/>
      <c r="NBQ3" s="76"/>
      <c r="NBR3" s="76"/>
      <c r="NBS3" s="76"/>
      <c r="NBT3" s="76"/>
      <c r="NBU3" s="76"/>
      <c r="NBV3" s="76"/>
      <c r="NBW3" s="76"/>
      <c r="NBX3" s="76"/>
      <c r="NBY3" s="76"/>
      <c r="NBZ3" s="76"/>
      <c r="NCA3" s="76"/>
      <c r="NCB3" s="76"/>
      <c r="NCC3" s="76"/>
      <c r="NCD3" s="76"/>
      <c r="NCE3" s="76"/>
      <c r="NCF3" s="76"/>
      <c r="NCG3" s="76"/>
      <c r="NCH3" s="76"/>
      <c r="NCI3" s="76"/>
      <c r="NCJ3" s="76"/>
      <c r="NCK3" s="76"/>
      <c r="NCL3" s="76"/>
      <c r="NCM3" s="76"/>
      <c r="NCN3" s="76"/>
      <c r="NCO3" s="76"/>
      <c r="NCP3" s="76"/>
      <c r="NCQ3" s="76"/>
      <c r="NCR3" s="76"/>
      <c r="NCS3" s="76"/>
      <c r="NCT3" s="76"/>
      <c r="NCU3" s="76"/>
      <c r="NCV3" s="76"/>
      <c r="NCW3" s="76"/>
      <c r="NCX3" s="76"/>
      <c r="NCY3" s="76"/>
      <c r="NCZ3" s="76"/>
      <c r="NDA3" s="76"/>
      <c r="NDB3" s="76"/>
      <c r="NDC3" s="76"/>
      <c r="NDD3" s="76"/>
      <c r="NDE3" s="76"/>
      <c r="NDF3" s="76"/>
      <c r="NDG3" s="76"/>
      <c r="NDH3" s="76"/>
      <c r="NDI3" s="76"/>
      <c r="NDJ3" s="76"/>
      <c r="NDK3" s="76"/>
      <c r="NDL3" s="76"/>
      <c r="NDM3" s="76"/>
      <c r="NDN3" s="76"/>
      <c r="NDO3" s="76"/>
      <c r="NDP3" s="76"/>
      <c r="NDQ3" s="76"/>
      <c r="NDR3" s="76"/>
      <c r="NDS3" s="76"/>
      <c r="NDT3" s="76"/>
      <c r="NDU3" s="76"/>
      <c r="NDV3" s="76"/>
      <c r="NDW3" s="76"/>
      <c r="NDX3" s="76"/>
      <c r="NDY3" s="76"/>
      <c r="NDZ3" s="76"/>
      <c r="NEA3" s="76"/>
      <c r="NEB3" s="76"/>
      <c r="NEC3" s="76"/>
      <c r="NED3" s="76"/>
      <c r="NEE3" s="76"/>
      <c r="NEF3" s="76"/>
      <c r="NEG3" s="76"/>
      <c r="NEH3" s="76"/>
      <c r="NEI3" s="76"/>
      <c r="NEJ3" s="76"/>
      <c r="NEK3" s="76"/>
      <c r="NEL3" s="76"/>
      <c r="NEM3" s="76"/>
      <c r="NEN3" s="76"/>
      <c r="NEO3" s="76"/>
      <c r="NEP3" s="76"/>
      <c r="NEQ3" s="76"/>
      <c r="NER3" s="76"/>
      <c r="NES3" s="76"/>
      <c r="NET3" s="76"/>
      <c r="NEU3" s="76"/>
      <c r="NEV3" s="76"/>
      <c r="NEW3" s="76"/>
      <c r="NEX3" s="76"/>
      <c r="NEY3" s="76"/>
      <c r="NEZ3" s="76"/>
      <c r="NFA3" s="76"/>
      <c r="NFB3" s="76"/>
      <c r="NFC3" s="76"/>
      <c r="NFD3" s="76"/>
      <c r="NFE3" s="76"/>
      <c r="NFF3" s="76"/>
      <c r="NFG3" s="76"/>
      <c r="NFH3" s="76"/>
      <c r="NFI3" s="76"/>
      <c r="NFJ3" s="76"/>
      <c r="NFK3" s="76"/>
      <c r="NFL3" s="76"/>
      <c r="NFM3" s="76"/>
      <c r="NFN3" s="76"/>
      <c r="NFO3" s="76"/>
      <c r="NFP3" s="76"/>
      <c r="NFQ3" s="76"/>
      <c r="NFR3" s="76"/>
      <c r="NFS3" s="76"/>
      <c r="NFT3" s="76"/>
      <c r="NFU3" s="76"/>
      <c r="NFV3" s="76"/>
      <c r="NFW3" s="76"/>
      <c r="NFX3" s="76"/>
      <c r="NFY3" s="76"/>
      <c r="NFZ3" s="76"/>
      <c r="NGA3" s="76"/>
      <c r="NGB3" s="76"/>
      <c r="NGC3" s="76"/>
      <c r="NGD3" s="76"/>
      <c r="NGE3" s="76"/>
      <c r="NGF3" s="76"/>
      <c r="NGG3" s="76"/>
      <c r="NGH3" s="76"/>
      <c r="NGI3" s="76"/>
      <c r="NGJ3" s="76"/>
      <c r="NGK3" s="76"/>
      <c r="NGL3" s="76"/>
      <c r="NGM3" s="76"/>
      <c r="NGN3" s="76"/>
      <c r="NGO3" s="76"/>
      <c r="NGP3" s="76"/>
      <c r="NGQ3" s="76"/>
      <c r="NGR3" s="76"/>
      <c r="NGS3" s="76"/>
      <c r="NGT3" s="76"/>
      <c r="NGU3" s="76"/>
      <c r="NGV3" s="76"/>
      <c r="NGW3" s="76"/>
      <c r="NGX3" s="76"/>
      <c r="NGY3" s="76"/>
      <c r="NGZ3" s="76"/>
      <c r="NHA3" s="76"/>
      <c r="NHB3" s="76"/>
      <c r="NHC3" s="76"/>
      <c r="NHD3" s="76"/>
      <c r="NHE3" s="76"/>
      <c r="NHF3" s="76"/>
      <c r="NHG3" s="76"/>
      <c r="NHH3" s="76"/>
      <c r="NHI3" s="76"/>
      <c r="NHJ3" s="76"/>
      <c r="NHK3" s="76"/>
      <c r="NHL3" s="76"/>
      <c r="NHM3" s="76"/>
      <c r="NHN3" s="76"/>
      <c r="NHO3" s="76"/>
      <c r="NHP3" s="76"/>
      <c r="NHQ3" s="76"/>
      <c r="NHR3" s="76"/>
      <c r="NHS3" s="76"/>
      <c r="NHT3" s="76"/>
      <c r="NHU3" s="76"/>
      <c r="NHV3" s="76"/>
      <c r="NHW3" s="76"/>
      <c r="NHX3" s="76"/>
      <c r="NHY3" s="76"/>
      <c r="NHZ3" s="76"/>
      <c r="NIA3" s="76"/>
      <c r="NIB3" s="76"/>
      <c r="NIC3" s="76"/>
      <c r="NID3" s="76"/>
      <c r="NIE3" s="76"/>
      <c r="NIF3" s="76"/>
      <c r="NIG3" s="76"/>
      <c r="NIH3" s="76"/>
      <c r="NII3" s="76"/>
      <c r="NIJ3" s="76"/>
      <c r="NIK3" s="76"/>
      <c r="NIL3" s="76"/>
      <c r="NIM3" s="76"/>
      <c r="NIN3" s="76"/>
      <c r="NIO3" s="76"/>
      <c r="NIP3" s="76"/>
      <c r="NIQ3" s="76"/>
      <c r="NIR3" s="76"/>
      <c r="NIS3" s="76"/>
      <c r="NIT3" s="76"/>
      <c r="NIU3" s="76"/>
      <c r="NIV3" s="76"/>
      <c r="NIW3" s="76"/>
      <c r="NIX3" s="76"/>
      <c r="NIY3" s="76"/>
      <c r="NIZ3" s="76"/>
      <c r="NJA3" s="76"/>
      <c r="NJB3" s="76"/>
      <c r="NJC3" s="76"/>
      <c r="NJD3" s="76"/>
      <c r="NJE3" s="76"/>
      <c r="NJF3" s="76"/>
      <c r="NJG3" s="76"/>
      <c r="NJH3" s="76"/>
      <c r="NJI3" s="76"/>
      <c r="NJJ3" s="76"/>
      <c r="NJK3" s="76"/>
      <c r="NJL3" s="76"/>
      <c r="NJM3" s="76"/>
      <c r="NJN3" s="76"/>
      <c r="NJO3" s="76"/>
      <c r="NJP3" s="76"/>
      <c r="NJQ3" s="76"/>
      <c r="NJR3" s="76"/>
      <c r="NJS3" s="76"/>
      <c r="NJT3" s="76"/>
      <c r="NJU3" s="76"/>
      <c r="NJV3" s="76"/>
      <c r="NJW3" s="76"/>
      <c r="NJX3" s="76"/>
      <c r="NJY3" s="76"/>
      <c r="NJZ3" s="76"/>
      <c r="NKA3" s="76"/>
      <c r="NKB3" s="76"/>
      <c r="NKC3" s="76"/>
      <c r="NKD3" s="76"/>
      <c r="NKE3" s="76"/>
      <c r="NKF3" s="76"/>
      <c r="NKG3" s="76"/>
      <c r="NKH3" s="76"/>
      <c r="NKI3" s="76"/>
      <c r="NKJ3" s="76"/>
      <c r="NKK3" s="76"/>
      <c r="NKL3" s="76"/>
      <c r="NKM3" s="76"/>
      <c r="NKN3" s="76"/>
      <c r="NKO3" s="76"/>
      <c r="NKP3" s="76"/>
      <c r="NKQ3" s="76"/>
      <c r="NKR3" s="76"/>
      <c r="NKS3" s="76"/>
      <c r="NKT3" s="76"/>
      <c r="NKU3" s="76"/>
      <c r="NKV3" s="76"/>
      <c r="NKW3" s="76"/>
      <c r="NKX3" s="76"/>
      <c r="NKY3" s="76"/>
      <c r="NKZ3" s="76"/>
      <c r="NLA3" s="76"/>
      <c r="NLB3" s="76"/>
      <c r="NLC3" s="76"/>
      <c r="NLD3" s="76"/>
      <c r="NLE3" s="76"/>
      <c r="NLF3" s="76"/>
      <c r="NLG3" s="76"/>
      <c r="NLH3" s="76"/>
      <c r="NLI3" s="76"/>
      <c r="NLJ3" s="76"/>
      <c r="NLK3" s="76"/>
      <c r="NLL3" s="76"/>
      <c r="NLM3" s="76"/>
      <c r="NLN3" s="76"/>
      <c r="NLO3" s="76"/>
      <c r="NLP3" s="76"/>
      <c r="NLQ3" s="76"/>
      <c r="NLR3" s="76"/>
      <c r="NLS3" s="76"/>
      <c r="NLT3" s="76"/>
      <c r="NLU3" s="76"/>
      <c r="NLV3" s="76"/>
      <c r="NLW3" s="76"/>
      <c r="NLX3" s="76"/>
      <c r="NLY3" s="76"/>
      <c r="NLZ3" s="76"/>
      <c r="NMA3" s="76"/>
      <c r="NMB3" s="76"/>
      <c r="NMC3" s="76"/>
      <c r="NMD3" s="76"/>
      <c r="NME3" s="76"/>
      <c r="NMF3" s="76"/>
      <c r="NMG3" s="76"/>
      <c r="NMH3" s="76"/>
      <c r="NMI3" s="76"/>
      <c r="NMJ3" s="76"/>
      <c r="NMK3" s="76"/>
      <c r="NML3" s="76"/>
      <c r="NMM3" s="76"/>
      <c r="NMN3" s="76"/>
      <c r="NMO3" s="76"/>
      <c r="NMP3" s="76"/>
      <c r="NMQ3" s="76"/>
      <c r="NMR3" s="76"/>
      <c r="NMS3" s="76"/>
      <c r="NMT3" s="76"/>
      <c r="NMU3" s="76"/>
      <c r="NMV3" s="76"/>
      <c r="NMW3" s="76"/>
      <c r="NMX3" s="76"/>
      <c r="NMY3" s="76"/>
      <c r="NMZ3" s="76"/>
      <c r="NNA3" s="76"/>
      <c r="NNB3" s="76"/>
      <c r="NNC3" s="76"/>
      <c r="NND3" s="76"/>
      <c r="NNE3" s="76"/>
      <c r="NNF3" s="76"/>
      <c r="NNG3" s="76"/>
      <c r="NNH3" s="76"/>
      <c r="NNI3" s="76"/>
      <c r="NNJ3" s="76"/>
      <c r="NNK3" s="76"/>
      <c r="NNL3" s="76"/>
      <c r="NNM3" s="76"/>
      <c r="NNN3" s="76"/>
      <c r="NNO3" s="76"/>
      <c r="NNP3" s="76"/>
      <c r="NNQ3" s="76"/>
      <c r="NNR3" s="76"/>
      <c r="NNS3" s="76"/>
      <c r="NNT3" s="76"/>
      <c r="NNU3" s="76"/>
      <c r="NNV3" s="76"/>
      <c r="NNW3" s="76"/>
      <c r="NNX3" s="76"/>
      <c r="NNY3" s="76"/>
      <c r="NNZ3" s="76"/>
      <c r="NOA3" s="76"/>
      <c r="NOB3" s="76"/>
      <c r="NOC3" s="76"/>
      <c r="NOD3" s="76"/>
      <c r="NOE3" s="76"/>
      <c r="NOF3" s="76"/>
      <c r="NOG3" s="76"/>
      <c r="NOH3" s="76"/>
      <c r="NOI3" s="76"/>
      <c r="NOJ3" s="76"/>
      <c r="NOK3" s="76"/>
      <c r="NOL3" s="76"/>
      <c r="NOM3" s="76"/>
      <c r="NON3" s="76"/>
      <c r="NOO3" s="76"/>
      <c r="NOP3" s="76"/>
      <c r="NOQ3" s="76"/>
      <c r="NOR3" s="76"/>
      <c r="NOS3" s="76"/>
      <c r="NOT3" s="76"/>
      <c r="NOU3" s="76"/>
      <c r="NOV3" s="76"/>
      <c r="NOW3" s="76"/>
      <c r="NOX3" s="76"/>
      <c r="NOY3" s="76"/>
      <c r="NOZ3" s="76"/>
      <c r="NPA3" s="76"/>
      <c r="NPB3" s="76"/>
      <c r="NPC3" s="76"/>
      <c r="NPD3" s="76"/>
      <c r="NPE3" s="76"/>
      <c r="NPF3" s="76"/>
      <c r="NPG3" s="76"/>
      <c r="NPH3" s="76"/>
      <c r="NPI3" s="76"/>
      <c r="NPJ3" s="76"/>
      <c r="NPK3" s="76"/>
      <c r="NPL3" s="76"/>
      <c r="NPM3" s="76"/>
      <c r="NPN3" s="76"/>
      <c r="NPO3" s="76"/>
      <c r="NPP3" s="76"/>
      <c r="NPQ3" s="76"/>
      <c r="NPR3" s="76"/>
      <c r="NPS3" s="76"/>
      <c r="NPT3" s="76"/>
      <c r="NPU3" s="76"/>
      <c r="NPV3" s="76"/>
      <c r="NPW3" s="76"/>
      <c r="NPX3" s="76"/>
      <c r="NPY3" s="76"/>
      <c r="NPZ3" s="76"/>
      <c r="NQA3" s="76"/>
      <c r="NQB3" s="76"/>
      <c r="NQC3" s="76"/>
      <c r="NQD3" s="76"/>
      <c r="NQE3" s="76"/>
      <c r="NQF3" s="76"/>
      <c r="NQG3" s="76"/>
      <c r="NQH3" s="76"/>
      <c r="NQI3" s="76"/>
      <c r="NQJ3" s="76"/>
      <c r="NQK3" s="76"/>
      <c r="NQL3" s="76"/>
      <c r="NQM3" s="76"/>
      <c r="NQN3" s="76"/>
      <c r="NQO3" s="76"/>
      <c r="NQP3" s="76"/>
      <c r="NQQ3" s="76"/>
      <c r="NQR3" s="76"/>
      <c r="NQS3" s="76"/>
      <c r="NQT3" s="76"/>
      <c r="NQU3" s="76"/>
      <c r="NQV3" s="76"/>
      <c r="NQW3" s="76"/>
      <c r="NQX3" s="76"/>
      <c r="NQY3" s="76"/>
      <c r="NQZ3" s="76"/>
      <c r="NRA3" s="76"/>
      <c r="NRB3" s="76"/>
      <c r="NRC3" s="76"/>
      <c r="NRD3" s="76"/>
      <c r="NRE3" s="76"/>
      <c r="NRF3" s="76"/>
      <c r="NRG3" s="76"/>
      <c r="NRH3" s="76"/>
      <c r="NRI3" s="76"/>
      <c r="NRJ3" s="76"/>
      <c r="NRK3" s="76"/>
      <c r="NRL3" s="76"/>
      <c r="NRM3" s="76"/>
      <c r="NRN3" s="76"/>
      <c r="NRO3" s="76"/>
      <c r="NRP3" s="76"/>
      <c r="NRQ3" s="76"/>
      <c r="NRR3" s="76"/>
      <c r="NRS3" s="76"/>
      <c r="NRT3" s="76"/>
      <c r="NRU3" s="76"/>
      <c r="NRV3" s="76"/>
      <c r="NRW3" s="76"/>
      <c r="NRX3" s="76"/>
      <c r="NRY3" s="76"/>
      <c r="NRZ3" s="76"/>
      <c r="NSA3" s="76"/>
      <c r="NSB3" s="76"/>
      <c r="NSC3" s="76"/>
      <c r="NSD3" s="76"/>
      <c r="NSE3" s="76"/>
      <c r="NSF3" s="76"/>
      <c r="NSG3" s="76"/>
      <c r="NSH3" s="76"/>
      <c r="NSI3" s="76"/>
      <c r="NSJ3" s="76"/>
      <c r="NSK3" s="76"/>
      <c r="NSL3" s="76"/>
      <c r="NSM3" s="76"/>
      <c r="NSN3" s="76"/>
      <c r="NSO3" s="76"/>
      <c r="NSP3" s="76"/>
      <c r="NSQ3" s="76"/>
      <c r="NSR3" s="76"/>
      <c r="NSS3" s="76"/>
      <c r="NST3" s="76"/>
      <c r="NSU3" s="76"/>
      <c r="NSV3" s="76"/>
      <c r="NSW3" s="76"/>
      <c r="NSX3" s="76"/>
      <c r="NSY3" s="76"/>
      <c r="NSZ3" s="76"/>
      <c r="NTA3" s="76"/>
      <c r="NTB3" s="76"/>
      <c r="NTC3" s="76"/>
      <c r="NTD3" s="76"/>
      <c r="NTE3" s="76"/>
      <c r="NTF3" s="76"/>
      <c r="NTG3" s="76"/>
      <c r="NTH3" s="76"/>
      <c r="NTI3" s="76"/>
      <c r="NTJ3" s="76"/>
      <c r="NTK3" s="76"/>
      <c r="NTL3" s="76"/>
      <c r="NTM3" s="76"/>
      <c r="NTN3" s="76"/>
      <c r="NTO3" s="76"/>
      <c r="NTP3" s="76"/>
      <c r="NTQ3" s="76"/>
      <c r="NTR3" s="76"/>
      <c r="NTS3" s="76"/>
      <c r="NTT3" s="76"/>
      <c r="NTU3" s="76"/>
      <c r="NTV3" s="76"/>
      <c r="NTW3" s="76"/>
      <c r="NTX3" s="76"/>
      <c r="NTY3" s="76"/>
      <c r="NTZ3" s="76"/>
      <c r="NUA3" s="76"/>
      <c r="NUB3" s="76"/>
      <c r="NUC3" s="76"/>
      <c r="NUD3" s="76"/>
      <c r="NUE3" s="76"/>
      <c r="NUF3" s="76"/>
      <c r="NUG3" s="76"/>
      <c r="NUH3" s="76"/>
      <c r="NUI3" s="76"/>
      <c r="NUJ3" s="76"/>
      <c r="NUK3" s="76"/>
      <c r="NUL3" s="76"/>
      <c r="NUM3" s="76"/>
      <c r="NUN3" s="76"/>
      <c r="NUO3" s="76"/>
      <c r="NUP3" s="76"/>
      <c r="NUQ3" s="76"/>
      <c r="NUR3" s="76"/>
      <c r="NUS3" s="76"/>
      <c r="NUT3" s="76"/>
      <c r="NUU3" s="76"/>
      <c r="NUV3" s="76"/>
      <c r="NUW3" s="76"/>
      <c r="NUX3" s="76"/>
      <c r="NUY3" s="76"/>
      <c r="NUZ3" s="76"/>
      <c r="NVA3" s="76"/>
      <c r="NVB3" s="76"/>
      <c r="NVC3" s="76"/>
      <c r="NVD3" s="76"/>
      <c r="NVE3" s="76"/>
      <c r="NVF3" s="76"/>
      <c r="NVG3" s="76"/>
      <c r="NVH3" s="76"/>
      <c r="NVI3" s="76"/>
      <c r="NVJ3" s="76"/>
      <c r="NVK3" s="76"/>
      <c r="NVL3" s="76"/>
      <c r="NVM3" s="76"/>
      <c r="NVN3" s="76"/>
      <c r="NVO3" s="76"/>
      <c r="NVP3" s="76"/>
      <c r="NVQ3" s="76"/>
      <c r="NVR3" s="76"/>
      <c r="NVS3" s="76"/>
      <c r="NVT3" s="76"/>
      <c r="NVU3" s="76"/>
      <c r="NVV3" s="76"/>
      <c r="NVW3" s="76"/>
      <c r="NVX3" s="76"/>
      <c r="NVY3" s="76"/>
      <c r="NVZ3" s="76"/>
      <c r="NWA3" s="76"/>
      <c r="NWB3" s="76"/>
      <c r="NWC3" s="76"/>
      <c r="NWD3" s="76"/>
      <c r="NWE3" s="76"/>
      <c r="NWF3" s="76"/>
      <c r="NWG3" s="76"/>
      <c r="NWH3" s="76"/>
      <c r="NWI3" s="76"/>
      <c r="NWJ3" s="76"/>
      <c r="NWK3" s="76"/>
      <c r="NWL3" s="76"/>
      <c r="NWM3" s="76"/>
      <c r="NWN3" s="76"/>
      <c r="NWO3" s="76"/>
      <c r="NWP3" s="76"/>
      <c r="NWQ3" s="76"/>
      <c r="NWR3" s="76"/>
      <c r="NWS3" s="76"/>
      <c r="NWT3" s="76"/>
      <c r="NWU3" s="76"/>
      <c r="NWV3" s="76"/>
      <c r="NWW3" s="76"/>
      <c r="NWX3" s="76"/>
      <c r="NWY3" s="76"/>
      <c r="NWZ3" s="76"/>
      <c r="NXA3" s="76"/>
      <c r="NXB3" s="76"/>
      <c r="NXC3" s="76"/>
      <c r="NXD3" s="76"/>
      <c r="NXE3" s="76"/>
      <c r="NXF3" s="76"/>
      <c r="NXG3" s="76"/>
      <c r="NXH3" s="76"/>
      <c r="NXI3" s="76"/>
      <c r="NXJ3" s="76"/>
      <c r="NXK3" s="76"/>
      <c r="NXL3" s="76"/>
      <c r="NXM3" s="76"/>
      <c r="NXN3" s="76"/>
      <c r="NXO3" s="76"/>
      <c r="NXP3" s="76"/>
      <c r="NXQ3" s="76"/>
      <c r="NXR3" s="76"/>
      <c r="NXS3" s="76"/>
      <c r="NXT3" s="76"/>
      <c r="NXU3" s="76"/>
      <c r="NXV3" s="76"/>
      <c r="NXW3" s="76"/>
      <c r="NXX3" s="76"/>
      <c r="NXY3" s="76"/>
      <c r="NXZ3" s="76"/>
      <c r="NYA3" s="76"/>
      <c r="NYB3" s="76"/>
      <c r="NYC3" s="76"/>
      <c r="NYD3" s="76"/>
      <c r="NYE3" s="76"/>
      <c r="NYF3" s="76"/>
      <c r="NYG3" s="76"/>
      <c r="NYH3" s="76"/>
      <c r="NYI3" s="76"/>
      <c r="NYJ3" s="76"/>
      <c r="NYK3" s="76"/>
      <c r="NYL3" s="76"/>
      <c r="NYM3" s="76"/>
      <c r="NYN3" s="76"/>
      <c r="NYO3" s="76"/>
      <c r="NYP3" s="76"/>
      <c r="NYQ3" s="76"/>
      <c r="NYR3" s="76"/>
      <c r="NYS3" s="76"/>
      <c r="NYT3" s="76"/>
      <c r="NYU3" s="76"/>
      <c r="NYV3" s="76"/>
      <c r="NYW3" s="76"/>
      <c r="NYX3" s="76"/>
      <c r="NYY3" s="76"/>
      <c r="NYZ3" s="76"/>
      <c r="NZA3" s="76"/>
      <c r="NZB3" s="76"/>
      <c r="NZC3" s="76"/>
      <c r="NZD3" s="76"/>
      <c r="NZE3" s="76"/>
      <c r="NZF3" s="76"/>
      <c r="NZG3" s="76"/>
      <c r="NZH3" s="76"/>
      <c r="NZI3" s="76"/>
      <c r="NZJ3" s="76"/>
      <c r="NZK3" s="76"/>
      <c r="NZL3" s="76"/>
      <c r="NZM3" s="76"/>
      <c r="NZN3" s="76"/>
      <c r="NZO3" s="76"/>
      <c r="NZP3" s="76"/>
      <c r="NZQ3" s="76"/>
      <c r="NZR3" s="76"/>
      <c r="NZS3" s="76"/>
      <c r="NZT3" s="76"/>
      <c r="NZU3" s="76"/>
      <c r="NZV3" s="76"/>
      <c r="NZW3" s="76"/>
      <c r="NZX3" s="76"/>
      <c r="NZY3" s="76"/>
      <c r="NZZ3" s="76"/>
      <c r="OAA3" s="76"/>
      <c r="OAB3" s="76"/>
      <c r="OAC3" s="76"/>
      <c r="OAD3" s="76"/>
      <c r="OAE3" s="76"/>
      <c r="OAF3" s="76"/>
      <c r="OAG3" s="76"/>
      <c r="OAH3" s="76"/>
      <c r="OAI3" s="76"/>
      <c r="OAJ3" s="76"/>
      <c r="OAK3" s="76"/>
      <c r="OAL3" s="76"/>
      <c r="OAM3" s="76"/>
      <c r="OAN3" s="76"/>
      <c r="OAO3" s="76"/>
      <c r="OAP3" s="76"/>
      <c r="OAQ3" s="76"/>
      <c r="OAR3" s="76"/>
      <c r="OAS3" s="76"/>
      <c r="OAT3" s="76"/>
      <c r="OAU3" s="76"/>
      <c r="OAV3" s="76"/>
      <c r="OAW3" s="76"/>
      <c r="OAX3" s="76"/>
      <c r="OAY3" s="76"/>
      <c r="OAZ3" s="76"/>
      <c r="OBA3" s="76"/>
      <c r="OBB3" s="76"/>
      <c r="OBC3" s="76"/>
      <c r="OBD3" s="76"/>
      <c r="OBE3" s="76"/>
      <c r="OBF3" s="76"/>
      <c r="OBG3" s="76"/>
      <c r="OBH3" s="76"/>
      <c r="OBI3" s="76"/>
      <c r="OBJ3" s="76"/>
      <c r="OBK3" s="76"/>
      <c r="OBL3" s="76"/>
      <c r="OBM3" s="76"/>
      <c r="OBN3" s="76"/>
      <c r="OBO3" s="76"/>
      <c r="OBP3" s="76"/>
      <c r="OBQ3" s="76"/>
      <c r="OBR3" s="76"/>
      <c r="OBS3" s="76"/>
      <c r="OBT3" s="76"/>
      <c r="OBU3" s="76"/>
      <c r="OBV3" s="76"/>
      <c r="OBW3" s="76"/>
      <c r="OBX3" s="76"/>
      <c r="OBY3" s="76"/>
      <c r="OBZ3" s="76"/>
      <c r="OCA3" s="76"/>
      <c r="OCB3" s="76"/>
      <c r="OCC3" s="76"/>
      <c r="OCD3" s="76"/>
      <c r="OCE3" s="76"/>
      <c r="OCF3" s="76"/>
      <c r="OCG3" s="76"/>
      <c r="OCH3" s="76"/>
      <c r="OCI3" s="76"/>
      <c r="OCJ3" s="76"/>
      <c r="OCK3" s="76"/>
      <c r="OCL3" s="76"/>
      <c r="OCM3" s="76"/>
      <c r="OCN3" s="76"/>
      <c r="OCO3" s="76"/>
      <c r="OCP3" s="76"/>
      <c r="OCQ3" s="76"/>
      <c r="OCR3" s="76"/>
      <c r="OCS3" s="76"/>
      <c r="OCT3" s="76"/>
      <c r="OCU3" s="76"/>
      <c r="OCV3" s="76"/>
      <c r="OCW3" s="76"/>
      <c r="OCX3" s="76"/>
      <c r="OCY3" s="76"/>
      <c r="OCZ3" s="76"/>
      <c r="ODA3" s="76"/>
      <c r="ODB3" s="76"/>
      <c r="ODC3" s="76"/>
      <c r="ODD3" s="76"/>
      <c r="ODE3" s="76"/>
      <c r="ODF3" s="76"/>
      <c r="ODG3" s="76"/>
      <c r="ODH3" s="76"/>
      <c r="ODI3" s="76"/>
      <c r="ODJ3" s="76"/>
      <c r="ODK3" s="76"/>
      <c r="ODL3" s="76"/>
      <c r="ODM3" s="76"/>
      <c r="ODN3" s="76"/>
      <c r="ODO3" s="76"/>
      <c r="ODP3" s="76"/>
      <c r="ODQ3" s="76"/>
      <c r="ODR3" s="76"/>
      <c r="ODS3" s="76"/>
      <c r="ODT3" s="76"/>
      <c r="ODU3" s="76"/>
      <c r="ODV3" s="76"/>
      <c r="ODW3" s="76"/>
      <c r="ODX3" s="76"/>
      <c r="ODY3" s="76"/>
      <c r="ODZ3" s="76"/>
      <c r="OEA3" s="76"/>
      <c r="OEB3" s="76"/>
      <c r="OEC3" s="76"/>
      <c r="OED3" s="76"/>
      <c r="OEE3" s="76"/>
      <c r="OEF3" s="76"/>
      <c r="OEG3" s="76"/>
      <c r="OEH3" s="76"/>
      <c r="OEI3" s="76"/>
      <c r="OEJ3" s="76"/>
      <c r="OEK3" s="76"/>
      <c r="OEL3" s="76"/>
      <c r="OEM3" s="76"/>
      <c r="OEN3" s="76"/>
      <c r="OEO3" s="76"/>
      <c r="OEP3" s="76"/>
      <c r="OEQ3" s="76"/>
      <c r="OER3" s="76"/>
      <c r="OES3" s="76"/>
      <c r="OET3" s="76"/>
      <c r="OEU3" s="76"/>
      <c r="OEV3" s="76"/>
      <c r="OEW3" s="76"/>
      <c r="OEX3" s="76"/>
      <c r="OEY3" s="76"/>
      <c r="OEZ3" s="76"/>
      <c r="OFA3" s="76"/>
      <c r="OFB3" s="76"/>
      <c r="OFC3" s="76"/>
      <c r="OFD3" s="76"/>
      <c r="OFE3" s="76"/>
      <c r="OFF3" s="76"/>
      <c r="OFG3" s="76"/>
      <c r="OFH3" s="76"/>
      <c r="OFI3" s="76"/>
      <c r="OFJ3" s="76"/>
      <c r="OFK3" s="76"/>
      <c r="OFL3" s="76"/>
      <c r="OFM3" s="76"/>
      <c r="OFN3" s="76"/>
      <c r="OFO3" s="76"/>
      <c r="OFP3" s="76"/>
      <c r="OFQ3" s="76"/>
      <c r="OFR3" s="76"/>
      <c r="OFS3" s="76"/>
      <c r="OFT3" s="76"/>
      <c r="OFU3" s="76"/>
      <c r="OFV3" s="76"/>
      <c r="OFW3" s="76"/>
      <c r="OFX3" s="76"/>
      <c r="OFY3" s="76"/>
      <c r="OFZ3" s="76"/>
      <c r="OGA3" s="76"/>
      <c r="OGB3" s="76"/>
      <c r="OGC3" s="76"/>
      <c r="OGD3" s="76"/>
      <c r="OGE3" s="76"/>
      <c r="OGF3" s="76"/>
      <c r="OGG3" s="76"/>
      <c r="OGH3" s="76"/>
      <c r="OGI3" s="76"/>
      <c r="OGJ3" s="76"/>
      <c r="OGK3" s="76"/>
      <c r="OGL3" s="76"/>
      <c r="OGM3" s="76"/>
      <c r="OGN3" s="76"/>
      <c r="OGO3" s="76"/>
      <c r="OGP3" s="76"/>
      <c r="OGQ3" s="76"/>
      <c r="OGR3" s="76"/>
      <c r="OGS3" s="76"/>
      <c r="OGT3" s="76"/>
      <c r="OGU3" s="76"/>
      <c r="OGV3" s="76"/>
      <c r="OGW3" s="76"/>
      <c r="OGX3" s="76"/>
      <c r="OGY3" s="76"/>
      <c r="OGZ3" s="76"/>
      <c r="OHA3" s="76"/>
      <c r="OHB3" s="76"/>
      <c r="OHC3" s="76"/>
      <c r="OHD3" s="76"/>
      <c r="OHE3" s="76"/>
      <c r="OHF3" s="76"/>
      <c r="OHG3" s="76"/>
      <c r="OHH3" s="76"/>
      <c r="OHI3" s="76"/>
      <c r="OHJ3" s="76"/>
      <c r="OHK3" s="76"/>
      <c r="OHL3" s="76"/>
      <c r="OHM3" s="76"/>
      <c r="OHN3" s="76"/>
      <c r="OHO3" s="76"/>
      <c r="OHP3" s="76"/>
      <c r="OHQ3" s="76"/>
      <c r="OHR3" s="76"/>
      <c r="OHS3" s="76"/>
      <c r="OHT3" s="76"/>
      <c r="OHU3" s="76"/>
      <c r="OHV3" s="76"/>
      <c r="OHW3" s="76"/>
      <c r="OHX3" s="76"/>
      <c r="OHY3" s="76"/>
      <c r="OHZ3" s="76"/>
      <c r="OIA3" s="76"/>
      <c r="OIB3" s="76"/>
      <c r="OIC3" s="76"/>
      <c r="OID3" s="76"/>
      <c r="OIE3" s="76"/>
      <c r="OIF3" s="76"/>
      <c r="OIG3" s="76"/>
      <c r="OIH3" s="76"/>
      <c r="OII3" s="76"/>
      <c r="OIJ3" s="76"/>
      <c r="OIK3" s="76"/>
      <c r="OIL3" s="76"/>
      <c r="OIM3" s="76"/>
      <c r="OIN3" s="76"/>
      <c r="OIO3" s="76"/>
      <c r="OIP3" s="76"/>
      <c r="OIQ3" s="76"/>
      <c r="OIR3" s="76"/>
      <c r="OIS3" s="76"/>
      <c r="OIT3" s="76"/>
      <c r="OIU3" s="76"/>
      <c r="OIV3" s="76"/>
      <c r="OIW3" s="76"/>
      <c r="OIX3" s="76"/>
      <c r="OIY3" s="76"/>
      <c r="OIZ3" s="76"/>
      <c r="OJA3" s="76"/>
      <c r="OJB3" s="76"/>
      <c r="OJC3" s="76"/>
      <c r="OJD3" s="76"/>
      <c r="OJE3" s="76"/>
      <c r="OJF3" s="76"/>
      <c r="OJG3" s="76"/>
      <c r="OJH3" s="76"/>
      <c r="OJI3" s="76"/>
      <c r="OJJ3" s="76"/>
      <c r="OJK3" s="76"/>
      <c r="OJL3" s="76"/>
      <c r="OJM3" s="76"/>
      <c r="OJN3" s="76"/>
      <c r="OJO3" s="76"/>
      <c r="OJP3" s="76"/>
      <c r="OJQ3" s="76"/>
      <c r="OJR3" s="76"/>
      <c r="OJS3" s="76"/>
      <c r="OJT3" s="76"/>
      <c r="OJU3" s="76"/>
      <c r="OJV3" s="76"/>
      <c r="OJW3" s="76"/>
      <c r="OJX3" s="76"/>
      <c r="OJY3" s="76"/>
      <c r="OJZ3" s="76"/>
      <c r="OKA3" s="76"/>
      <c r="OKB3" s="76"/>
      <c r="OKC3" s="76"/>
      <c r="OKD3" s="76"/>
      <c r="OKE3" s="76"/>
      <c r="OKF3" s="76"/>
      <c r="OKG3" s="76"/>
      <c r="OKH3" s="76"/>
      <c r="OKI3" s="76"/>
      <c r="OKJ3" s="76"/>
      <c r="OKK3" s="76"/>
      <c r="OKL3" s="76"/>
      <c r="OKM3" s="76"/>
      <c r="OKN3" s="76"/>
      <c r="OKO3" s="76"/>
      <c r="OKP3" s="76"/>
      <c r="OKQ3" s="76"/>
      <c r="OKR3" s="76"/>
      <c r="OKS3" s="76"/>
      <c r="OKT3" s="76"/>
      <c r="OKU3" s="76"/>
      <c r="OKV3" s="76"/>
      <c r="OKW3" s="76"/>
      <c r="OKX3" s="76"/>
      <c r="OKY3" s="76"/>
      <c r="OKZ3" s="76"/>
      <c r="OLA3" s="76"/>
      <c r="OLB3" s="76"/>
      <c r="OLC3" s="76"/>
      <c r="OLD3" s="76"/>
      <c r="OLE3" s="76"/>
      <c r="OLF3" s="76"/>
      <c r="OLG3" s="76"/>
      <c r="OLH3" s="76"/>
      <c r="OLI3" s="76"/>
      <c r="OLJ3" s="76"/>
      <c r="OLK3" s="76"/>
      <c r="OLL3" s="76"/>
      <c r="OLM3" s="76"/>
      <c r="OLN3" s="76"/>
      <c r="OLO3" s="76"/>
      <c r="OLP3" s="76"/>
      <c r="OLQ3" s="76"/>
      <c r="OLR3" s="76"/>
      <c r="OLS3" s="76"/>
      <c r="OLT3" s="76"/>
      <c r="OLU3" s="76"/>
      <c r="OLV3" s="76"/>
      <c r="OLW3" s="76"/>
      <c r="OLX3" s="76"/>
      <c r="OLY3" s="76"/>
      <c r="OLZ3" s="76"/>
      <c r="OMA3" s="76"/>
      <c r="OMB3" s="76"/>
      <c r="OMC3" s="76"/>
      <c r="OMD3" s="76"/>
      <c r="OME3" s="76"/>
      <c r="OMF3" s="76"/>
      <c r="OMG3" s="76"/>
      <c r="OMH3" s="76"/>
      <c r="OMI3" s="76"/>
      <c r="OMJ3" s="76"/>
      <c r="OMK3" s="76"/>
      <c r="OML3" s="76"/>
      <c r="OMM3" s="76"/>
      <c r="OMN3" s="76"/>
      <c r="OMO3" s="76"/>
      <c r="OMP3" s="76"/>
      <c r="OMQ3" s="76"/>
      <c r="OMR3" s="76"/>
      <c r="OMS3" s="76"/>
      <c r="OMT3" s="76"/>
      <c r="OMU3" s="76"/>
      <c r="OMV3" s="76"/>
      <c r="OMW3" s="76"/>
      <c r="OMX3" s="76"/>
      <c r="OMY3" s="76"/>
      <c r="OMZ3" s="76"/>
      <c r="ONA3" s="76"/>
      <c r="ONB3" s="76"/>
      <c r="ONC3" s="76"/>
      <c r="OND3" s="76"/>
      <c r="ONE3" s="76"/>
      <c r="ONF3" s="76"/>
      <c r="ONG3" s="76"/>
      <c r="ONH3" s="76"/>
      <c r="ONI3" s="76"/>
      <c r="ONJ3" s="76"/>
      <c r="ONK3" s="76"/>
      <c r="ONL3" s="76"/>
      <c r="ONM3" s="76"/>
      <c r="ONN3" s="76"/>
      <c r="ONO3" s="76"/>
      <c r="ONP3" s="76"/>
      <c r="ONQ3" s="76"/>
      <c r="ONR3" s="76"/>
      <c r="ONS3" s="76"/>
      <c r="ONT3" s="76"/>
      <c r="ONU3" s="76"/>
      <c r="ONV3" s="76"/>
      <c r="ONW3" s="76"/>
      <c r="ONX3" s="76"/>
      <c r="ONY3" s="76"/>
      <c r="ONZ3" s="76"/>
      <c r="OOA3" s="76"/>
      <c r="OOB3" s="76"/>
      <c r="OOC3" s="76"/>
      <c r="OOD3" s="76"/>
      <c r="OOE3" s="76"/>
      <c r="OOF3" s="76"/>
      <c r="OOG3" s="76"/>
      <c r="OOH3" s="76"/>
      <c r="OOI3" s="76"/>
      <c r="OOJ3" s="76"/>
      <c r="OOK3" s="76"/>
      <c r="OOL3" s="76"/>
      <c r="OOM3" s="76"/>
      <c r="OON3" s="76"/>
      <c r="OOO3" s="76"/>
      <c r="OOP3" s="76"/>
      <c r="OOQ3" s="76"/>
      <c r="OOR3" s="76"/>
      <c r="OOS3" s="76"/>
      <c r="OOT3" s="76"/>
      <c r="OOU3" s="76"/>
      <c r="OOV3" s="76"/>
      <c r="OOW3" s="76"/>
      <c r="OOX3" s="76"/>
      <c r="OOY3" s="76"/>
      <c r="OOZ3" s="76"/>
      <c r="OPA3" s="76"/>
      <c r="OPB3" s="76"/>
      <c r="OPC3" s="76"/>
      <c r="OPD3" s="76"/>
      <c r="OPE3" s="76"/>
      <c r="OPF3" s="76"/>
      <c r="OPG3" s="76"/>
      <c r="OPH3" s="76"/>
      <c r="OPI3" s="76"/>
      <c r="OPJ3" s="76"/>
      <c r="OPK3" s="76"/>
      <c r="OPL3" s="76"/>
      <c r="OPM3" s="76"/>
      <c r="OPN3" s="76"/>
      <c r="OPO3" s="76"/>
      <c r="OPP3" s="76"/>
      <c r="OPQ3" s="76"/>
      <c r="OPR3" s="76"/>
      <c r="OPS3" s="76"/>
      <c r="OPT3" s="76"/>
      <c r="OPU3" s="76"/>
      <c r="OPV3" s="76"/>
      <c r="OPW3" s="76"/>
      <c r="OPX3" s="76"/>
      <c r="OPY3" s="76"/>
      <c r="OPZ3" s="76"/>
      <c r="OQA3" s="76"/>
      <c r="OQB3" s="76"/>
      <c r="OQC3" s="76"/>
      <c r="OQD3" s="76"/>
      <c r="OQE3" s="76"/>
      <c r="OQF3" s="76"/>
      <c r="OQG3" s="76"/>
      <c r="OQH3" s="76"/>
      <c r="OQI3" s="76"/>
      <c r="OQJ3" s="76"/>
      <c r="OQK3" s="76"/>
      <c r="OQL3" s="76"/>
      <c r="OQM3" s="76"/>
      <c r="OQN3" s="76"/>
      <c r="OQO3" s="76"/>
      <c r="OQP3" s="76"/>
      <c r="OQQ3" s="76"/>
      <c r="OQR3" s="76"/>
      <c r="OQS3" s="76"/>
      <c r="OQT3" s="76"/>
      <c r="OQU3" s="76"/>
      <c r="OQV3" s="76"/>
      <c r="OQW3" s="76"/>
      <c r="OQX3" s="76"/>
      <c r="OQY3" s="76"/>
      <c r="OQZ3" s="76"/>
      <c r="ORA3" s="76"/>
      <c r="ORB3" s="76"/>
      <c r="ORC3" s="76"/>
      <c r="ORD3" s="76"/>
      <c r="ORE3" s="76"/>
      <c r="ORF3" s="76"/>
      <c r="ORG3" s="76"/>
      <c r="ORH3" s="76"/>
      <c r="ORI3" s="76"/>
      <c r="ORJ3" s="76"/>
      <c r="ORK3" s="76"/>
      <c r="ORL3" s="76"/>
      <c r="ORM3" s="76"/>
      <c r="ORN3" s="76"/>
      <c r="ORO3" s="76"/>
      <c r="ORP3" s="76"/>
      <c r="ORQ3" s="76"/>
      <c r="ORR3" s="76"/>
      <c r="ORS3" s="76"/>
      <c r="ORT3" s="76"/>
      <c r="ORU3" s="76"/>
      <c r="ORV3" s="76"/>
      <c r="ORW3" s="76"/>
      <c r="ORX3" s="76"/>
      <c r="ORY3" s="76"/>
      <c r="ORZ3" s="76"/>
      <c r="OSA3" s="76"/>
      <c r="OSB3" s="76"/>
      <c r="OSC3" s="76"/>
      <c r="OSD3" s="76"/>
      <c r="OSE3" s="76"/>
      <c r="OSF3" s="76"/>
      <c r="OSG3" s="76"/>
      <c r="OSH3" s="76"/>
      <c r="OSI3" s="76"/>
      <c r="OSJ3" s="76"/>
      <c r="OSK3" s="76"/>
      <c r="OSL3" s="76"/>
      <c r="OSM3" s="76"/>
      <c r="OSN3" s="76"/>
      <c r="OSO3" s="76"/>
      <c r="OSP3" s="76"/>
      <c r="OSQ3" s="76"/>
      <c r="OSR3" s="76"/>
      <c r="OSS3" s="76"/>
      <c r="OST3" s="76"/>
      <c r="OSU3" s="76"/>
      <c r="OSV3" s="76"/>
      <c r="OSW3" s="76"/>
      <c r="OSX3" s="76"/>
      <c r="OSY3" s="76"/>
      <c r="OSZ3" s="76"/>
      <c r="OTA3" s="76"/>
      <c r="OTB3" s="76"/>
      <c r="OTC3" s="76"/>
      <c r="OTD3" s="76"/>
      <c r="OTE3" s="76"/>
      <c r="OTF3" s="76"/>
      <c r="OTG3" s="76"/>
      <c r="OTH3" s="76"/>
      <c r="OTI3" s="76"/>
      <c r="OTJ3" s="76"/>
      <c r="OTK3" s="76"/>
      <c r="OTL3" s="76"/>
      <c r="OTM3" s="76"/>
      <c r="OTN3" s="76"/>
      <c r="OTO3" s="76"/>
      <c r="OTP3" s="76"/>
      <c r="OTQ3" s="76"/>
      <c r="OTR3" s="76"/>
      <c r="OTS3" s="76"/>
      <c r="OTT3" s="76"/>
      <c r="OTU3" s="76"/>
      <c r="OTV3" s="76"/>
      <c r="OTW3" s="76"/>
      <c r="OTX3" s="76"/>
      <c r="OTY3" s="76"/>
      <c r="OTZ3" s="76"/>
      <c r="OUA3" s="76"/>
      <c r="OUB3" s="76"/>
      <c r="OUC3" s="76"/>
      <c r="OUD3" s="76"/>
      <c r="OUE3" s="76"/>
      <c r="OUF3" s="76"/>
      <c r="OUG3" s="76"/>
      <c r="OUH3" s="76"/>
      <c r="OUI3" s="76"/>
      <c r="OUJ3" s="76"/>
      <c r="OUK3" s="76"/>
      <c r="OUL3" s="76"/>
      <c r="OUM3" s="76"/>
      <c r="OUN3" s="76"/>
      <c r="OUO3" s="76"/>
      <c r="OUP3" s="76"/>
      <c r="OUQ3" s="76"/>
      <c r="OUR3" s="76"/>
      <c r="OUS3" s="76"/>
      <c r="OUT3" s="76"/>
      <c r="OUU3" s="76"/>
      <c r="OUV3" s="76"/>
      <c r="OUW3" s="76"/>
      <c r="OUX3" s="76"/>
      <c r="OUY3" s="76"/>
      <c r="OUZ3" s="76"/>
      <c r="OVA3" s="76"/>
      <c r="OVB3" s="76"/>
      <c r="OVC3" s="76"/>
      <c r="OVD3" s="76"/>
      <c r="OVE3" s="76"/>
      <c r="OVF3" s="76"/>
      <c r="OVG3" s="76"/>
      <c r="OVH3" s="76"/>
      <c r="OVI3" s="76"/>
      <c r="OVJ3" s="76"/>
      <c r="OVK3" s="76"/>
      <c r="OVL3" s="76"/>
      <c r="OVM3" s="76"/>
      <c r="OVN3" s="76"/>
      <c r="OVO3" s="76"/>
      <c r="OVP3" s="76"/>
      <c r="OVQ3" s="76"/>
      <c r="OVR3" s="76"/>
      <c r="OVS3" s="76"/>
      <c r="OVT3" s="76"/>
      <c r="OVU3" s="76"/>
      <c r="OVV3" s="76"/>
      <c r="OVW3" s="76"/>
      <c r="OVX3" s="76"/>
      <c r="OVY3" s="76"/>
      <c r="OVZ3" s="76"/>
      <c r="OWA3" s="76"/>
      <c r="OWB3" s="76"/>
      <c r="OWC3" s="76"/>
      <c r="OWD3" s="76"/>
      <c r="OWE3" s="76"/>
      <c r="OWF3" s="76"/>
      <c r="OWG3" s="76"/>
      <c r="OWH3" s="76"/>
      <c r="OWI3" s="76"/>
      <c r="OWJ3" s="76"/>
      <c r="OWK3" s="76"/>
      <c r="OWL3" s="76"/>
      <c r="OWM3" s="76"/>
      <c r="OWN3" s="76"/>
      <c r="OWO3" s="76"/>
      <c r="OWP3" s="76"/>
      <c r="OWQ3" s="76"/>
      <c r="OWR3" s="76"/>
      <c r="OWS3" s="76"/>
      <c r="OWT3" s="76"/>
      <c r="OWU3" s="76"/>
      <c r="OWV3" s="76"/>
      <c r="OWW3" s="76"/>
      <c r="OWX3" s="76"/>
      <c r="OWY3" s="76"/>
      <c r="OWZ3" s="76"/>
      <c r="OXA3" s="76"/>
      <c r="OXB3" s="76"/>
      <c r="OXC3" s="76"/>
      <c r="OXD3" s="76"/>
      <c r="OXE3" s="76"/>
      <c r="OXF3" s="76"/>
      <c r="OXG3" s="76"/>
      <c r="OXH3" s="76"/>
      <c r="OXI3" s="76"/>
      <c r="OXJ3" s="76"/>
      <c r="OXK3" s="76"/>
      <c r="OXL3" s="76"/>
      <c r="OXM3" s="76"/>
      <c r="OXN3" s="76"/>
      <c r="OXO3" s="76"/>
      <c r="OXP3" s="76"/>
      <c r="OXQ3" s="76"/>
      <c r="OXR3" s="76"/>
      <c r="OXS3" s="76"/>
      <c r="OXT3" s="76"/>
      <c r="OXU3" s="76"/>
      <c r="OXV3" s="76"/>
      <c r="OXW3" s="76"/>
      <c r="OXX3" s="76"/>
      <c r="OXY3" s="76"/>
      <c r="OXZ3" s="76"/>
      <c r="OYA3" s="76"/>
      <c r="OYB3" s="76"/>
      <c r="OYC3" s="76"/>
      <c r="OYD3" s="76"/>
      <c r="OYE3" s="76"/>
      <c r="OYF3" s="76"/>
      <c r="OYG3" s="76"/>
      <c r="OYH3" s="76"/>
      <c r="OYI3" s="76"/>
      <c r="OYJ3" s="76"/>
      <c r="OYK3" s="76"/>
      <c r="OYL3" s="76"/>
      <c r="OYM3" s="76"/>
      <c r="OYN3" s="76"/>
      <c r="OYO3" s="76"/>
      <c r="OYP3" s="76"/>
      <c r="OYQ3" s="76"/>
      <c r="OYR3" s="76"/>
      <c r="OYS3" s="76"/>
      <c r="OYT3" s="76"/>
      <c r="OYU3" s="76"/>
      <c r="OYV3" s="76"/>
      <c r="OYW3" s="76"/>
      <c r="OYX3" s="76"/>
      <c r="OYY3" s="76"/>
      <c r="OYZ3" s="76"/>
      <c r="OZA3" s="76"/>
      <c r="OZB3" s="76"/>
      <c r="OZC3" s="76"/>
      <c r="OZD3" s="76"/>
      <c r="OZE3" s="76"/>
      <c r="OZF3" s="76"/>
      <c r="OZG3" s="76"/>
      <c r="OZH3" s="76"/>
      <c r="OZI3" s="76"/>
      <c r="OZJ3" s="76"/>
      <c r="OZK3" s="76"/>
      <c r="OZL3" s="76"/>
      <c r="OZM3" s="76"/>
      <c r="OZN3" s="76"/>
      <c r="OZO3" s="76"/>
      <c r="OZP3" s="76"/>
      <c r="OZQ3" s="76"/>
      <c r="OZR3" s="76"/>
      <c r="OZS3" s="76"/>
      <c r="OZT3" s="76"/>
      <c r="OZU3" s="76"/>
      <c r="OZV3" s="76"/>
      <c r="OZW3" s="76"/>
      <c r="OZX3" s="76"/>
      <c r="OZY3" s="76"/>
      <c r="OZZ3" s="76"/>
      <c r="PAA3" s="76"/>
      <c r="PAB3" s="76"/>
      <c r="PAC3" s="76"/>
      <c r="PAD3" s="76"/>
      <c r="PAE3" s="76"/>
      <c r="PAF3" s="76"/>
      <c r="PAG3" s="76"/>
      <c r="PAH3" s="76"/>
      <c r="PAI3" s="76"/>
      <c r="PAJ3" s="76"/>
      <c r="PAK3" s="76"/>
      <c r="PAL3" s="76"/>
      <c r="PAM3" s="76"/>
      <c r="PAN3" s="76"/>
      <c r="PAO3" s="76"/>
      <c r="PAP3" s="76"/>
      <c r="PAQ3" s="76"/>
      <c r="PAR3" s="76"/>
      <c r="PAS3" s="76"/>
      <c r="PAT3" s="76"/>
      <c r="PAU3" s="76"/>
      <c r="PAV3" s="76"/>
      <c r="PAW3" s="76"/>
      <c r="PAX3" s="76"/>
      <c r="PAY3" s="76"/>
      <c r="PAZ3" s="76"/>
      <c r="PBA3" s="76"/>
      <c r="PBB3" s="76"/>
      <c r="PBC3" s="76"/>
      <c r="PBD3" s="76"/>
      <c r="PBE3" s="76"/>
      <c r="PBF3" s="76"/>
      <c r="PBG3" s="76"/>
      <c r="PBH3" s="76"/>
      <c r="PBI3" s="76"/>
      <c r="PBJ3" s="76"/>
      <c r="PBK3" s="76"/>
      <c r="PBL3" s="76"/>
      <c r="PBM3" s="76"/>
      <c r="PBN3" s="76"/>
      <c r="PBO3" s="76"/>
      <c r="PBP3" s="76"/>
      <c r="PBQ3" s="76"/>
      <c r="PBR3" s="76"/>
      <c r="PBS3" s="76"/>
      <c r="PBT3" s="76"/>
      <c r="PBU3" s="76"/>
      <c r="PBV3" s="76"/>
      <c r="PBW3" s="76"/>
      <c r="PBX3" s="76"/>
      <c r="PBY3" s="76"/>
      <c r="PBZ3" s="76"/>
      <c r="PCA3" s="76"/>
      <c r="PCB3" s="76"/>
      <c r="PCC3" s="76"/>
      <c r="PCD3" s="76"/>
      <c r="PCE3" s="76"/>
      <c r="PCF3" s="76"/>
      <c r="PCG3" s="76"/>
      <c r="PCH3" s="76"/>
      <c r="PCI3" s="76"/>
      <c r="PCJ3" s="76"/>
      <c r="PCK3" s="76"/>
      <c r="PCL3" s="76"/>
      <c r="PCM3" s="76"/>
      <c r="PCN3" s="76"/>
      <c r="PCO3" s="76"/>
      <c r="PCP3" s="76"/>
      <c r="PCQ3" s="76"/>
      <c r="PCR3" s="76"/>
      <c r="PCS3" s="76"/>
      <c r="PCT3" s="76"/>
      <c r="PCU3" s="76"/>
      <c r="PCV3" s="76"/>
      <c r="PCW3" s="76"/>
      <c r="PCX3" s="76"/>
      <c r="PCY3" s="76"/>
      <c r="PCZ3" s="76"/>
      <c r="PDA3" s="76"/>
      <c r="PDB3" s="76"/>
      <c r="PDC3" s="76"/>
      <c r="PDD3" s="76"/>
      <c r="PDE3" s="76"/>
      <c r="PDF3" s="76"/>
      <c r="PDG3" s="76"/>
      <c r="PDH3" s="76"/>
      <c r="PDI3" s="76"/>
      <c r="PDJ3" s="76"/>
      <c r="PDK3" s="76"/>
      <c r="PDL3" s="76"/>
      <c r="PDM3" s="76"/>
      <c r="PDN3" s="76"/>
      <c r="PDO3" s="76"/>
      <c r="PDP3" s="76"/>
      <c r="PDQ3" s="76"/>
      <c r="PDR3" s="76"/>
      <c r="PDS3" s="76"/>
      <c r="PDT3" s="76"/>
      <c r="PDU3" s="76"/>
      <c r="PDV3" s="76"/>
      <c r="PDW3" s="76"/>
      <c r="PDX3" s="76"/>
      <c r="PDY3" s="76"/>
      <c r="PDZ3" s="76"/>
      <c r="PEA3" s="76"/>
      <c r="PEB3" s="76"/>
      <c r="PEC3" s="76"/>
      <c r="PED3" s="76"/>
      <c r="PEE3" s="76"/>
      <c r="PEF3" s="76"/>
      <c r="PEG3" s="76"/>
      <c r="PEH3" s="76"/>
      <c r="PEI3" s="76"/>
      <c r="PEJ3" s="76"/>
      <c r="PEK3" s="76"/>
      <c r="PEL3" s="76"/>
      <c r="PEM3" s="76"/>
      <c r="PEN3" s="76"/>
      <c r="PEO3" s="76"/>
      <c r="PEP3" s="76"/>
      <c r="PEQ3" s="76"/>
      <c r="PER3" s="76"/>
      <c r="PES3" s="76"/>
      <c r="PET3" s="76"/>
      <c r="PEU3" s="76"/>
      <c r="PEV3" s="76"/>
      <c r="PEW3" s="76"/>
      <c r="PEX3" s="76"/>
      <c r="PEY3" s="76"/>
      <c r="PEZ3" s="76"/>
      <c r="PFA3" s="76"/>
      <c r="PFB3" s="76"/>
      <c r="PFC3" s="76"/>
      <c r="PFD3" s="76"/>
      <c r="PFE3" s="76"/>
      <c r="PFF3" s="76"/>
      <c r="PFG3" s="76"/>
      <c r="PFH3" s="76"/>
      <c r="PFI3" s="76"/>
      <c r="PFJ3" s="76"/>
      <c r="PFK3" s="76"/>
      <c r="PFL3" s="76"/>
      <c r="PFM3" s="76"/>
      <c r="PFN3" s="76"/>
      <c r="PFO3" s="76"/>
      <c r="PFP3" s="76"/>
      <c r="PFQ3" s="76"/>
      <c r="PFR3" s="76"/>
      <c r="PFS3" s="76"/>
      <c r="PFT3" s="76"/>
      <c r="PFU3" s="76"/>
      <c r="PFV3" s="76"/>
      <c r="PFW3" s="76"/>
      <c r="PFX3" s="76"/>
      <c r="PFY3" s="76"/>
      <c r="PFZ3" s="76"/>
      <c r="PGA3" s="76"/>
      <c r="PGB3" s="76"/>
      <c r="PGC3" s="76"/>
      <c r="PGD3" s="76"/>
      <c r="PGE3" s="76"/>
      <c r="PGF3" s="76"/>
      <c r="PGG3" s="76"/>
      <c r="PGH3" s="76"/>
      <c r="PGI3" s="76"/>
      <c r="PGJ3" s="76"/>
      <c r="PGK3" s="76"/>
      <c r="PGL3" s="76"/>
      <c r="PGM3" s="76"/>
      <c r="PGN3" s="76"/>
      <c r="PGO3" s="76"/>
      <c r="PGP3" s="76"/>
      <c r="PGQ3" s="76"/>
      <c r="PGR3" s="76"/>
      <c r="PGS3" s="76"/>
      <c r="PGT3" s="76"/>
      <c r="PGU3" s="76"/>
      <c r="PGV3" s="76"/>
      <c r="PGW3" s="76"/>
      <c r="PGX3" s="76"/>
      <c r="PGY3" s="76"/>
      <c r="PGZ3" s="76"/>
      <c r="PHA3" s="76"/>
      <c r="PHB3" s="76"/>
      <c r="PHC3" s="76"/>
      <c r="PHD3" s="76"/>
      <c r="PHE3" s="76"/>
      <c r="PHF3" s="76"/>
      <c r="PHG3" s="76"/>
      <c r="PHH3" s="76"/>
      <c r="PHI3" s="76"/>
      <c r="PHJ3" s="76"/>
      <c r="PHK3" s="76"/>
      <c r="PHL3" s="76"/>
      <c r="PHM3" s="76"/>
      <c r="PHN3" s="76"/>
      <c r="PHO3" s="76"/>
      <c r="PHP3" s="76"/>
      <c r="PHQ3" s="76"/>
      <c r="PHR3" s="76"/>
      <c r="PHS3" s="76"/>
      <c r="PHT3" s="76"/>
      <c r="PHU3" s="76"/>
      <c r="PHV3" s="76"/>
      <c r="PHW3" s="76"/>
      <c r="PHX3" s="76"/>
      <c r="PHY3" s="76"/>
      <c r="PHZ3" s="76"/>
      <c r="PIA3" s="76"/>
      <c r="PIB3" s="76"/>
      <c r="PIC3" s="76"/>
      <c r="PID3" s="76"/>
      <c r="PIE3" s="76"/>
      <c r="PIF3" s="76"/>
      <c r="PIG3" s="76"/>
      <c r="PIH3" s="76"/>
      <c r="PII3" s="76"/>
      <c r="PIJ3" s="76"/>
      <c r="PIK3" s="76"/>
      <c r="PIL3" s="76"/>
      <c r="PIM3" s="76"/>
      <c r="PIN3" s="76"/>
      <c r="PIO3" s="76"/>
      <c r="PIP3" s="76"/>
      <c r="PIQ3" s="76"/>
      <c r="PIR3" s="76"/>
      <c r="PIS3" s="76"/>
      <c r="PIT3" s="76"/>
      <c r="PIU3" s="76"/>
      <c r="PIV3" s="76"/>
      <c r="PIW3" s="76"/>
      <c r="PIX3" s="76"/>
      <c r="PIY3" s="76"/>
      <c r="PIZ3" s="76"/>
      <c r="PJA3" s="76"/>
      <c r="PJB3" s="76"/>
      <c r="PJC3" s="76"/>
      <c r="PJD3" s="76"/>
      <c r="PJE3" s="76"/>
      <c r="PJF3" s="76"/>
      <c r="PJG3" s="76"/>
      <c r="PJH3" s="76"/>
      <c r="PJI3" s="76"/>
      <c r="PJJ3" s="76"/>
      <c r="PJK3" s="76"/>
      <c r="PJL3" s="76"/>
      <c r="PJM3" s="76"/>
      <c r="PJN3" s="76"/>
      <c r="PJO3" s="76"/>
      <c r="PJP3" s="76"/>
      <c r="PJQ3" s="76"/>
      <c r="PJR3" s="76"/>
      <c r="PJS3" s="76"/>
      <c r="PJT3" s="76"/>
      <c r="PJU3" s="76"/>
      <c r="PJV3" s="76"/>
      <c r="PJW3" s="76"/>
      <c r="PJX3" s="76"/>
      <c r="PJY3" s="76"/>
      <c r="PJZ3" s="76"/>
      <c r="PKA3" s="76"/>
      <c r="PKB3" s="76"/>
      <c r="PKC3" s="76"/>
      <c r="PKD3" s="76"/>
      <c r="PKE3" s="76"/>
      <c r="PKF3" s="76"/>
      <c r="PKG3" s="76"/>
      <c r="PKH3" s="76"/>
      <c r="PKI3" s="76"/>
      <c r="PKJ3" s="76"/>
      <c r="PKK3" s="76"/>
      <c r="PKL3" s="76"/>
      <c r="PKM3" s="76"/>
      <c r="PKN3" s="76"/>
      <c r="PKO3" s="76"/>
      <c r="PKP3" s="76"/>
      <c r="PKQ3" s="76"/>
      <c r="PKR3" s="76"/>
      <c r="PKS3" s="76"/>
      <c r="PKT3" s="76"/>
      <c r="PKU3" s="76"/>
      <c r="PKV3" s="76"/>
      <c r="PKW3" s="76"/>
      <c r="PKX3" s="76"/>
      <c r="PKY3" s="76"/>
      <c r="PKZ3" s="76"/>
      <c r="PLA3" s="76"/>
      <c r="PLB3" s="76"/>
      <c r="PLC3" s="76"/>
      <c r="PLD3" s="76"/>
      <c r="PLE3" s="76"/>
      <c r="PLF3" s="76"/>
      <c r="PLG3" s="76"/>
      <c r="PLH3" s="76"/>
      <c r="PLI3" s="76"/>
      <c r="PLJ3" s="76"/>
      <c r="PLK3" s="76"/>
      <c r="PLL3" s="76"/>
      <c r="PLM3" s="76"/>
      <c r="PLN3" s="76"/>
      <c r="PLO3" s="76"/>
      <c r="PLP3" s="76"/>
      <c r="PLQ3" s="76"/>
      <c r="PLR3" s="76"/>
      <c r="PLS3" s="76"/>
      <c r="PLT3" s="76"/>
      <c r="PLU3" s="76"/>
      <c r="PLV3" s="76"/>
      <c r="PLW3" s="76"/>
      <c r="PLX3" s="76"/>
      <c r="PLY3" s="76"/>
      <c r="PLZ3" s="76"/>
      <c r="PMA3" s="76"/>
      <c r="PMB3" s="76"/>
      <c r="PMC3" s="76"/>
      <c r="PMD3" s="76"/>
      <c r="PME3" s="76"/>
      <c r="PMF3" s="76"/>
      <c r="PMG3" s="76"/>
      <c r="PMH3" s="76"/>
      <c r="PMI3" s="76"/>
      <c r="PMJ3" s="76"/>
      <c r="PMK3" s="76"/>
      <c r="PML3" s="76"/>
      <c r="PMM3" s="76"/>
      <c r="PMN3" s="76"/>
      <c r="PMO3" s="76"/>
      <c r="PMP3" s="76"/>
      <c r="PMQ3" s="76"/>
      <c r="PMR3" s="76"/>
      <c r="PMS3" s="76"/>
      <c r="PMT3" s="76"/>
      <c r="PMU3" s="76"/>
      <c r="PMV3" s="76"/>
      <c r="PMW3" s="76"/>
      <c r="PMX3" s="76"/>
      <c r="PMY3" s="76"/>
      <c r="PMZ3" s="76"/>
      <c r="PNA3" s="76"/>
      <c r="PNB3" s="76"/>
      <c r="PNC3" s="76"/>
      <c r="PND3" s="76"/>
      <c r="PNE3" s="76"/>
      <c r="PNF3" s="76"/>
      <c r="PNG3" s="76"/>
      <c r="PNH3" s="76"/>
      <c r="PNI3" s="76"/>
      <c r="PNJ3" s="76"/>
      <c r="PNK3" s="76"/>
      <c r="PNL3" s="76"/>
      <c r="PNM3" s="76"/>
      <c r="PNN3" s="76"/>
      <c r="PNO3" s="76"/>
      <c r="PNP3" s="76"/>
      <c r="PNQ3" s="76"/>
      <c r="PNR3" s="76"/>
      <c r="PNS3" s="76"/>
      <c r="PNT3" s="76"/>
      <c r="PNU3" s="76"/>
      <c r="PNV3" s="76"/>
      <c r="PNW3" s="76"/>
      <c r="PNX3" s="76"/>
      <c r="PNY3" s="76"/>
      <c r="PNZ3" s="76"/>
      <c r="POA3" s="76"/>
      <c r="POB3" s="76"/>
      <c r="POC3" s="76"/>
      <c r="POD3" s="76"/>
      <c r="POE3" s="76"/>
      <c r="POF3" s="76"/>
      <c r="POG3" s="76"/>
      <c r="POH3" s="76"/>
      <c r="POI3" s="76"/>
      <c r="POJ3" s="76"/>
      <c r="POK3" s="76"/>
      <c r="POL3" s="76"/>
      <c r="POM3" s="76"/>
      <c r="PON3" s="76"/>
      <c r="POO3" s="76"/>
      <c r="POP3" s="76"/>
      <c r="POQ3" s="76"/>
      <c r="POR3" s="76"/>
      <c r="POS3" s="76"/>
      <c r="POT3" s="76"/>
      <c r="POU3" s="76"/>
      <c r="POV3" s="76"/>
      <c r="POW3" s="76"/>
      <c r="POX3" s="76"/>
      <c r="POY3" s="76"/>
      <c r="POZ3" s="76"/>
      <c r="PPA3" s="76"/>
      <c r="PPB3" s="76"/>
      <c r="PPC3" s="76"/>
      <c r="PPD3" s="76"/>
      <c r="PPE3" s="76"/>
      <c r="PPF3" s="76"/>
      <c r="PPG3" s="76"/>
      <c r="PPH3" s="76"/>
      <c r="PPI3" s="76"/>
      <c r="PPJ3" s="76"/>
      <c r="PPK3" s="76"/>
      <c r="PPL3" s="76"/>
      <c r="PPM3" s="76"/>
      <c r="PPN3" s="76"/>
      <c r="PPO3" s="76"/>
      <c r="PPP3" s="76"/>
      <c r="PPQ3" s="76"/>
      <c r="PPR3" s="76"/>
      <c r="PPS3" s="76"/>
      <c r="PPT3" s="76"/>
      <c r="PPU3" s="76"/>
      <c r="PPV3" s="76"/>
      <c r="PPW3" s="76"/>
      <c r="PPX3" s="76"/>
      <c r="PPY3" s="76"/>
      <c r="PPZ3" s="76"/>
      <c r="PQA3" s="76"/>
      <c r="PQB3" s="76"/>
      <c r="PQC3" s="76"/>
      <c r="PQD3" s="76"/>
      <c r="PQE3" s="76"/>
      <c r="PQF3" s="76"/>
      <c r="PQG3" s="76"/>
      <c r="PQH3" s="76"/>
      <c r="PQI3" s="76"/>
      <c r="PQJ3" s="76"/>
      <c r="PQK3" s="76"/>
      <c r="PQL3" s="76"/>
      <c r="PQM3" s="76"/>
      <c r="PQN3" s="76"/>
      <c r="PQO3" s="76"/>
      <c r="PQP3" s="76"/>
      <c r="PQQ3" s="76"/>
      <c r="PQR3" s="76"/>
      <c r="PQS3" s="76"/>
      <c r="PQT3" s="76"/>
      <c r="PQU3" s="76"/>
      <c r="PQV3" s="76"/>
      <c r="PQW3" s="76"/>
      <c r="PQX3" s="76"/>
      <c r="PQY3" s="76"/>
      <c r="PQZ3" s="76"/>
      <c r="PRA3" s="76"/>
      <c r="PRB3" s="76"/>
      <c r="PRC3" s="76"/>
      <c r="PRD3" s="76"/>
      <c r="PRE3" s="76"/>
      <c r="PRF3" s="76"/>
      <c r="PRG3" s="76"/>
      <c r="PRH3" s="76"/>
      <c r="PRI3" s="76"/>
      <c r="PRJ3" s="76"/>
      <c r="PRK3" s="76"/>
      <c r="PRL3" s="76"/>
      <c r="PRM3" s="76"/>
      <c r="PRN3" s="76"/>
      <c r="PRO3" s="76"/>
      <c r="PRP3" s="76"/>
      <c r="PRQ3" s="76"/>
      <c r="PRR3" s="76"/>
      <c r="PRS3" s="76"/>
      <c r="PRT3" s="76"/>
      <c r="PRU3" s="76"/>
      <c r="PRV3" s="76"/>
      <c r="PRW3" s="76"/>
      <c r="PRX3" s="76"/>
      <c r="PRY3" s="76"/>
      <c r="PRZ3" s="76"/>
      <c r="PSA3" s="76"/>
      <c r="PSB3" s="76"/>
      <c r="PSC3" s="76"/>
      <c r="PSD3" s="76"/>
      <c r="PSE3" s="76"/>
      <c r="PSF3" s="76"/>
      <c r="PSG3" s="76"/>
      <c r="PSH3" s="76"/>
      <c r="PSI3" s="76"/>
      <c r="PSJ3" s="76"/>
      <c r="PSK3" s="76"/>
      <c r="PSL3" s="76"/>
      <c r="PSM3" s="76"/>
      <c r="PSN3" s="76"/>
      <c r="PSO3" s="76"/>
      <c r="PSP3" s="76"/>
      <c r="PSQ3" s="76"/>
      <c r="PSR3" s="76"/>
      <c r="PSS3" s="76"/>
      <c r="PST3" s="76"/>
      <c r="PSU3" s="76"/>
      <c r="PSV3" s="76"/>
      <c r="PSW3" s="76"/>
      <c r="PSX3" s="76"/>
      <c r="PSY3" s="76"/>
      <c r="PSZ3" s="76"/>
      <c r="PTA3" s="76"/>
      <c r="PTB3" s="76"/>
      <c r="PTC3" s="76"/>
      <c r="PTD3" s="76"/>
      <c r="PTE3" s="76"/>
      <c r="PTF3" s="76"/>
      <c r="PTG3" s="76"/>
      <c r="PTH3" s="76"/>
      <c r="PTI3" s="76"/>
      <c r="PTJ3" s="76"/>
      <c r="PTK3" s="76"/>
      <c r="PTL3" s="76"/>
      <c r="PTM3" s="76"/>
      <c r="PTN3" s="76"/>
      <c r="PTO3" s="76"/>
      <c r="PTP3" s="76"/>
      <c r="PTQ3" s="76"/>
      <c r="PTR3" s="76"/>
      <c r="PTS3" s="76"/>
      <c r="PTT3" s="76"/>
      <c r="PTU3" s="76"/>
      <c r="PTV3" s="76"/>
      <c r="PTW3" s="76"/>
      <c r="PTX3" s="76"/>
      <c r="PTY3" s="76"/>
      <c r="PTZ3" s="76"/>
      <c r="PUA3" s="76"/>
      <c r="PUB3" s="76"/>
      <c r="PUC3" s="76"/>
      <c r="PUD3" s="76"/>
      <c r="PUE3" s="76"/>
      <c r="PUF3" s="76"/>
      <c r="PUG3" s="76"/>
      <c r="PUH3" s="76"/>
      <c r="PUI3" s="76"/>
      <c r="PUJ3" s="76"/>
      <c r="PUK3" s="76"/>
      <c r="PUL3" s="76"/>
      <c r="PUM3" s="76"/>
      <c r="PUN3" s="76"/>
      <c r="PUO3" s="76"/>
      <c r="PUP3" s="76"/>
      <c r="PUQ3" s="76"/>
      <c r="PUR3" s="76"/>
      <c r="PUS3" s="76"/>
      <c r="PUT3" s="76"/>
      <c r="PUU3" s="76"/>
      <c r="PUV3" s="76"/>
      <c r="PUW3" s="76"/>
      <c r="PUX3" s="76"/>
      <c r="PUY3" s="76"/>
      <c r="PUZ3" s="76"/>
      <c r="PVA3" s="76"/>
      <c r="PVB3" s="76"/>
      <c r="PVC3" s="76"/>
      <c r="PVD3" s="76"/>
      <c r="PVE3" s="76"/>
      <c r="PVF3" s="76"/>
      <c r="PVG3" s="76"/>
      <c r="PVH3" s="76"/>
      <c r="PVI3" s="76"/>
      <c r="PVJ3" s="76"/>
      <c r="PVK3" s="76"/>
      <c r="PVL3" s="76"/>
      <c r="PVM3" s="76"/>
      <c r="PVN3" s="76"/>
      <c r="PVO3" s="76"/>
      <c r="PVP3" s="76"/>
      <c r="PVQ3" s="76"/>
      <c r="PVR3" s="76"/>
      <c r="PVS3" s="76"/>
      <c r="PVT3" s="76"/>
      <c r="PVU3" s="76"/>
      <c r="PVV3" s="76"/>
      <c r="PVW3" s="76"/>
      <c r="PVX3" s="76"/>
      <c r="PVY3" s="76"/>
      <c r="PVZ3" s="76"/>
      <c r="PWA3" s="76"/>
      <c r="PWB3" s="76"/>
      <c r="PWC3" s="76"/>
      <c r="PWD3" s="76"/>
      <c r="PWE3" s="76"/>
      <c r="PWF3" s="76"/>
      <c r="PWG3" s="76"/>
      <c r="PWH3" s="76"/>
      <c r="PWI3" s="76"/>
      <c r="PWJ3" s="76"/>
      <c r="PWK3" s="76"/>
      <c r="PWL3" s="76"/>
      <c r="PWM3" s="76"/>
      <c r="PWN3" s="76"/>
      <c r="PWO3" s="76"/>
      <c r="PWP3" s="76"/>
      <c r="PWQ3" s="76"/>
      <c r="PWR3" s="76"/>
      <c r="PWS3" s="76"/>
      <c r="PWT3" s="76"/>
      <c r="PWU3" s="76"/>
      <c r="PWV3" s="76"/>
      <c r="PWW3" s="76"/>
      <c r="PWX3" s="76"/>
      <c r="PWY3" s="76"/>
      <c r="PWZ3" s="76"/>
      <c r="PXA3" s="76"/>
      <c r="PXB3" s="76"/>
      <c r="PXC3" s="76"/>
      <c r="PXD3" s="76"/>
      <c r="PXE3" s="76"/>
      <c r="PXF3" s="76"/>
      <c r="PXG3" s="76"/>
      <c r="PXH3" s="76"/>
      <c r="PXI3" s="76"/>
      <c r="PXJ3" s="76"/>
      <c r="PXK3" s="76"/>
      <c r="PXL3" s="76"/>
      <c r="PXM3" s="76"/>
      <c r="PXN3" s="76"/>
      <c r="PXO3" s="76"/>
      <c r="PXP3" s="76"/>
      <c r="PXQ3" s="76"/>
      <c r="PXR3" s="76"/>
      <c r="PXS3" s="76"/>
      <c r="PXT3" s="76"/>
      <c r="PXU3" s="76"/>
      <c r="PXV3" s="76"/>
      <c r="PXW3" s="76"/>
      <c r="PXX3" s="76"/>
      <c r="PXY3" s="76"/>
      <c r="PXZ3" s="76"/>
      <c r="PYA3" s="76"/>
      <c r="PYB3" s="76"/>
      <c r="PYC3" s="76"/>
      <c r="PYD3" s="76"/>
      <c r="PYE3" s="76"/>
      <c r="PYF3" s="76"/>
      <c r="PYG3" s="76"/>
      <c r="PYH3" s="76"/>
      <c r="PYI3" s="76"/>
      <c r="PYJ3" s="76"/>
      <c r="PYK3" s="76"/>
      <c r="PYL3" s="76"/>
      <c r="PYM3" s="76"/>
      <c r="PYN3" s="76"/>
      <c r="PYO3" s="76"/>
      <c r="PYP3" s="76"/>
      <c r="PYQ3" s="76"/>
      <c r="PYR3" s="76"/>
      <c r="PYS3" s="76"/>
      <c r="PYT3" s="76"/>
      <c r="PYU3" s="76"/>
      <c r="PYV3" s="76"/>
      <c r="PYW3" s="76"/>
      <c r="PYX3" s="76"/>
      <c r="PYY3" s="76"/>
      <c r="PYZ3" s="76"/>
      <c r="PZA3" s="76"/>
      <c r="PZB3" s="76"/>
      <c r="PZC3" s="76"/>
      <c r="PZD3" s="76"/>
      <c r="PZE3" s="76"/>
      <c r="PZF3" s="76"/>
      <c r="PZG3" s="76"/>
      <c r="PZH3" s="76"/>
      <c r="PZI3" s="76"/>
      <c r="PZJ3" s="76"/>
      <c r="PZK3" s="76"/>
      <c r="PZL3" s="76"/>
      <c r="PZM3" s="76"/>
      <c r="PZN3" s="76"/>
      <c r="PZO3" s="76"/>
      <c r="PZP3" s="76"/>
      <c r="PZQ3" s="76"/>
      <c r="PZR3" s="76"/>
      <c r="PZS3" s="76"/>
      <c r="PZT3" s="76"/>
      <c r="PZU3" s="76"/>
      <c r="PZV3" s="76"/>
      <c r="PZW3" s="76"/>
      <c r="PZX3" s="76"/>
      <c r="PZY3" s="76"/>
      <c r="PZZ3" s="76"/>
      <c r="QAA3" s="76"/>
      <c r="QAB3" s="76"/>
      <c r="QAC3" s="76"/>
      <c r="QAD3" s="76"/>
      <c r="QAE3" s="76"/>
      <c r="QAF3" s="76"/>
      <c r="QAG3" s="76"/>
      <c r="QAH3" s="76"/>
      <c r="QAI3" s="76"/>
      <c r="QAJ3" s="76"/>
      <c r="QAK3" s="76"/>
      <c r="QAL3" s="76"/>
      <c r="QAM3" s="76"/>
      <c r="QAN3" s="76"/>
      <c r="QAO3" s="76"/>
      <c r="QAP3" s="76"/>
      <c r="QAQ3" s="76"/>
      <c r="QAR3" s="76"/>
      <c r="QAS3" s="76"/>
      <c r="QAT3" s="76"/>
      <c r="QAU3" s="76"/>
      <c r="QAV3" s="76"/>
      <c r="QAW3" s="76"/>
      <c r="QAX3" s="76"/>
      <c r="QAY3" s="76"/>
      <c r="QAZ3" s="76"/>
      <c r="QBA3" s="76"/>
      <c r="QBB3" s="76"/>
      <c r="QBC3" s="76"/>
      <c r="QBD3" s="76"/>
      <c r="QBE3" s="76"/>
      <c r="QBF3" s="76"/>
      <c r="QBG3" s="76"/>
      <c r="QBH3" s="76"/>
      <c r="QBI3" s="76"/>
      <c r="QBJ3" s="76"/>
      <c r="QBK3" s="76"/>
      <c r="QBL3" s="76"/>
      <c r="QBM3" s="76"/>
      <c r="QBN3" s="76"/>
      <c r="QBO3" s="76"/>
      <c r="QBP3" s="76"/>
      <c r="QBQ3" s="76"/>
      <c r="QBR3" s="76"/>
      <c r="QBS3" s="76"/>
      <c r="QBT3" s="76"/>
      <c r="QBU3" s="76"/>
      <c r="QBV3" s="76"/>
      <c r="QBW3" s="76"/>
      <c r="QBX3" s="76"/>
      <c r="QBY3" s="76"/>
      <c r="QBZ3" s="76"/>
      <c r="QCA3" s="76"/>
      <c r="QCB3" s="76"/>
      <c r="QCC3" s="76"/>
      <c r="QCD3" s="76"/>
      <c r="QCE3" s="76"/>
      <c r="QCF3" s="76"/>
      <c r="QCG3" s="76"/>
      <c r="QCH3" s="76"/>
      <c r="QCI3" s="76"/>
      <c r="QCJ3" s="76"/>
      <c r="QCK3" s="76"/>
      <c r="QCL3" s="76"/>
      <c r="QCM3" s="76"/>
      <c r="QCN3" s="76"/>
      <c r="QCO3" s="76"/>
      <c r="QCP3" s="76"/>
      <c r="QCQ3" s="76"/>
      <c r="QCR3" s="76"/>
      <c r="QCS3" s="76"/>
      <c r="QCT3" s="76"/>
      <c r="QCU3" s="76"/>
      <c r="QCV3" s="76"/>
      <c r="QCW3" s="76"/>
      <c r="QCX3" s="76"/>
      <c r="QCY3" s="76"/>
      <c r="QCZ3" s="76"/>
      <c r="QDA3" s="76"/>
      <c r="QDB3" s="76"/>
      <c r="QDC3" s="76"/>
      <c r="QDD3" s="76"/>
      <c r="QDE3" s="76"/>
      <c r="QDF3" s="76"/>
      <c r="QDG3" s="76"/>
      <c r="QDH3" s="76"/>
      <c r="QDI3" s="76"/>
      <c r="QDJ3" s="76"/>
      <c r="QDK3" s="76"/>
      <c r="QDL3" s="76"/>
      <c r="QDM3" s="76"/>
      <c r="QDN3" s="76"/>
      <c r="QDO3" s="76"/>
      <c r="QDP3" s="76"/>
      <c r="QDQ3" s="76"/>
      <c r="QDR3" s="76"/>
      <c r="QDS3" s="76"/>
      <c r="QDT3" s="76"/>
      <c r="QDU3" s="76"/>
      <c r="QDV3" s="76"/>
      <c r="QDW3" s="76"/>
      <c r="QDX3" s="76"/>
      <c r="QDY3" s="76"/>
      <c r="QDZ3" s="76"/>
      <c r="QEA3" s="76"/>
      <c r="QEB3" s="76"/>
      <c r="QEC3" s="76"/>
      <c r="QED3" s="76"/>
      <c r="QEE3" s="76"/>
      <c r="QEF3" s="76"/>
      <c r="QEG3" s="76"/>
      <c r="QEH3" s="76"/>
      <c r="QEI3" s="76"/>
      <c r="QEJ3" s="76"/>
      <c r="QEK3" s="76"/>
      <c r="QEL3" s="76"/>
      <c r="QEM3" s="76"/>
      <c r="QEN3" s="76"/>
      <c r="QEO3" s="76"/>
      <c r="QEP3" s="76"/>
      <c r="QEQ3" s="76"/>
      <c r="QER3" s="76"/>
      <c r="QES3" s="76"/>
      <c r="QET3" s="76"/>
      <c r="QEU3" s="76"/>
      <c r="QEV3" s="76"/>
      <c r="QEW3" s="76"/>
      <c r="QEX3" s="76"/>
      <c r="QEY3" s="76"/>
      <c r="QEZ3" s="76"/>
      <c r="QFA3" s="76"/>
      <c r="QFB3" s="76"/>
      <c r="QFC3" s="76"/>
      <c r="QFD3" s="76"/>
      <c r="QFE3" s="76"/>
      <c r="QFF3" s="76"/>
      <c r="QFG3" s="76"/>
      <c r="QFH3" s="76"/>
      <c r="QFI3" s="76"/>
      <c r="QFJ3" s="76"/>
      <c r="QFK3" s="76"/>
      <c r="QFL3" s="76"/>
      <c r="QFM3" s="76"/>
      <c r="QFN3" s="76"/>
      <c r="QFO3" s="76"/>
      <c r="QFP3" s="76"/>
      <c r="QFQ3" s="76"/>
      <c r="QFR3" s="76"/>
      <c r="QFS3" s="76"/>
      <c r="QFT3" s="76"/>
      <c r="QFU3" s="76"/>
      <c r="QFV3" s="76"/>
      <c r="QFW3" s="76"/>
      <c r="QFX3" s="76"/>
      <c r="QFY3" s="76"/>
      <c r="QFZ3" s="76"/>
      <c r="QGA3" s="76"/>
      <c r="QGB3" s="76"/>
      <c r="QGC3" s="76"/>
      <c r="QGD3" s="76"/>
      <c r="QGE3" s="76"/>
      <c r="QGF3" s="76"/>
      <c r="QGG3" s="76"/>
      <c r="QGH3" s="76"/>
      <c r="QGI3" s="76"/>
      <c r="QGJ3" s="76"/>
      <c r="QGK3" s="76"/>
      <c r="QGL3" s="76"/>
      <c r="QGM3" s="76"/>
      <c r="QGN3" s="76"/>
      <c r="QGO3" s="76"/>
      <c r="QGP3" s="76"/>
      <c r="QGQ3" s="76"/>
      <c r="QGR3" s="76"/>
      <c r="QGS3" s="76"/>
      <c r="QGT3" s="76"/>
      <c r="QGU3" s="76"/>
      <c r="QGV3" s="76"/>
      <c r="QGW3" s="76"/>
      <c r="QGX3" s="76"/>
      <c r="QGY3" s="76"/>
      <c r="QGZ3" s="76"/>
      <c r="QHA3" s="76"/>
      <c r="QHB3" s="76"/>
      <c r="QHC3" s="76"/>
      <c r="QHD3" s="76"/>
      <c r="QHE3" s="76"/>
      <c r="QHF3" s="76"/>
      <c r="QHG3" s="76"/>
      <c r="QHH3" s="76"/>
      <c r="QHI3" s="76"/>
      <c r="QHJ3" s="76"/>
      <c r="QHK3" s="76"/>
      <c r="QHL3" s="76"/>
      <c r="QHM3" s="76"/>
      <c r="QHN3" s="76"/>
      <c r="QHO3" s="76"/>
      <c r="QHP3" s="76"/>
      <c r="QHQ3" s="76"/>
      <c r="QHR3" s="76"/>
      <c r="QHS3" s="76"/>
      <c r="QHT3" s="76"/>
      <c r="QHU3" s="76"/>
      <c r="QHV3" s="76"/>
      <c r="QHW3" s="76"/>
      <c r="QHX3" s="76"/>
      <c r="QHY3" s="76"/>
      <c r="QHZ3" s="76"/>
      <c r="QIA3" s="76"/>
      <c r="QIB3" s="76"/>
      <c r="QIC3" s="76"/>
      <c r="QID3" s="76"/>
      <c r="QIE3" s="76"/>
      <c r="QIF3" s="76"/>
      <c r="QIG3" s="76"/>
      <c r="QIH3" s="76"/>
      <c r="QII3" s="76"/>
      <c r="QIJ3" s="76"/>
      <c r="QIK3" s="76"/>
      <c r="QIL3" s="76"/>
      <c r="QIM3" s="76"/>
      <c r="QIN3" s="76"/>
      <c r="QIO3" s="76"/>
      <c r="QIP3" s="76"/>
      <c r="QIQ3" s="76"/>
      <c r="QIR3" s="76"/>
      <c r="QIS3" s="76"/>
      <c r="QIT3" s="76"/>
      <c r="QIU3" s="76"/>
      <c r="QIV3" s="76"/>
      <c r="QIW3" s="76"/>
      <c r="QIX3" s="76"/>
      <c r="QIY3" s="76"/>
      <c r="QIZ3" s="76"/>
      <c r="QJA3" s="76"/>
      <c r="QJB3" s="76"/>
      <c r="QJC3" s="76"/>
      <c r="QJD3" s="76"/>
      <c r="QJE3" s="76"/>
      <c r="QJF3" s="76"/>
      <c r="QJG3" s="76"/>
      <c r="QJH3" s="76"/>
      <c r="QJI3" s="76"/>
      <c r="QJJ3" s="76"/>
      <c r="QJK3" s="76"/>
      <c r="QJL3" s="76"/>
      <c r="QJM3" s="76"/>
      <c r="QJN3" s="76"/>
      <c r="QJO3" s="76"/>
      <c r="QJP3" s="76"/>
      <c r="QJQ3" s="76"/>
      <c r="QJR3" s="76"/>
      <c r="QJS3" s="76"/>
      <c r="QJT3" s="76"/>
      <c r="QJU3" s="76"/>
      <c r="QJV3" s="76"/>
      <c r="QJW3" s="76"/>
      <c r="QJX3" s="76"/>
      <c r="QJY3" s="76"/>
      <c r="QJZ3" s="76"/>
      <c r="QKA3" s="76"/>
      <c r="QKB3" s="76"/>
      <c r="QKC3" s="76"/>
      <c r="QKD3" s="76"/>
      <c r="QKE3" s="76"/>
      <c r="QKF3" s="76"/>
      <c r="QKG3" s="76"/>
      <c r="QKH3" s="76"/>
      <c r="QKI3" s="76"/>
      <c r="QKJ3" s="76"/>
      <c r="QKK3" s="76"/>
      <c r="QKL3" s="76"/>
      <c r="QKM3" s="76"/>
      <c r="QKN3" s="76"/>
      <c r="QKO3" s="76"/>
      <c r="QKP3" s="76"/>
      <c r="QKQ3" s="76"/>
      <c r="QKR3" s="76"/>
      <c r="QKS3" s="76"/>
      <c r="QKT3" s="76"/>
      <c r="QKU3" s="76"/>
      <c r="QKV3" s="76"/>
      <c r="QKW3" s="76"/>
      <c r="QKX3" s="76"/>
      <c r="QKY3" s="76"/>
      <c r="QKZ3" s="76"/>
      <c r="QLA3" s="76"/>
      <c r="QLB3" s="76"/>
      <c r="QLC3" s="76"/>
      <c r="QLD3" s="76"/>
      <c r="QLE3" s="76"/>
      <c r="QLF3" s="76"/>
      <c r="QLG3" s="76"/>
      <c r="QLH3" s="76"/>
      <c r="QLI3" s="76"/>
      <c r="QLJ3" s="76"/>
      <c r="QLK3" s="76"/>
      <c r="QLL3" s="76"/>
      <c r="QLM3" s="76"/>
      <c r="QLN3" s="76"/>
      <c r="QLO3" s="76"/>
      <c r="QLP3" s="76"/>
      <c r="QLQ3" s="76"/>
      <c r="QLR3" s="76"/>
      <c r="QLS3" s="76"/>
      <c r="QLT3" s="76"/>
      <c r="QLU3" s="76"/>
      <c r="QLV3" s="76"/>
      <c r="QLW3" s="76"/>
      <c r="QLX3" s="76"/>
      <c r="QLY3" s="76"/>
      <c r="QLZ3" s="76"/>
      <c r="QMA3" s="76"/>
      <c r="QMB3" s="76"/>
      <c r="QMC3" s="76"/>
      <c r="QMD3" s="76"/>
      <c r="QME3" s="76"/>
      <c r="QMF3" s="76"/>
      <c r="QMG3" s="76"/>
      <c r="QMH3" s="76"/>
      <c r="QMI3" s="76"/>
      <c r="QMJ3" s="76"/>
      <c r="QMK3" s="76"/>
      <c r="QML3" s="76"/>
      <c r="QMM3" s="76"/>
      <c r="QMN3" s="76"/>
      <c r="QMO3" s="76"/>
      <c r="QMP3" s="76"/>
      <c r="QMQ3" s="76"/>
      <c r="QMR3" s="76"/>
      <c r="QMS3" s="76"/>
      <c r="QMT3" s="76"/>
      <c r="QMU3" s="76"/>
      <c r="QMV3" s="76"/>
      <c r="QMW3" s="76"/>
      <c r="QMX3" s="76"/>
      <c r="QMY3" s="76"/>
      <c r="QMZ3" s="76"/>
      <c r="QNA3" s="76"/>
      <c r="QNB3" s="76"/>
      <c r="QNC3" s="76"/>
      <c r="QND3" s="76"/>
      <c r="QNE3" s="76"/>
      <c r="QNF3" s="76"/>
      <c r="QNG3" s="76"/>
      <c r="QNH3" s="76"/>
      <c r="QNI3" s="76"/>
      <c r="QNJ3" s="76"/>
      <c r="QNK3" s="76"/>
      <c r="QNL3" s="76"/>
      <c r="QNM3" s="76"/>
      <c r="QNN3" s="76"/>
      <c r="QNO3" s="76"/>
      <c r="QNP3" s="76"/>
      <c r="QNQ3" s="76"/>
      <c r="QNR3" s="76"/>
      <c r="QNS3" s="76"/>
      <c r="QNT3" s="76"/>
      <c r="QNU3" s="76"/>
      <c r="QNV3" s="76"/>
      <c r="QNW3" s="76"/>
      <c r="QNX3" s="76"/>
      <c r="QNY3" s="76"/>
      <c r="QNZ3" s="76"/>
      <c r="QOA3" s="76"/>
      <c r="QOB3" s="76"/>
      <c r="QOC3" s="76"/>
      <c r="QOD3" s="76"/>
      <c r="QOE3" s="76"/>
      <c r="QOF3" s="76"/>
      <c r="QOG3" s="76"/>
      <c r="QOH3" s="76"/>
      <c r="QOI3" s="76"/>
      <c r="QOJ3" s="76"/>
      <c r="QOK3" s="76"/>
      <c r="QOL3" s="76"/>
      <c r="QOM3" s="76"/>
      <c r="QON3" s="76"/>
      <c r="QOO3" s="76"/>
      <c r="QOP3" s="76"/>
      <c r="QOQ3" s="76"/>
      <c r="QOR3" s="76"/>
      <c r="QOS3" s="76"/>
      <c r="QOT3" s="76"/>
      <c r="QOU3" s="76"/>
      <c r="QOV3" s="76"/>
      <c r="QOW3" s="76"/>
      <c r="QOX3" s="76"/>
      <c r="QOY3" s="76"/>
      <c r="QOZ3" s="76"/>
      <c r="QPA3" s="76"/>
      <c r="QPB3" s="76"/>
      <c r="QPC3" s="76"/>
      <c r="QPD3" s="76"/>
      <c r="QPE3" s="76"/>
      <c r="QPF3" s="76"/>
      <c r="QPG3" s="76"/>
      <c r="QPH3" s="76"/>
      <c r="QPI3" s="76"/>
      <c r="QPJ3" s="76"/>
      <c r="QPK3" s="76"/>
      <c r="QPL3" s="76"/>
      <c r="QPM3" s="76"/>
      <c r="QPN3" s="76"/>
      <c r="QPO3" s="76"/>
      <c r="QPP3" s="76"/>
      <c r="QPQ3" s="76"/>
      <c r="QPR3" s="76"/>
      <c r="QPS3" s="76"/>
      <c r="QPT3" s="76"/>
      <c r="QPU3" s="76"/>
      <c r="QPV3" s="76"/>
      <c r="QPW3" s="76"/>
      <c r="QPX3" s="76"/>
      <c r="QPY3" s="76"/>
      <c r="QPZ3" s="76"/>
      <c r="QQA3" s="76"/>
      <c r="QQB3" s="76"/>
      <c r="QQC3" s="76"/>
      <c r="QQD3" s="76"/>
      <c r="QQE3" s="76"/>
      <c r="QQF3" s="76"/>
      <c r="QQG3" s="76"/>
      <c r="QQH3" s="76"/>
      <c r="QQI3" s="76"/>
      <c r="QQJ3" s="76"/>
      <c r="QQK3" s="76"/>
      <c r="QQL3" s="76"/>
      <c r="QQM3" s="76"/>
      <c r="QQN3" s="76"/>
      <c r="QQO3" s="76"/>
      <c r="QQP3" s="76"/>
      <c r="QQQ3" s="76"/>
      <c r="QQR3" s="76"/>
      <c r="QQS3" s="76"/>
      <c r="QQT3" s="76"/>
      <c r="QQU3" s="76"/>
      <c r="QQV3" s="76"/>
      <c r="QQW3" s="76"/>
      <c r="QQX3" s="76"/>
      <c r="QQY3" s="76"/>
      <c r="QQZ3" s="76"/>
      <c r="QRA3" s="76"/>
      <c r="QRB3" s="76"/>
      <c r="QRC3" s="76"/>
      <c r="QRD3" s="76"/>
      <c r="QRE3" s="76"/>
      <c r="QRF3" s="76"/>
      <c r="QRG3" s="76"/>
      <c r="QRH3" s="76"/>
      <c r="QRI3" s="76"/>
      <c r="QRJ3" s="76"/>
      <c r="QRK3" s="76"/>
      <c r="QRL3" s="76"/>
      <c r="QRM3" s="76"/>
      <c r="QRN3" s="76"/>
      <c r="QRO3" s="76"/>
      <c r="QRP3" s="76"/>
      <c r="QRQ3" s="76"/>
      <c r="QRR3" s="76"/>
      <c r="QRS3" s="76"/>
      <c r="QRT3" s="76"/>
      <c r="QRU3" s="76"/>
      <c r="QRV3" s="76"/>
      <c r="QRW3" s="76"/>
      <c r="QRX3" s="76"/>
      <c r="QRY3" s="76"/>
      <c r="QRZ3" s="76"/>
      <c r="QSA3" s="76"/>
      <c r="QSB3" s="76"/>
      <c r="QSC3" s="76"/>
      <c r="QSD3" s="76"/>
      <c r="QSE3" s="76"/>
      <c r="QSF3" s="76"/>
      <c r="QSG3" s="76"/>
      <c r="QSH3" s="76"/>
      <c r="QSI3" s="76"/>
      <c r="QSJ3" s="76"/>
      <c r="QSK3" s="76"/>
      <c r="QSL3" s="76"/>
      <c r="QSM3" s="76"/>
      <c r="QSN3" s="76"/>
      <c r="QSO3" s="76"/>
      <c r="QSP3" s="76"/>
      <c r="QSQ3" s="76"/>
      <c r="QSR3" s="76"/>
      <c r="QSS3" s="76"/>
      <c r="QST3" s="76"/>
      <c r="QSU3" s="76"/>
      <c r="QSV3" s="76"/>
      <c r="QSW3" s="76"/>
      <c r="QSX3" s="76"/>
      <c r="QSY3" s="76"/>
      <c r="QSZ3" s="76"/>
      <c r="QTA3" s="76"/>
      <c r="QTB3" s="76"/>
      <c r="QTC3" s="76"/>
      <c r="QTD3" s="76"/>
      <c r="QTE3" s="76"/>
      <c r="QTF3" s="76"/>
      <c r="QTG3" s="76"/>
      <c r="QTH3" s="76"/>
      <c r="QTI3" s="76"/>
      <c r="QTJ3" s="76"/>
      <c r="QTK3" s="76"/>
      <c r="QTL3" s="76"/>
      <c r="QTM3" s="76"/>
      <c r="QTN3" s="76"/>
      <c r="QTO3" s="76"/>
      <c r="QTP3" s="76"/>
      <c r="QTQ3" s="76"/>
      <c r="QTR3" s="76"/>
      <c r="QTS3" s="76"/>
      <c r="QTT3" s="76"/>
      <c r="QTU3" s="76"/>
      <c r="QTV3" s="76"/>
      <c r="QTW3" s="76"/>
      <c r="QTX3" s="76"/>
      <c r="QTY3" s="76"/>
      <c r="QTZ3" s="76"/>
      <c r="QUA3" s="76"/>
      <c r="QUB3" s="76"/>
      <c r="QUC3" s="76"/>
      <c r="QUD3" s="76"/>
      <c r="QUE3" s="76"/>
      <c r="QUF3" s="76"/>
      <c r="QUG3" s="76"/>
      <c r="QUH3" s="76"/>
      <c r="QUI3" s="76"/>
      <c r="QUJ3" s="76"/>
      <c r="QUK3" s="76"/>
      <c r="QUL3" s="76"/>
      <c r="QUM3" s="76"/>
      <c r="QUN3" s="76"/>
      <c r="QUO3" s="76"/>
      <c r="QUP3" s="76"/>
      <c r="QUQ3" s="76"/>
      <c r="QUR3" s="76"/>
      <c r="QUS3" s="76"/>
      <c r="QUT3" s="76"/>
      <c r="QUU3" s="76"/>
      <c r="QUV3" s="76"/>
      <c r="QUW3" s="76"/>
      <c r="QUX3" s="76"/>
      <c r="QUY3" s="76"/>
      <c r="QUZ3" s="76"/>
      <c r="QVA3" s="76"/>
      <c r="QVB3" s="76"/>
      <c r="QVC3" s="76"/>
      <c r="QVD3" s="76"/>
      <c r="QVE3" s="76"/>
      <c r="QVF3" s="76"/>
      <c r="QVG3" s="76"/>
      <c r="QVH3" s="76"/>
      <c r="QVI3" s="76"/>
      <c r="QVJ3" s="76"/>
      <c r="QVK3" s="76"/>
      <c r="QVL3" s="76"/>
      <c r="QVM3" s="76"/>
      <c r="QVN3" s="76"/>
      <c r="QVO3" s="76"/>
      <c r="QVP3" s="76"/>
      <c r="QVQ3" s="76"/>
      <c r="QVR3" s="76"/>
      <c r="QVS3" s="76"/>
      <c r="QVT3" s="76"/>
      <c r="QVU3" s="76"/>
      <c r="QVV3" s="76"/>
      <c r="QVW3" s="76"/>
      <c r="QVX3" s="76"/>
      <c r="QVY3" s="76"/>
      <c r="QVZ3" s="76"/>
      <c r="QWA3" s="76"/>
      <c r="QWB3" s="76"/>
      <c r="QWC3" s="76"/>
      <c r="QWD3" s="76"/>
      <c r="QWE3" s="76"/>
      <c r="QWF3" s="76"/>
      <c r="QWG3" s="76"/>
      <c r="QWH3" s="76"/>
      <c r="QWI3" s="76"/>
      <c r="QWJ3" s="76"/>
      <c r="QWK3" s="76"/>
      <c r="QWL3" s="76"/>
      <c r="QWM3" s="76"/>
      <c r="QWN3" s="76"/>
      <c r="QWO3" s="76"/>
      <c r="QWP3" s="76"/>
      <c r="QWQ3" s="76"/>
      <c r="QWR3" s="76"/>
      <c r="QWS3" s="76"/>
      <c r="QWT3" s="76"/>
      <c r="QWU3" s="76"/>
      <c r="QWV3" s="76"/>
      <c r="QWW3" s="76"/>
      <c r="QWX3" s="76"/>
      <c r="QWY3" s="76"/>
      <c r="QWZ3" s="76"/>
      <c r="QXA3" s="76"/>
      <c r="QXB3" s="76"/>
      <c r="QXC3" s="76"/>
      <c r="QXD3" s="76"/>
      <c r="QXE3" s="76"/>
      <c r="QXF3" s="76"/>
      <c r="QXG3" s="76"/>
      <c r="QXH3" s="76"/>
      <c r="QXI3" s="76"/>
      <c r="QXJ3" s="76"/>
      <c r="QXK3" s="76"/>
      <c r="QXL3" s="76"/>
      <c r="QXM3" s="76"/>
      <c r="QXN3" s="76"/>
      <c r="QXO3" s="76"/>
      <c r="QXP3" s="76"/>
      <c r="QXQ3" s="76"/>
      <c r="QXR3" s="76"/>
      <c r="QXS3" s="76"/>
      <c r="QXT3" s="76"/>
      <c r="QXU3" s="76"/>
      <c r="QXV3" s="76"/>
      <c r="QXW3" s="76"/>
      <c r="QXX3" s="76"/>
      <c r="QXY3" s="76"/>
      <c r="QXZ3" s="76"/>
      <c r="QYA3" s="76"/>
      <c r="QYB3" s="76"/>
      <c r="QYC3" s="76"/>
      <c r="QYD3" s="76"/>
      <c r="QYE3" s="76"/>
      <c r="QYF3" s="76"/>
      <c r="QYG3" s="76"/>
      <c r="QYH3" s="76"/>
      <c r="QYI3" s="76"/>
      <c r="QYJ3" s="76"/>
      <c r="QYK3" s="76"/>
      <c r="QYL3" s="76"/>
      <c r="QYM3" s="76"/>
      <c r="QYN3" s="76"/>
      <c r="QYO3" s="76"/>
      <c r="QYP3" s="76"/>
      <c r="QYQ3" s="76"/>
      <c r="QYR3" s="76"/>
      <c r="QYS3" s="76"/>
      <c r="QYT3" s="76"/>
      <c r="QYU3" s="76"/>
      <c r="QYV3" s="76"/>
      <c r="QYW3" s="76"/>
      <c r="QYX3" s="76"/>
      <c r="QYY3" s="76"/>
      <c r="QYZ3" s="76"/>
      <c r="QZA3" s="76"/>
      <c r="QZB3" s="76"/>
      <c r="QZC3" s="76"/>
      <c r="QZD3" s="76"/>
      <c r="QZE3" s="76"/>
      <c r="QZF3" s="76"/>
      <c r="QZG3" s="76"/>
      <c r="QZH3" s="76"/>
      <c r="QZI3" s="76"/>
      <c r="QZJ3" s="76"/>
      <c r="QZK3" s="76"/>
      <c r="QZL3" s="76"/>
      <c r="QZM3" s="76"/>
      <c r="QZN3" s="76"/>
      <c r="QZO3" s="76"/>
      <c r="QZP3" s="76"/>
      <c r="QZQ3" s="76"/>
      <c r="QZR3" s="76"/>
      <c r="QZS3" s="76"/>
      <c r="QZT3" s="76"/>
      <c r="QZU3" s="76"/>
      <c r="QZV3" s="76"/>
      <c r="QZW3" s="76"/>
      <c r="QZX3" s="76"/>
      <c r="QZY3" s="76"/>
      <c r="QZZ3" s="76"/>
      <c r="RAA3" s="76"/>
      <c r="RAB3" s="76"/>
      <c r="RAC3" s="76"/>
      <c r="RAD3" s="76"/>
      <c r="RAE3" s="76"/>
      <c r="RAF3" s="76"/>
      <c r="RAG3" s="76"/>
      <c r="RAH3" s="76"/>
      <c r="RAI3" s="76"/>
      <c r="RAJ3" s="76"/>
      <c r="RAK3" s="76"/>
      <c r="RAL3" s="76"/>
      <c r="RAM3" s="76"/>
      <c r="RAN3" s="76"/>
      <c r="RAO3" s="76"/>
      <c r="RAP3" s="76"/>
      <c r="RAQ3" s="76"/>
      <c r="RAR3" s="76"/>
      <c r="RAS3" s="76"/>
      <c r="RAT3" s="76"/>
      <c r="RAU3" s="76"/>
      <c r="RAV3" s="76"/>
      <c r="RAW3" s="76"/>
      <c r="RAX3" s="76"/>
      <c r="RAY3" s="76"/>
      <c r="RAZ3" s="76"/>
      <c r="RBA3" s="76"/>
      <c r="RBB3" s="76"/>
      <c r="RBC3" s="76"/>
      <c r="RBD3" s="76"/>
      <c r="RBE3" s="76"/>
      <c r="RBF3" s="76"/>
      <c r="RBG3" s="76"/>
      <c r="RBH3" s="76"/>
      <c r="RBI3" s="76"/>
      <c r="RBJ3" s="76"/>
      <c r="RBK3" s="76"/>
      <c r="RBL3" s="76"/>
      <c r="RBM3" s="76"/>
      <c r="RBN3" s="76"/>
      <c r="RBO3" s="76"/>
      <c r="RBP3" s="76"/>
      <c r="RBQ3" s="76"/>
      <c r="RBR3" s="76"/>
      <c r="RBS3" s="76"/>
      <c r="RBT3" s="76"/>
      <c r="RBU3" s="76"/>
      <c r="RBV3" s="76"/>
      <c r="RBW3" s="76"/>
      <c r="RBX3" s="76"/>
      <c r="RBY3" s="76"/>
      <c r="RBZ3" s="76"/>
      <c r="RCA3" s="76"/>
      <c r="RCB3" s="76"/>
      <c r="RCC3" s="76"/>
      <c r="RCD3" s="76"/>
      <c r="RCE3" s="76"/>
      <c r="RCF3" s="76"/>
      <c r="RCG3" s="76"/>
      <c r="RCH3" s="76"/>
      <c r="RCI3" s="76"/>
      <c r="RCJ3" s="76"/>
      <c r="RCK3" s="76"/>
      <c r="RCL3" s="76"/>
      <c r="RCM3" s="76"/>
      <c r="RCN3" s="76"/>
      <c r="RCO3" s="76"/>
      <c r="RCP3" s="76"/>
      <c r="RCQ3" s="76"/>
      <c r="RCR3" s="76"/>
      <c r="RCS3" s="76"/>
      <c r="RCT3" s="76"/>
      <c r="RCU3" s="76"/>
      <c r="RCV3" s="76"/>
      <c r="RCW3" s="76"/>
      <c r="RCX3" s="76"/>
      <c r="RCY3" s="76"/>
      <c r="RCZ3" s="76"/>
      <c r="RDA3" s="76"/>
      <c r="RDB3" s="76"/>
      <c r="RDC3" s="76"/>
      <c r="RDD3" s="76"/>
      <c r="RDE3" s="76"/>
      <c r="RDF3" s="76"/>
      <c r="RDG3" s="76"/>
      <c r="RDH3" s="76"/>
      <c r="RDI3" s="76"/>
      <c r="RDJ3" s="76"/>
      <c r="RDK3" s="76"/>
      <c r="RDL3" s="76"/>
      <c r="RDM3" s="76"/>
      <c r="RDN3" s="76"/>
      <c r="RDO3" s="76"/>
      <c r="RDP3" s="76"/>
      <c r="RDQ3" s="76"/>
      <c r="RDR3" s="76"/>
      <c r="RDS3" s="76"/>
      <c r="RDT3" s="76"/>
      <c r="RDU3" s="76"/>
      <c r="RDV3" s="76"/>
      <c r="RDW3" s="76"/>
      <c r="RDX3" s="76"/>
      <c r="RDY3" s="76"/>
      <c r="RDZ3" s="76"/>
      <c r="REA3" s="76"/>
      <c r="REB3" s="76"/>
      <c r="REC3" s="76"/>
      <c r="RED3" s="76"/>
      <c r="REE3" s="76"/>
      <c r="REF3" s="76"/>
      <c r="REG3" s="76"/>
      <c r="REH3" s="76"/>
      <c r="REI3" s="76"/>
      <c r="REJ3" s="76"/>
      <c r="REK3" s="76"/>
      <c r="REL3" s="76"/>
      <c r="REM3" s="76"/>
      <c r="REN3" s="76"/>
      <c r="REO3" s="76"/>
      <c r="REP3" s="76"/>
      <c r="REQ3" s="76"/>
      <c r="RER3" s="76"/>
      <c r="RES3" s="76"/>
      <c r="RET3" s="76"/>
      <c r="REU3" s="76"/>
      <c r="REV3" s="76"/>
      <c r="REW3" s="76"/>
      <c r="REX3" s="76"/>
      <c r="REY3" s="76"/>
      <c r="REZ3" s="76"/>
      <c r="RFA3" s="76"/>
      <c r="RFB3" s="76"/>
      <c r="RFC3" s="76"/>
      <c r="RFD3" s="76"/>
      <c r="RFE3" s="76"/>
      <c r="RFF3" s="76"/>
      <c r="RFG3" s="76"/>
      <c r="RFH3" s="76"/>
      <c r="RFI3" s="76"/>
      <c r="RFJ3" s="76"/>
      <c r="RFK3" s="76"/>
      <c r="RFL3" s="76"/>
      <c r="RFM3" s="76"/>
      <c r="RFN3" s="76"/>
      <c r="RFO3" s="76"/>
      <c r="RFP3" s="76"/>
      <c r="RFQ3" s="76"/>
      <c r="RFR3" s="76"/>
      <c r="RFS3" s="76"/>
      <c r="RFT3" s="76"/>
      <c r="RFU3" s="76"/>
      <c r="RFV3" s="76"/>
      <c r="RFW3" s="76"/>
      <c r="RFX3" s="76"/>
      <c r="RFY3" s="76"/>
      <c r="RFZ3" s="76"/>
      <c r="RGA3" s="76"/>
      <c r="RGB3" s="76"/>
      <c r="RGC3" s="76"/>
      <c r="RGD3" s="76"/>
      <c r="RGE3" s="76"/>
      <c r="RGF3" s="76"/>
      <c r="RGG3" s="76"/>
      <c r="RGH3" s="76"/>
      <c r="RGI3" s="76"/>
      <c r="RGJ3" s="76"/>
      <c r="RGK3" s="76"/>
      <c r="RGL3" s="76"/>
      <c r="RGM3" s="76"/>
      <c r="RGN3" s="76"/>
      <c r="RGO3" s="76"/>
      <c r="RGP3" s="76"/>
      <c r="RGQ3" s="76"/>
      <c r="RGR3" s="76"/>
      <c r="RGS3" s="76"/>
      <c r="RGT3" s="76"/>
      <c r="RGU3" s="76"/>
      <c r="RGV3" s="76"/>
      <c r="RGW3" s="76"/>
      <c r="RGX3" s="76"/>
      <c r="RGY3" s="76"/>
      <c r="RGZ3" s="76"/>
      <c r="RHA3" s="76"/>
      <c r="RHB3" s="76"/>
      <c r="RHC3" s="76"/>
      <c r="RHD3" s="76"/>
      <c r="RHE3" s="76"/>
      <c r="RHF3" s="76"/>
      <c r="RHG3" s="76"/>
      <c r="RHH3" s="76"/>
      <c r="RHI3" s="76"/>
      <c r="RHJ3" s="76"/>
      <c r="RHK3" s="76"/>
      <c r="RHL3" s="76"/>
      <c r="RHM3" s="76"/>
      <c r="RHN3" s="76"/>
      <c r="RHO3" s="76"/>
      <c r="RHP3" s="76"/>
      <c r="RHQ3" s="76"/>
      <c r="RHR3" s="76"/>
      <c r="RHS3" s="76"/>
      <c r="RHT3" s="76"/>
      <c r="RHU3" s="76"/>
      <c r="RHV3" s="76"/>
      <c r="RHW3" s="76"/>
      <c r="RHX3" s="76"/>
      <c r="RHY3" s="76"/>
      <c r="RHZ3" s="76"/>
      <c r="RIA3" s="76"/>
      <c r="RIB3" s="76"/>
      <c r="RIC3" s="76"/>
      <c r="RID3" s="76"/>
      <c r="RIE3" s="76"/>
      <c r="RIF3" s="76"/>
      <c r="RIG3" s="76"/>
      <c r="RIH3" s="76"/>
      <c r="RII3" s="76"/>
      <c r="RIJ3" s="76"/>
      <c r="RIK3" s="76"/>
      <c r="RIL3" s="76"/>
      <c r="RIM3" s="76"/>
      <c r="RIN3" s="76"/>
      <c r="RIO3" s="76"/>
      <c r="RIP3" s="76"/>
      <c r="RIQ3" s="76"/>
      <c r="RIR3" s="76"/>
      <c r="RIS3" s="76"/>
      <c r="RIT3" s="76"/>
      <c r="RIU3" s="76"/>
      <c r="RIV3" s="76"/>
      <c r="RIW3" s="76"/>
      <c r="RIX3" s="76"/>
      <c r="RIY3" s="76"/>
      <c r="RIZ3" s="76"/>
      <c r="RJA3" s="76"/>
      <c r="RJB3" s="76"/>
      <c r="RJC3" s="76"/>
      <c r="RJD3" s="76"/>
      <c r="RJE3" s="76"/>
      <c r="RJF3" s="76"/>
      <c r="RJG3" s="76"/>
      <c r="RJH3" s="76"/>
      <c r="RJI3" s="76"/>
      <c r="RJJ3" s="76"/>
      <c r="RJK3" s="76"/>
      <c r="RJL3" s="76"/>
      <c r="RJM3" s="76"/>
      <c r="RJN3" s="76"/>
      <c r="RJO3" s="76"/>
      <c r="RJP3" s="76"/>
      <c r="RJQ3" s="76"/>
      <c r="RJR3" s="76"/>
      <c r="RJS3" s="76"/>
      <c r="RJT3" s="76"/>
      <c r="RJU3" s="76"/>
      <c r="RJV3" s="76"/>
      <c r="RJW3" s="76"/>
      <c r="RJX3" s="76"/>
      <c r="RJY3" s="76"/>
      <c r="RJZ3" s="76"/>
      <c r="RKA3" s="76"/>
      <c r="RKB3" s="76"/>
      <c r="RKC3" s="76"/>
      <c r="RKD3" s="76"/>
      <c r="RKE3" s="76"/>
      <c r="RKF3" s="76"/>
      <c r="RKG3" s="76"/>
      <c r="RKH3" s="76"/>
      <c r="RKI3" s="76"/>
      <c r="RKJ3" s="76"/>
      <c r="RKK3" s="76"/>
      <c r="RKL3" s="76"/>
      <c r="RKM3" s="76"/>
      <c r="RKN3" s="76"/>
      <c r="RKO3" s="76"/>
      <c r="RKP3" s="76"/>
      <c r="RKQ3" s="76"/>
      <c r="RKR3" s="76"/>
      <c r="RKS3" s="76"/>
      <c r="RKT3" s="76"/>
      <c r="RKU3" s="76"/>
      <c r="RKV3" s="76"/>
      <c r="RKW3" s="76"/>
      <c r="RKX3" s="76"/>
      <c r="RKY3" s="76"/>
      <c r="RKZ3" s="76"/>
      <c r="RLA3" s="76"/>
      <c r="RLB3" s="76"/>
      <c r="RLC3" s="76"/>
      <c r="RLD3" s="76"/>
      <c r="RLE3" s="76"/>
      <c r="RLF3" s="76"/>
      <c r="RLG3" s="76"/>
      <c r="RLH3" s="76"/>
      <c r="RLI3" s="76"/>
      <c r="RLJ3" s="76"/>
      <c r="RLK3" s="76"/>
      <c r="RLL3" s="76"/>
      <c r="RLM3" s="76"/>
      <c r="RLN3" s="76"/>
      <c r="RLO3" s="76"/>
      <c r="RLP3" s="76"/>
      <c r="RLQ3" s="76"/>
      <c r="RLR3" s="76"/>
      <c r="RLS3" s="76"/>
      <c r="RLT3" s="76"/>
      <c r="RLU3" s="76"/>
      <c r="RLV3" s="76"/>
      <c r="RLW3" s="76"/>
      <c r="RLX3" s="76"/>
      <c r="RLY3" s="76"/>
      <c r="RLZ3" s="76"/>
      <c r="RMA3" s="76"/>
      <c r="RMB3" s="76"/>
      <c r="RMC3" s="76"/>
      <c r="RMD3" s="76"/>
      <c r="RME3" s="76"/>
      <c r="RMF3" s="76"/>
      <c r="RMG3" s="76"/>
      <c r="RMH3" s="76"/>
      <c r="RMI3" s="76"/>
      <c r="RMJ3" s="76"/>
      <c r="RMK3" s="76"/>
      <c r="RML3" s="76"/>
      <c r="RMM3" s="76"/>
      <c r="RMN3" s="76"/>
      <c r="RMO3" s="76"/>
      <c r="RMP3" s="76"/>
      <c r="RMQ3" s="76"/>
      <c r="RMR3" s="76"/>
      <c r="RMS3" s="76"/>
      <c r="RMT3" s="76"/>
      <c r="RMU3" s="76"/>
      <c r="RMV3" s="76"/>
      <c r="RMW3" s="76"/>
      <c r="RMX3" s="76"/>
      <c r="RMY3" s="76"/>
      <c r="RMZ3" s="76"/>
      <c r="RNA3" s="76"/>
      <c r="RNB3" s="76"/>
      <c r="RNC3" s="76"/>
      <c r="RND3" s="76"/>
      <c r="RNE3" s="76"/>
      <c r="RNF3" s="76"/>
      <c r="RNG3" s="76"/>
      <c r="RNH3" s="76"/>
      <c r="RNI3" s="76"/>
      <c r="RNJ3" s="76"/>
      <c r="RNK3" s="76"/>
      <c r="RNL3" s="76"/>
      <c r="RNM3" s="76"/>
      <c r="RNN3" s="76"/>
      <c r="RNO3" s="76"/>
      <c r="RNP3" s="76"/>
      <c r="RNQ3" s="76"/>
      <c r="RNR3" s="76"/>
      <c r="RNS3" s="76"/>
      <c r="RNT3" s="76"/>
      <c r="RNU3" s="76"/>
      <c r="RNV3" s="76"/>
      <c r="RNW3" s="76"/>
      <c r="RNX3" s="76"/>
      <c r="RNY3" s="76"/>
      <c r="RNZ3" s="76"/>
      <c r="ROA3" s="76"/>
      <c r="ROB3" s="76"/>
      <c r="ROC3" s="76"/>
      <c r="ROD3" s="76"/>
      <c r="ROE3" s="76"/>
      <c r="ROF3" s="76"/>
      <c r="ROG3" s="76"/>
      <c r="ROH3" s="76"/>
      <c r="ROI3" s="76"/>
      <c r="ROJ3" s="76"/>
      <c r="ROK3" s="76"/>
      <c r="ROL3" s="76"/>
      <c r="ROM3" s="76"/>
      <c r="RON3" s="76"/>
      <c r="ROO3" s="76"/>
      <c r="ROP3" s="76"/>
      <c r="ROQ3" s="76"/>
      <c r="ROR3" s="76"/>
      <c r="ROS3" s="76"/>
      <c r="ROT3" s="76"/>
      <c r="ROU3" s="76"/>
      <c r="ROV3" s="76"/>
      <c r="ROW3" s="76"/>
      <c r="ROX3" s="76"/>
      <c r="ROY3" s="76"/>
      <c r="ROZ3" s="76"/>
      <c r="RPA3" s="76"/>
      <c r="RPB3" s="76"/>
      <c r="RPC3" s="76"/>
      <c r="RPD3" s="76"/>
      <c r="RPE3" s="76"/>
      <c r="RPF3" s="76"/>
      <c r="RPG3" s="76"/>
      <c r="RPH3" s="76"/>
      <c r="RPI3" s="76"/>
      <c r="RPJ3" s="76"/>
      <c r="RPK3" s="76"/>
      <c r="RPL3" s="76"/>
      <c r="RPM3" s="76"/>
      <c r="RPN3" s="76"/>
      <c r="RPO3" s="76"/>
      <c r="RPP3" s="76"/>
      <c r="RPQ3" s="76"/>
      <c r="RPR3" s="76"/>
      <c r="RPS3" s="76"/>
      <c r="RPT3" s="76"/>
      <c r="RPU3" s="76"/>
      <c r="RPV3" s="76"/>
      <c r="RPW3" s="76"/>
      <c r="RPX3" s="76"/>
      <c r="RPY3" s="76"/>
      <c r="RPZ3" s="76"/>
      <c r="RQA3" s="76"/>
      <c r="RQB3" s="76"/>
      <c r="RQC3" s="76"/>
      <c r="RQD3" s="76"/>
      <c r="RQE3" s="76"/>
      <c r="RQF3" s="76"/>
      <c r="RQG3" s="76"/>
      <c r="RQH3" s="76"/>
      <c r="RQI3" s="76"/>
      <c r="RQJ3" s="76"/>
      <c r="RQK3" s="76"/>
      <c r="RQL3" s="76"/>
      <c r="RQM3" s="76"/>
      <c r="RQN3" s="76"/>
      <c r="RQO3" s="76"/>
      <c r="RQP3" s="76"/>
      <c r="RQQ3" s="76"/>
      <c r="RQR3" s="76"/>
      <c r="RQS3" s="76"/>
      <c r="RQT3" s="76"/>
      <c r="RQU3" s="76"/>
      <c r="RQV3" s="76"/>
      <c r="RQW3" s="76"/>
      <c r="RQX3" s="76"/>
      <c r="RQY3" s="76"/>
      <c r="RQZ3" s="76"/>
      <c r="RRA3" s="76"/>
      <c r="RRB3" s="76"/>
      <c r="RRC3" s="76"/>
      <c r="RRD3" s="76"/>
      <c r="RRE3" s="76"/>
      <c r="RRF3" s="76"/>
      <c r="RRG3" s="76"/>
      <c r="RRH3" s="76"/>
      <c r="RRI3" s="76"/>
      <c r="RRJ3" s="76"/>
      <c r="RRK3" s="76"/>
      <c r="RRL3" s="76"/>
      <c r="RRM3" s="76"/>
      <c r="RRN3" s="76"/>
      <c r="RRO3" s="76"/>
      <c r="RRP3" s="76"/>
      <c r="RRQ3" s="76"/>
      <c r="RRR3" s="76"/>
      <c r="RRS3" s="76"/>
      <c r="RRT3" s="76"/>
      <c r="RRU3" s="76"/>
      <c r="RRV3" s="76"/>
      <c r="RRW3" s="76"/>
      <c r="RRX3" s="76"/>
      <c r="RRY3" s="76"/>
      <c r="RRZ3" s="76"/>
      <c r="RSA3" s="76"/>
      <c r="RSB3" s="76"/>
      <c r="RSC3" s="76"/>
      <c r="RSD3" s="76"/>
      <c r="RSE3" s="76"/>
      <c r="RSF3" s="76"/>
      <c r="RSG3" s="76"/>
      <c r="RSH3" s="76"/>
      <c r="RSI3" s="76"/>
      <c r="RSJ3" s="76"/>
      <c r="RSK3" s="76"/>
      <c r="RSL3" s="76"/>
      <c r="RSM3" s="76"/>
      <c r="RSN3" s="76"/>
      <c r="RSO3" s="76"/>
      <c r="RSP3" s="76"/>
      <c r="RSQ3" s="76"/>
      <c r="RSR3" s="76"/>
      <c r="RSS3" s="76"/>
      <c r="RST3" s="76"/>
      <c r="RSU3" s="76"/>
      <c r="RSV3" s="76"/>
      <c r="RSW3" s="76"/>
      <c r="RSX3" s="76"/>
      <c r="RSY3" s="76"/>
      <c r="RSZ3" s="76"/>
      <c r="RTA3" s="76"/>
      <c r="RTB3" s="76"/>
      <c r="RTC3" s="76"/>
      <c r="RTD3" s="76"/>
      <c r="RTE3" s="76"/>
      <c r="RTF3" s="76"/>
      <c r="RTG3" s="76"/>
      <c r="RTH3" s="76"/>
      <c r="RTI3" s="76"/>
      <c r="RTJ3" s="76"/>
      <c r="RTK3" s="76"/>
      <c r="RTL3" s="76"/>
      <c r="RTM3" s="76"/>
      <c r="RTN3" s="76"/>
      <c r="RTO3" s="76"/>
      <c r="RTP3" s="76"/>
      <c r="RTQ3" s="76"/>
      <c r="RTR3" s="76"/>
      <c r="RTS3" s="76"/>
      <c r="RTT3" s="76"/>
      <c r="RTU3" s="76"/>
      <c r="RTV3" s="76"/>
      <c r="RTW3" s="76"/>
      <c r="RTX3" s="76"/>
      <c r="RTY3" s="76"/>
      <c r="RTZ3" s="76"/>
      <c r="RUA3" s="76"/>
      <c r="RUB3" s="76"/>
      <c r="RUC3" s="76"/>
      <c r="RUD3" s="76"/>
      <c r="RUE3" s="76"/>
      <c r="RUF3" s="76"/>
      <c r="RUG3" s="76"/>
      <c r="RUH3" s="76"/>
      <c r="RUI3" s="76"/>
      <c r="RUJ3" s="76"/>
      <c r="RUK3" s="76"/>
      <c r="RUL3" s="76"/>
      <c r="RUM3" s="76"/>
      <c r="RUN3" s="76"/>
      <c r="RUO3" s="76"/>
      <c r="RUP3" s="76"/>
      <c r="RUQ3" s="76"/>
      <c r="RUR3" s="76"/>
      <c r="RUS3" s="76"/>
      <c r="RUT3" s="76"/>
      <c r="RUU3" s="76"/>
      <c r="RUV3" s="76"/>
      <c r="RUW3" s="76"/>
      <c r="RUX3" s="76"/>
      <c r="RUY3" s="76"/>
      <c r="RUZ3" s="76"/>
      <c r="RVA3" s="76"/>
      <c r="RVB3" s="76"/>
      <c r="RVC3" s="76"/>
      <c r="RVD3" s="76"/>
      <c r="RVE3" s="76"/>
      <c r="RVF3" s="76"/>
      <c r="RVG3" s="76"/>
      <c r="RVH3" s="76"/>
      <c r="RVI3" s="76"/>
      <c r="RVJ3" s="76"/>
      <c r="RVK3" s="76"/>
      <c r="RVL3" s="76"/>
      <c r="RVM3" s="76"/>
      <c r="RVN3" s="76"/>
      <c r="RVO3" s="76"/>
      <c r="RVP3" s="76"/>
      <c r="RVQ3" s="76"/>
      <c r="RVR3" s="76"/>
      <c r="RVS3" s="76"/>
      <c r="RVT3" s="76"/>
      <c r="RVU3" s="76"/>
      <c r="RVV3" s="76"/>
      <c r="RVW3" s="76"/>
      <c r="RVX3" s="76"/>
      <c r="RVY3" s="76"/>
      <c r="RVZ3" s="76"/>
      <c r="RWA3" s="76"/>
      <c r="RWB3" s="76"/>
      <c r="RWC3" s="76"/>
      <c r="RWD3" s="76"/>
      <c r="RWE3" s="76"/>
      <c r="RWF3" s="76"/>
      <c r="RWG3" s="76"/>
      <c r="RWH3" s="76"/>
      <c r="RWI3" s="76"/>
      <c r="RWJ3" s="76"/>
      <c r="RWK3" s="76"/>
      <c r="RWL3" s="76"/>
      <c r="RWM3" s="76"/>
      <c r="RWN3" s="76"/>
      <c r="RWO3" s="76"/>
      <c r="RWP3" s="76"/>
      <c r="RWQ3" s="76"/>
      <c r="RWR3" s="76"/>
      <c r="RWS3" s="76"/>
      <c r="RWT3" s="76"/>
      <c r="RWU3" s="76"/>
      <c r="RWV3" s="76"/>
      <c r="RWW3" s="76"/>
      <c r="RWX3" s="76"/>
      <c r="RWY3" s="76"/>
      <c r="RWZ3" s="76"/>
      <c r="RXA3" s="76"/>
      <c r="RXB3" s="76"/>
      <c r="RXC3" s="76"/>
      <c r="RXD3" s="76"/>
      <c r="RXE3" s="76"/>
      <c r="RXF3" s="76"/>
      <c r="RXG3" s="76"/>
      <c r="RXH3" s="76"/>
      <c r="RXI3" s="76"/>
      <c r="RXJ3" s="76"/>
      <c r="RXK3" s="76"/>
      <c r="RXL3" s="76"/>
      <c r="RXM3" s="76"/>
      <c r="RXN3" s="76"/>
      <c r="RXO3" s="76"/>
      <c r="RXP3" s="76"/>
      <c r="RXQ3" s="76"/>
      <c r="RXR3" s="76"/>
      <c r="RXS3" s="76"/>
      <c r="RXT3" s="76"/>
      <c r="RXU3" s="76"/>
      <c r="RXV3" s="76"/>
      <c r="RXW3" s="76"/>
      <c r="RXX3" s="76"/>
      <c r="RXY3" s="76"/>
      <c r="RXZ3" s="76"/>
      <c r="RYA3" s="76"/>
      <c r="RYB3" s="76"/>
      <c r="RYC3" s="76"/>
      <c r="RYD3" s="76"/>
      <c r="RYE3" s="76"/>
      <c r="RYF3" s="76"/>
      <c r="RYG3" s="76"/>
      <c r="RYH3" s="76"/>
      <c r="RYI3" s="76"/>
      <c r="RYJ3" s="76"/>
      <c r="RYK3" s="76"/>
      <c r="RYL3" s="76"/>
      <c r="RYM3" s="76"/>
      <c r="RYN3" s="76"/>
      <c r="RYO3" s="76"/>
      <c r="RYP3" s="76"/>
      <c r="RYQ3" s="76"/>
      <c r="RYR3" s="76"/>
      <c r="RYS3" s="76"/>
      <c r="RYT3" s="76"/>
      <c r="RYU3" s="76"/>
      <c r="RYV3" s="76"/>
      <c r="RYW3" s="76"/>
      <c r="RYX3" s="76"/>
      <c r="RYY3" s="76"/>
      <c r="RYZ3" s="76"/>
      <c r="RZA3" s="76"/>
      <c r="RZB3" s="76"/>
      <c r="RZC3" s="76"/>
      <c r="RZD3" s="76"/>
      <c r="RZE3" s="76"/>
      <c r="RZF3" s="76"/>
      <c r="RZG3" s="76"/>
      <c r="RZH3" s="76"/>
      <c r="RZI3" s="76"/>
      <c r="RZJ3" s="76"/>
      <c r="RZK3" s="76"/>
      <c r="RZL3" s="76"/>
      <c r="RZM3" s="76"/>
      <c r="RZN3" s="76"/>
      <c r="RZO3" s="76"/>
      <c r="RZP3" s="76"/>
      <c r="RZQ3" s="76"/>
      <c r="RZR3" s="76"/>
      <c r="RZS3" s="76"/>
      <c r="RZT3" s="76"/>
      <c r="RZU3" s="76"/>
      <c r="RZV3" s="76"/>
      <c r="RZW3" s="76"/>
      <c r="RZX3" s="76"/>
      <c r="RZY3" s="76"/>
      <c r="RZZ3" s="76"/>
      <c r="SAA3" s="76"/>
      <c r="SAB3" s="76"/>
      <c r="SAC3" s="76"/>
      <c r="SAD3" s="76"/>
      <c r="SAE3" s="76"/>
      <c r="SAF3" s="76"/>
      <c r="SAG3" s="76"/>
      <c r="SAH3" s="76"/>
      <c r="SAI3" s="76"/>
      <c r="SAJ3" s="76"/>
      <c r="SAK3" s="76"/>
      <c r="SAL3" s="76"/>
      <c r="SAM3" s="76"/>
      <c r="SAN3" s="76"/>
      <c r="SAO3" s="76"/>
      <c r="SAP3" s="76"/>
      <c r="SAQ3" s="76"/>
      <c r="SAR3" s="76"/>
      <c r="SAS3" s="76"/>
      <c r="SAT3" s="76"/>
      <c r="SAU3" s="76"/>
      <c r="SAV3" s="76"/>
      <c r="SAW3" s="76"/>
      <c r="SAX3" s="76"/>
      <c r="SAY3" s="76"/>
      <c r="SAZ3" s="76"/>
      <c r="SBA3" s="76"/>
      <c r="SBB3" s="76"/>
      <c r="SBC3" s="76"/>
      <c r="SBD3" s="76"/>
      <c r="SBE3" s="76"/>
      <c r="SBF3" s="76"/>
      <c r="SBG3" s="76"/>
      <c r="SBH3" s="76"/>
      <c r="SBI3" s="76"/>
      <c r="SBJ3" s="76"/>
      <c r="SBK3" s="76"/>
      <c r="SBL3" s="76"/>
      <c r="SBM3" s="76"/>
      <c r="SBN3" s="76"/>
      <c r="SBO3" s="76"/>
      <c r="SBP3" s="76"/>
      <c r="SBQ3" s="76"/>
      <c r="SBR3" s="76"/>
      <c r="SBS3" s="76"/>
      <c r="SBT3" s="76"/>
      <c r="SBU3" s="76"/>
      <c r="SBV3" s="76"/>
      <c r="SBW3" s="76"/>
      <c r="SBX3" s="76"/>
      <c r="SBY3" s="76"/>
      <c r="SBZ3" s="76"/>
      <c r="SCA3" s="76"/>
      <c r="SCB3" s="76"/>
      <c r="SCC3" s="76"/>
      <c r="SCD3" s="76"/>
      <c r="SCE3" s="76"/>
      <c r="SCF3" s="76"/>
      <c r="SCG3" s="76"/>
      <c r="SCH3" s="76"/>
      <c r="SCI3" s="76"/>
      <c r="SCJ3" s="76"/>
      <c r="SCK3" s="76"/>
      <c r="SCL3" s="76"/>
      <c r="SCM3" s="76"/>
      <c r="SCN3" s="76"/>
      <c r="SCO3" s="76"/>
      <c r="SCP3" s="76"/>
      <c r="SCQ3" s="76"/>
      <c r="SCR3" s="76"/>
      <c r="SCS3" s="76"/>
      <c r="SCT3" s="76"/>
      <c r="SCU3" s="76"/>
      <c r="SCV3" s="76"/>
      <c r="SCW3" s="76"/>
      <c r="SCX3" s="76"/>
      <c r="SCY3" s="76"/>
      <c r="SCZ3" s="76"/>
      <c r="SDA3" s="76"/>
      <c r="SDB3" s="76"/>
      <c r="SDC3" s="76"/>
      <c r="SDD3" s="76"/>
      <c r="SDE3" s="76"/>
      <c r="SDF3" s="76"/>
      <c r="SDG3" s="76"/>
      <c r="SDH3" s="76"/>
      <c r="SDI3" s="76"/>
      <c r="SDJ3" s="76"/>
      <c r="SDK3" s="76"/>
      <c r="SDL3" s="76"/>
      <c r="SDM3" s="76"/>
      <c r="SDN3" s="76"/>
      <c r="SDO3" s="76"/>
      <c r="SDP3" s="76"/>
      <c r="SDQ3" s="76"/>
      <c r="SDR3" s="76"/>
      <c r="SDS3" s="76"/>
      <c r="SDT3" s="76"/>
      <c r="SDU3" s="76"/>
      <c r="SDV3" s="76"/>
      <c r="SDW3" s="76"/>
      <c r="SDX3" s="76"/>
      <c r="SDY3" s="76"/>
      <c r="SDZ3" s="76"/>
      <c r="SEA3" s="76"/>
      <c r="SEB3" s="76"/>
      <c r="SEC3" s="76"/>
      <c r="SED3" s="76"/>
      <c r="SEE3" s="76"/>
      <c r="SEF3" s="76"/>
      <c r="SEG3" s="76"/>
      <c r="SEH3" s="76"/>
      <c r="SEI3" s="76"/>
      <c r="SEJ3" s="76"/>
      <c r="SEK3" s="76"/>
      <c r="SEL3" s="76"/>
      <c r="SEM3" s="76"/>
      <c r="SEN3" s="76"/>
      <c r="SEO3" s="76"/>
      <c r="SEP3" s="76"/>
      <c r="SEQ3" s="76"/>
      <c r="SER3" s="76"/>
      <c r="SES3" s="76"/>
      <c r="SET3" s="76"/>
      <c r="SEU3" s="76"/>
      <c r="SEV3" s="76"/>
      <c r="SEW3" s="76"/>
      <c r="SEX3" s="76"/>
      <c r="SEY3" s="76"/>
      <c r="SEZ3" s="76"/>
      <c r="SFA3" s="76"/>
      <c r="SFB3" s="76"/>
      <c r="SFC3" s="76"/>
      <c r="SFD3" s="76"/>
      <c r="SFE3" s="76"/>
      <c r="SFF3" s="76"/>
      <c r="SFG3" s="76"/>
      <c r="SFH3" s="76"/>
      <c r="SFI3" s="76"/>
      <c r="SFJ3" s="76"/>
      <c r="SFK3" s="76"/>
      <c r="SFL3" s="76"/>
      <c r="SFM3" s="76"/>
      <c r="SFN3" s="76"/>
      <c r="SFO3" s="76"/>
      <c r="SFP3" s="76"/>
      <c r="SFQ3" s="76"/>
      <c r="SFR3" s="76"/>
      <c r="SFS3" s="76"/>
      <c r="SFT3" s="76"/>
      <c r="SFU3" s="76"/>
      <c r="SFV3" s="76"/>
      <c r="SFW3" s="76"/>
      <c r="SFX3" s="76"/>
      <c r="SFY3" s="76"/>
      <c r="SFZ3" s="76"/>
      <c r="SGA3" s="76"/>
      <c r="SGB3" s="76"/>
      <c r="SGC3" s="76"/>
      <c r="SGD3" s="76"/>
      <c r="SGE3" s="76"/>
      <c r="SGF3" s="76"/>
      <c r="SGG3" s="76"/>
      <c r="SGH3" s="76"/>
      <c r="SGI3" s="76"/>
      <c r="SGJ3" s="76"/>
      <c r="SGK3" s="76"/>
      <c r="SGL3" s="76"/>
      <c r="SGM3" s="76"/>
      <c r="SGN3" s="76"/>
      <c r="SGO3" s="76"/>
      <c r="SGP3" s="76"/>
      <c r="SGQ3" s="76"/>
      <c r="SGR3" s="76"/>
      <c r="SGS3" s="76"/>
      <c r="SGT3" s="76"/>
      <c r="SGU3" s="76"/>
      <c r="SGV3" s="76"/>
      <c r="SGW3" s="76"/>
      <c r="SGX3" s="76"/>
      <c r="SGY3" s="76"/>
      <c r="SGZ3" s="76"/>
      <c r="SHA3" s="76"/>
      <c r="SHB3" s="76"/>
      <c r="SHC3" s="76"/>
      <c r="SHD3" s="76"/>
      <c r="SHE3" s="76"/>
      <c r="SHF3" s="76"/>
      <c r="SHG3" s="76"/>
      <c r="SHH3" s="76"/>
      <c r="SHI3" s="76"/>
      <c r="SHJ3" s="76"/>
      <c r="SHK3" s="76"/>
      <c r="SHL3" s="76"/>
      <c r="SHM3" s="76"/>
      <c r="SHN3" s="76"/>
      <c r="SHO3" s="76"/>
      <c r="SHP3" s="76"/>
      <c r="SHQ3" s="76"/>
      <c r="SHR3" s="76"/>
      <c r="SHS3" s="76"/>
      <c r="SHT3" s="76"/>
      <c r="SHU3" s="76"/>
      <c r="SHV3" s="76"/>
      <c r="SHW3" s="76"/>
      <c r="SHX3" s="76"/>
      <c r="SHY3" s="76"/>
      <c r="SHZ3" s="76"/>
      <c r="SIA3" s="76"/>
      <c r="SIB3" s="76"/>
      <c r="SIC3" s="76"/>
      <c r="SID3" s="76"/>
      <c r="SIE3" s="76"/>
      <c r="SIF3" s="76"/>
      <c r="SIG3" s="76"/>
      <c r="SIH3" s="76"/>
      <c r="SII3" s="76"/>
      <c r="SIJ3" s="76"/>
      <c r="SIK3" s="76"/>
      <c r="SIL3" s="76"/>
      <c r="SIM3" s="76"/>
      <c r="SIN3" s="76"/>
      <c r="SIO3" s="76"/>
      <c r="SIP3" s="76"/>
      <c r="SIQ3" s="76"/>
      <c r="SIR3" s="76"/>
      <c r="SIS3" s="76"/>
      <c r="SIT3" s="76"/>
      <c r="SIU3" s="76"/>
      <c r="SIV3" s="76"/>
      <c r="SIW3" s="76"/>
      <c r="SIX3" s="76"/>
      <c r="SIY3" s="76"/>
      <c r="SIZ3" s="76"/>
      <c r="SJA3" s="76"/>
      <c r="SJB3" s="76"/>
      <c r="SJC3" s="76"/>
      <c r="SJD3" s="76"/>
      <c r="SJE3" s="76"/>
      <c r="SJF3" s="76"/>
      <c r="SJG3" s="76"/>
      <c r="SJH3" s="76"/>
      <c r="SJI3" s="76"/>
      <c r="SJJ3" s="76"/>
      <c r="SJK3" s="76"/>
      <c r="SJL3" s="76"/>
      <c r="SJM3" s="76"/>
      <c r="SJN3" s="76"/>
      <c r="SJO3" s="76"/>
      <c r="SJP3" s="76"/>
      <c r="SJQ3" s="76"/>
      <c r="SJR3" s="76"/>
      <c r="SJS3" s="76"/>
      <c r="SJT3" s="76"/>
      <c r="SJU3" s="76"/>
      <c r="SJV3" s="76"/>
      <c r="SJW3" s="76"/>
      <c r="SJX3" s="76"/>
      <c r="SJY3" s="76"/>
      <c r="SJZ3" s="76"/>
      <c r="SKA3" s="76"/>
      <c r="SKB3" s="76"/>
      <c r="SKC3" s="76"/>
      <c r="SKD3" s="76"/>
      <c r="SKE3" s="76"/>
      <c r="SKF3" s="76"/>
      <c r="SKG3" s="76"/>
      <c r="SKH3" s="76"/>
      <c r="SKI3" s="76"/>
      <c r="SKJ3" s="76"/>
      <c r="SKK3" s="76"/>
      <c r="SKL3" s="76"/>
      <c r="SKM3" s="76"/>
      <c r="SKN3" s="76"/>
      <c r="SKO3" s="76"/>
      <c r="SKP3" s="76"/>
      <c r="SKQ3" s="76"/>
      <c r="SKR3" s="76"/>
      <c r="SKS3" s="76"/>
      <c r="SKT3" s="76"/>
      <c r="SKU3" s="76"/>
      <c r="SKV3" s="76"/>
      <c r="SKW3" s="76"/>
      <c r="SKX3" s="76"/>
      <c r="SKY3" s="76"/>
      <c r="SKZ3" s="76"/>
      <c r="SLA3" s="76"/>
      <c r="SLB3" s="76"/>
      <c r="SLC3" s="76"/>
      <c r="SLD3" s="76"/>
      <c r="SLE3" s="76"/>
      <c r="SLF3" s="76"/>
      <c r="SLG3" s="76"/>
      <c r="SLH3" s="76"/>
      <c r="SLI3" s="76"/>
      <c r="SLJ3" s="76"/>
      <c r="SLK3" s="76"/>
      <c r="SLL3" s="76"/>
      <c r="SLM3" s="76"/>
      <c r="SLN3" s="76"/>
      <c r="SLO3" s="76"/>
      <c r="SLP3" s="76"/>
      <c r="SLQ3" s="76"/>
      <c r="SLR3" s="76"/>
      <c r="SLS3" s="76"/>
      <c r="SLT3" s="76"/>
      <c r="SLU3" s="76"/>
      <c r="SLV3" s="76"/>
      <c r="SLW3" s="76"/>
      <c r="SLX3" s="76"/>
      <c r="SLY3" s="76"/>
      <c r="SLZ3" s="76"/>
      <c r="SMA3" s="76"/>
      <c r="SMB3" s="76"/>
      <c r="SMC3" s="76"/>
      <c r="SMD3" s="76"/>
      <c r="SME3" s="76"/>
      <c r="SMF3" s="76"/>
      <c r="SMG3" s="76"/>
      <c r="SMH3" s="76"/>
      <c r="SMI3" s="76"/>
      <c r="SMJ3" s="76"/>
      <c r="SMK3" s="76"/>
      <c r="SML3" s="76"/>
      <c r="SMM3" s="76"/>
      <c r="SMN3" s="76"/>
      <c r="SMO3" s="76"/>
      <c r="SMP3" s="76"/>
      <c r="SMQ3" s="76"/>
      <c r="SMR3" s="76"/>
      <c r="SMS3" s="76"/>
      <c r="SMT3" s="76"/>
      <c r="SMU3" s="76"/>
      <c r="SMV3" s="76"/>
      <c r="SMW3" s="76"/>
      <c r="SMX3" s="76"/>
      <c r="SMY3" s="76"/>
      <c r="SMZ3" s="76"/>
      <c r="SNA3" s="76"/>
      <c r="SNB3" s="76"/>
      <c r="SNC3" s="76"/>
      <c r="SND3" s="76"/>
      <c r="SNE3" s="76"/>
      <c r="SNF3" s="76"/>
      <c r="SNG3" s="76"/>
      <c r="SNH3" s="76"/>
      <c r="SNI3" s="76"/>
      <c r="SNJ3" s="76"/>
      <c r="SNK3" s="76"/>
      <c r="SNL3" s="76"/>
      <c r="SNM3" s="76"/>
      <c r="SNN3" s="76"/>
      <c r="SNO3" s="76"/>
      <c r="SNP3" s="76"/>
      <c r="SNQ3" s="76"/>
      <c r="SNR3" s="76"/>
      <c r="SNS3" s="76"/>
      <c r="SNT3" s="76"/>
      <c r="SNU3" s="76"/>
      <c r="SNV3" s="76"/>
      <c r="SNW3" s="76"/>
      <c r="SNX3" s="76"/>
      <c r="SNY3" s="76"/>
      <c r="SNZ3" s="76"/>
      <c r="SOA3" s="76"/>
      <c r="SOB3" s="76"/>
      <c r="SOC3" s="76"/>
      <c r="SOD3" s="76"/>
      <c r="SOE3" s="76"/>
      <c r="SOF3" s="76"/>
      <c r="SOG3" s="76"/>
      <c r="SOH3" s="76"/>
      <c r="SOI3" s="76"/>
      <c r="SOJ3" s="76"/>
      <c r="SOK3" s="76"/>
      <c r="SOL3" s="76"/>
      <c r="SOM3" s="76"/>
      <c r="SON3" s="76"/>
      <c r="SOO3" s="76"/>
      <c r="SOP3" s="76"/>
      <c r="SOQ3" s="76"/>
      <c r="SOR3" s="76"/>
      <c r="SOS3" s="76"/>
      <c r="SOT3" s="76"/>
      <c r="SOU3" s="76"/>
      <c r="SOV3" s="76"/>
      <c r="SOW3" s="76"/>
      <c r="SOX3" s="76"/>
      <c r="SOY3" s="76"/>
      <c r="SOZ3" s="76"/>
      <c r="SPA3" s="76"/>
      <c r="SPB3" s="76"/>
      <c r="SPC3" s="76"/>
      <c r="SPD3" s="76"/>
      <c r="SPE3" s="76"/>
      <c r="SPF3" s="76"/>
      <c r="SPG3" s="76"/>
      <c r="SPH3" s="76"/>
      <c r="SPI3" s="76"/>
      <c r="SPJ3" s="76"/>
      <c r="SPK3" s="76"/>
      <c r="SPL3" s="76"/>
      <c r="SPM3" s="76"/>
      <c r="SPN3" s="76"/>
      <c r="SPO3" s="76"/>
      <c r="SPP3" s="76"/>
      <c r="SPQ3" s="76"/>
      <c r="SPR3" s="76"/>
      <c r="SPS3" s="76"/>
      <c r="SPT3" s="76"/>
      <c r="SPU3" s="76"/>
      <c r="SPV3" s="76"/>
      <c r="SPW3" s="76"/>
      <c r="SPX3" s="76"/>
      <c r="SPY3" s="76"/>
      <c r="SPZ3" s="76"/>
      <c r="SQA3" s="76"/>
      <c r="SQB3" s="76"/>
      <c r="SQC3" s="76"/>
      <c r="SQD3" s="76"/>
      <c r="SQE3" s="76"/>
      <c r="SQF3" s="76"/>
      <c r="SQG3" s="76"/>
      <c r="SQH3" s="76"/>
      <c r="SQI3" s="76"/>
      <c r="SQJ3" s="76"/>
      <c r="SQK3" s="76"/>
      <c r="SQL3" s="76"/>
      <c r="SQM3" s="76"/>
      <c r="SQN3" s="76"/>
      <c r="SQO3" s="76"/>
      <c r="SQP3" s="76"/>
      <c r="SQQ3" s="76"/>
      <c r="SQR3" s="76"/>
      <c r="SQS3" s="76"/>
      <c r="SQT3" s="76"/>
      <c r="SQU3" s="76"/>
      <c r="SQV3" s="76"/>
      <c r="SQW3" s="76"/>
      <c r="SQX3" s="76"/>
      <c r="SQY3" s="76"/>
      <c r="SQZ3" s="76"/>
      <c r="SRA3" s="76"/>
      <c r="SRB3" s="76"/>
      <c r="SRC3" s="76"/>
      <c r="SRD3" s="76"/>
      <c r="SRE3" s="76"/>
      <c r="SRF3" s="76"/>
      <c r="SRG3" s="76"/>
      <c r="SRH3" s="76"/>
      <c r="SRI3" s="76"/>
      <c r="SRJ3" s="76"/>
      <c r="SRK3" s="76"/>
      <c r="SRL3" s="76"/>
      <c r="SRM3" s="76"/>
      <c r="SRN3" s="76"/>
      <c r="SRO3" s="76"/>
      <c r="SRP3" s="76"/>
      <c r="SRQ3" s="76"/>
      <c r="SRR3" s="76"/>
      <c r="SRS3" s="76"/>
      <c r="SRT3" s="76"/>
      <c r="SRU3" s="76"/>
      <c r="SRV3" s="76"/>
      <c r="SRW3" s="76"/>
      <c r="SRX3" s="76"/>
      <c r="SRY3" s="76"/>
      <c r="SRZ3" s="76"/>
      <c r="SSA3" s="76"/>
      <c r="SSB3" s="76"/>
      <c r="SSC3" s="76"/>
      <c r="SSD3" s="76"/>
      <c r="SSE3" s="76"/>
      <c r="SSF3" s="76"/>
      <c r="SSG3" s="76"/>
      <c r="SSH3" s="76"/>
      <c r="SSI3" s="76"/>
      <c r="SSJ3" s="76"/>
      <c r="SSK3" s="76"/>
      <c r="SSL3" s="76"/>
      <c r="SSM3" s="76"/>
      <c r="SSN3" s="76"/>
      <c r="SSO3" s="76"/>
      <c r="SSP3" s="76"/>
      <c r="SSQ3" s="76"/>
      <c r="SSR3" s="76"/>
      <c r="SSS3" s="76"/>
      <c r="SST3" s="76"/>
      <c r="SSU3" s="76"/>
      <c r="SSV3" s="76"/>
      <c r="SSW3" s="76"/>
      <c r="SSX3" s="76"/>
      <c r="SSY3" s="76"/>
      <c r="SSZ3" s="76"/>
      <c r="STA3" s="76"/>
      <c r="STB3" s="76"/>
      <c r="STC3" s="76"/>
      <c r="STD3" s="76"/>
      <c r="STE3" s="76"/>
      <c r="STF3" s="76"/>
      <c r="STG3" s="76"/>
      <c r="STH3" s="76"/>
      <c r="STI3" s="76"/>
      <c r="STJ3" s="76"/>
      <c r="STK3" s="76"/>
      <c r="STL3" s="76"/>
      <c r="STM3" s="76"/>
      <c r="STN3" s="76"/>
      <c r="STO3" s="76"/>
      <c r="STP3" s="76"/>
      <c r="STQ3" s="76"/>
      <c r="STR3" s="76"/>
      <c r="STS3" s="76"/>
      <c r="STT3" s="76"/>
      <c r="STU3" s="76"/>
      <c r="STV3" s="76"/>
      <c r="STW3" s="76"/>
      <c r="STX3" s="76"/>
      <c r="STY3" s="76"/>
      <c r="STZ3" s="76"/>
      <c r="SUA3" s="76"/>
      <c r="SUB3" s="76"/>
      <c r="SUC3" s="76"/>
      <c r="SUD3" s="76"/>
      <c r="SUE3" s="76"/>
      <c r="SUF3" s="76"/>
      <c r="SUG3" s="76"/>
      <c r="SUH3" s="76"/>
      <c r="SUI3" s="76"/>
      <c r="SUJ3" s="76"/>
      <c r="SUK3" s="76"/>
      <c r="SUL3" s="76"/>
      <c r="SUM3" s="76"/>
      <c r="SUN3" s="76"/>
      <c r="SUO3" s="76"/>
      <c r="SUP3" s="76"/>
      <c r="SUQ3" s="76"/>
      <c r="SUR3" s="76"/>
      <c r="SUS3" s="76"/>
      <c r="SUT3" s="76"/>
      <c r="SUU3" s="76"/>
      <c r="SUV3" s="76"/>
      <c r="SUW3" s="76"/>
      <c r="SUX3" s="76"/>
      <c r="SUY3" s="76"/>
      <c r="SUZ3" s="76"/>
      <c r="SVA3" s="76"/>
      <c r="SVB3" s="76"/>
      <c r="SVC3" s="76"/>
      <c r="SVD3" s="76"/>
      <c r="SVE3" s="76"/>
      <c r="SVF3" s="76"/>
      <c r="SVG3" s="76"/>
      <c r="SVH3" s="76"/>
      <c r="SVI3" s="76"/>
      <c r="SVJ3" s="76"/>
      <c r="SVK3" s="76"/>
      <c r="SVL3" s="76"/>
      <c r="SVM3" s="76"/>
      <c r="SVN3" s="76"/>
      <c r="SVO3" s="76"/>
      <c r="SVP3" s="76"/>
      <c r="SVQ3" s="76"/>
      <c r="SVR3" s="76"/>
      <c r="SVS3" s="76"/>
      <c r="SVT3" s="76"/>
      <c r="SVU3" s="76"/>
      <c r="SVV3" s="76"/>
      <c r="SVW3" s="76"/>
      <c r="SVX3" s="76"/>
      <c r="SVY3" s="76"/>
      <c r="SVZ3" s="76"/>
      <c r="SWA3" s="76"/>
      <c r="SWB3" s="76"/>
      <c r="SWC3" s="76"/>
      <c r="SWD3" s="76"/>
      <c r="SWE3" s="76"/>
      <c r="SWF3" s="76"/>
      <c r="SWG3" s="76"/>
      <c r="SWH3" s="76"/>
      <c r="SWI3" s="76"/>
      <c r="SWJ3" s="76"/>
      <c r="SWK3" s="76"/>
      <c r="SWL3" s="76"/>
      <c r="SWM3" s="76"/>
      <c r="SWN3" s="76"/>
      <c r="SWO3" s="76"/>
      <c r="SWP3" s="76"/>
      <c r="SWQ3" s="76"/>
      <c r="SWR3" s="76"/>
      <c r="SWS3" s="76"/>
      <c r="SWT3" s="76"/>
      <c r="SWU3" s="76"/>
      <c r="SWV3" s="76"/>
      <c r="SWW3" s="76"/>
      <c r="SWX3" s="76"/>
      <c r="SWY3" s="76"/>
      <c r="SWZ3" s="76"/>
      <c r="SXA3" s="76"/>
      <c r="SXB3" s="76"/>
      <c r="SXC3" s="76"/>
      <c r="SXD3" s="76"/>
      <c r="SXE3" s="76"/>
      <c r="SXF3" s="76"/>
      <c r="SXG3" s="76"/>
      <c r="SXH3" s="76"/>
      <c r="SXI3" s="76"/>
      <c r="SXJ3" s="76"/>
      <c r="SXK3" s="76"/>
      <c r="SXL3" s="76"/>
      <c r="SXM3" s="76"/>
      <c r="SXN3" s="76"/>
      <c r="SXO3" s="76"/>
      <c r="SXP3" s="76"/>
      <c r="SXQ3" s="76"/>
      <c r="SXR3" s="76"/>
      <c r="SXS3" s="76"/>
      <c r="SXT3" s="76"/>
      <c r="SXU3" s="76"/>
      <c r="SXV3" s="76"/>
      <c r="SXW3" s="76"/>
      <c r="SXX3" s="76"/>
      <c r="SXY3" s="76"/>
      <c r="SXZ3" s="76"/>
      <c r="SYA3" s="76"/>
      <c r="SYB3" s="76"/>
      <c r="SYC3" s="76"/>
      <c r="SYD3" s="76"/>
      <c r="SYE3" s="76"/>
      <c r="SYF3" s="76"/>
      <c r="SYG3" s="76"/>
      <c r="SYH3" s="76"/>
      <c r="SYI3" s="76"/>
      <c r="SYJ3" s="76"/>
      <c r="SYK3" s="76"/>
      <c r="SYL3" s="76"/>
      <c r="SYM3" s="76"/>
      <c r="SYN3" s="76"/>
      <c r="SYO3" s="76"/>
      <c r="SYP3" s="76"/>
      <c r="SYQ3" s="76"/>
      <c r="SYR3" s="76"/>
      <c r="SYS3" s="76"/>
      <c r="SYT3" s="76"/>
      <c r="SYU3" s="76"/>
      <c r="SYV3" s="76"/>
      <c r="SYW3" s="76"/>
      <c r="SYX3" s="76"/>
      <c r="SYY3" s="76"/>
      <c r="SYZ3" s="76"/>
      <c r="SZA3" s="76"/>
      <c r="SZB3" s="76"/>
      <c r="SZC3" s="76"/>
      <c r="SZD3" s="76"/>
      <c r="SZE3" s="76"/>
      <c r="SZF3" s="76"/>
      <c r="SZG3" s="76"/>
      <c r="SZH3" s="76"/>
      <c r="SZI3" s="76"/>
      <c r="SZJ3" s="76"/>
      <c r="SZK3" s="76"/>
      <c r="SZL3" s="76"/>
      <c r="SZM3" s="76"/>
      <c r="SZN3" s="76"/>
      <c r="SZO3" s="76"/>
      <c r="SZP3" s="76"/>
      <c r="SZQ3" s="76"/>
      <c r="SZR3" s="76"/>
      <c r="SZS3" s="76"/>
      <c r="SZT3" s="76"/>
      <c r="SZU3" s="76"/>
      <c r="SZV3" s="76"/>
      <c r="SZW3" s="76"/>
      <c r="SZX3" s="76"/>
      <c r="SZY3" s="76"/>
      <c r="SZZ3" s="76"/>
      <c r="TAA3" s="76"/>
      <c r="TAB3" s="76"/>
      <c r="TAC3" s="76"/>
      <c r="TAD3" s="76"/>
      <c r="TAE3" s="76"/>
      <c r="TAF3" s="76"/>
      <c r="TAG3" s="76"/>
      <c r="TAH3" s="76"/>
      <c r="TAI3" s="76"/>
      <c r="TAJ3" s="76"/>
      <c r="TAK3" s="76"/>
      <c r="TAL3" s="76"/>
      <c r="TAM3" s="76"/>
      <c r="TAN3" s="76"/>
      <c r="TAO3" s="76"/>
      <c r="TAP3" s="76"/>
      <c r="TAQ3" s="76"/>
      <c r="TAR3" s="76"/>
      <c r="TAS3" s="76"/>
      <c r="TAT3" s="76"/>
      <c r="TAU3" s="76"/>
      <c r="TAV3" s="76"/>
      <c r="TAW3" s="76"/>
      <c r="TAX3" s="76"/>
      <c r="TAY3" s="76"/>
      <c r="TAZ3" s="76"/>
      <c r="TBA3" s="76"/>
      <c r="TBB3" s="76"/>
      <c r="TBC3" s="76"/>
      <c r="TBD3" s="76"/>
      <c r="TBE3" s="76"/>
      <c r="TBF3" s="76"/>
      <c r="TBG3" s="76"/>
      <c r="TBH3" s="76"/>
      <c r="TBI3" s="76"/>
      <c r="TBJ3" s="76"/>
      <c r="TBK3" s="76"/>
      <c r="TBL3" s="76"/>
      <c r="TBM3" s="76"/>
      <c r="TBN3" s="76"/>
      <c r="TBO3" s="76"/>
      <c r="TBP3" s="76"/>
      <c r="TBQ3" s="76"/>
      <c r="TBR3" s="76"/>
      <c r="TBS3" s="76"/>
      <c r="TBT3" s="76"/>
      <c r="TBU3" s="76"/>
      <c r="TBV3" s="76"/>
      <c r="TBW3" s="76"/>
      <c r="TBX3" s="76"/>
      <c r="TBY3" s="76"/>
      <c r="TBZ3" s="76"/>
      <c r="TCA3" s="76"/>
      <c r="TCB3" s="76"/>
      <c r="TCC3" s="76"/>
      <c r="TCD3" s="76"/>
      <c r="TCE3" s="76"/>
      <c r="TCF3" s="76"/>
      <c r="TCG3" s="76"/>
      <c r="TCH3" s="76"/>
      <c r="TCI3" s="76"/>
      <c r="TCJ3" s="76"/>
      <c r="TCK3" s="76"/>
      <c r="TCL3" s="76"/>
      <c r="TCM3" s="76"/>
      <c r="TCN3" s="76"/>
      <c r="TCO3" s="76"/>
      <c r="TCP3" s="76"/>
      <c r="TCQ3" s="76"/>
      <c r="TCR3" s="76"/>
      <c r="TCS3" s="76"/>
      <c r="TCT3" s="76"/>
      <c r="TCU3" s="76"/>
      <c r="TCV3" s="76"/>
      <c r="TCW3" s="76"/>
      <c r="TCX3" s="76"/>
      <c r="TCY3" s="76"/>
      <c r="TCZ3" s="76"/>
      <c r="TDA3" s="76"/>
      <c r="TDB3" s="76"/>
      <c r="TDC3" s="76"/>
      <c r="TDD3" s="76"/>
      <c r="TDE3" s="76"/>
      <c r="TDF3" s="76"/>
      <c r="TDG3" s="76"/>
      <c r="TDH3" s="76"/>
      <c r="TDI3" s="76"/>
      <c r="TDJ3" s="76"/>
      <c r="TDK3" s="76"/>
      <c r="TDL3" s="76"/>
      <c r="TDM3" s="76"/>
      <c r="TDN3" s="76"/>
      <c r="TDO3" s="76"/>
      <c r="TDP3" s="76"/>
      <c r="TDQ3" s="76"/>
      <c r="TDR3" s="76"/>
      <c r="TDS3" s="76"/>
      <c r="TDT3" s="76"/>
      <c r="TDU3" s="76"/>
      <c r="TDV3" s="76"/>
      <c r="TDW3" s="76"/>
      <c r="TDX3" s="76"/>
      <c r="TDY3" s="76"/>
      <c r="TDZ3" s="76"/>
      <c r="TEA3" s="76"/>
      <c r="TEB3" s="76"/>
      <c r="TEC3" s="76"/>
      <c r="TED3" s="76"/>
      <c r="TEE3" s="76"/>
      <c r="TEF3" s="76"/>
      <c r="TEG3" s="76"/>
      <c r="TEH3" s="76"/>
      <c r="TEI3" s="76"/>
      <c r="TEJ3" s="76"/>
      <c r="TEK3" s="76"/>
      <c r="TEL3" s="76"/>
      <c r="TEM3" s="76"/>
      <c r="TEN3" s="76"/>
      <c r="TEO3" s="76"/>
      <c r="TEP3" s="76"/>
      <c r="TEQ3" s="76"/>
      <c r="TER3" s="76"/>
      <c r="TES3" s="76"/>
      <c r="TET3" s="76"/>
      <c r="TEU3" s="76"/>
      <c r="TEV3" s="76"/>
      <c r="TEW3" s="76"/>
      <c r="TEX3" s="76"/>
      <c r="TEY3" s="76"/>
      <c r="TEZ3" s="76"/>
      <c r="TFA3" s="76"/>
      <c r="TFB3" s="76"/>
      <c r="TFC3" s="76"/>
      <c r="TFD3" s="76"/>
      <c r="TFE3" s="76"/>
      <c r="TFF3" s="76"/>
      <c r="TFG3" s="76"/>
      <c r="TFH3" s="76"/>
      <c r="TFI3" s="76"/>
      <c r="TFJ3" s="76"/>
      <c r="TFK3" s="76"/>
      <c r="TFL3" s="76"/>
      <c r="TFM3" s="76"/>
      <c r="TFN3" s="76"/>
      <c r="TFO3" s="76"/>
      <c r="TFP3" s="76"/>
      <c r="TFQ3" s="76"/>
      <c r="TFR3" s="76"/>
      <c r="TFS3" s="76"/>
      <c r="TFT3" s="76"/>
      <c r="TFU3" s="76"/>
      <c r="TFV3" s="76"/>
      <c r="TFW3" s="76"/>
      <c r="TFX3" s="76"/>
      <c r="TFY3" s="76"/>
      <c r="TFZ3" s="76"/>
      <c r="TGA3" s="76"/>
      <c r="TGB3" s="76"/>
      <c r="TGC3" s="76"/>
      <c r="TGD3" s="76"/>
      <c r="TGE3" s="76"/>
      <c r="TGF3" s="76"/>
      <c r="TGG3" s="76"/>
      <c r="TGH3" s="76"/>
      <c r="TGI3" s="76"/>
      <c r="TGJ3" s="76"/>
      <c r="TGK3" s="76"/>
      <c r="TGL3" s="76"/>
      <c r="TGM3" s="76"/>
      <c r="TGN3" s="76"/>
      <c r="TGO3" s="76"/>
      <c r="TGP3" s="76"/>
      <c r="TGQ3" s="76"/>
      <c r="TGR3" s="76"/>
      <c r="TGS3" s="76"/>
      <c r="TGT3" s="76"/>
      <c r="TGU3" s="76"/>
      <c r="TGV3" s="76"/>
      <c r="TGW3" s="76"/>
      <c r="TGX3" s="76"/>
      <c r="TGY3" s="76"/>
      <c r="TGZ3" s="76"/>
      <c r="THA3" s="76"/>
      <c r="THB3" s="76"/>
      <c r="THC3" s="76"/>
      <c r="THD3" s="76"/>
      <c r="THE3" s="76"/>
      <c r="THF3" s="76"/>
      <c r="THG3" s="76"/>
      <c r="THH3" s="76"/>
      <c r="THI3" s="76"/>
      <c r="THJ3" s="76"/>
      <c r="THK3" s="76"/>
      <c r="THL3" s="76"/>
      <c r="THM3" s="76"/>
      <c r="THN3" s="76"/>
      <c r="THO3" s="76"/>
      <c r="THP3" s="76"/>
      <c r="THQ3" s="76"/>
      <c r="THR3" s="76"/>
      <c r="THS3" s="76"/>
      <c r="THT3" s="76"/>
      <c r="THU3" s="76"/>
      <c r="THV3" s="76"/>
      <c r="THW3" s="76"/>
      <c r="THX3" s="76"/>
      <c r="THY3" s="76"/>
      <c r="THZ3" s="76"/>
      <c r="TIA3" s="76"/>
      <c r="TIB3" s="76"/>
      <c r="TIC3" s="76"/>
      <c r="TID3" s="76"/>
      <c r="TIE3" s="76"/>
      <c r="TIF3" s="76"/>
      <c r="TIG3" s="76"/>
      <c r="TIH3" s="76"/>
      <c r="TII3" s="76"/>
      <c r="TIJ3" s="76"/>
      <c r="TIK3" s="76"/>
      <c r="TIL3" s="76"/>
      <c r="TIM3" s="76"/>
      <c r="TIN3" s="76"/>
      <c r="TIO3" s="76"/>
      <c r="TIP3" s="76"/>
      <c r="TIQ3" s="76"/>
      <c r="TIR3" s="76"/>
      <c r="TIS3" s="76"/>
      <c r="TIT3" s="76"/>
      <c r="TIU3" s="76"/>
      <c r="TIV3" s="76"/>
      <c r="TIW3" s="76"/>
      <c r="TIX3" s="76"/>
      <c r="TIY3" s="76"/>
      <c r="TIZ3" s="76"/>
      <c r="TJA3" s="76"/>
      <c r="TJB3" s="76"/>
      <c r="TJC3" s="76"/>
      <c r="TJD3" s="76"/>
      <c r="TJE3" s="76"/>
      <c r="TJF3" s="76"/>
      <c r="TJG3" s="76"/>
      <c r="TJH3" s="76"/>
      <c r="TJI3" s="76"/>
      <c r="TJJ3" s="76"/>
      <c r="TJK3" s="76"/>
      <c r="TJL3" s="76"/>
      <c r="TJM3" s="76"/>
      <c r="TJN3" s="76"/>
      <c r="TJO3" s="76"/>
      <c r="TJP3" s="76"/>
      <c r="TJQ3" s="76"/>
      <c r="TJR3" s="76"/>
      <c r="TJS3" s="76"/>
      <c r="TJT3" s="76"/>
      <c r="TJU3" s="76"/>
      <c r="TJV3" s="76"/>
      <c r="TJW3" s="76"/>
      <c r="TJX3" s="76"/>
      <c r="TJY3" s="76"/>
      <c r="TJZ3" s="76"/>
      <c r="TKA3" s="76"/>
      <c r="TKB3" s="76"/>
      <c r="TKC3" s="76"/>
      <c r="TKD3" s="76"/>
      <c r="TKE3" s="76"/>
      <c r="TKF3" s="76"/>
      <c r="TKG3" s="76"/>
      <c r="TKH3" s="76"/>
      <c r="TKI3" s="76"/>
      <c r="TKJ3" s="76"/>
      <c r="TKK3" s="76"/>
      <c r="TKL3" s="76"/>
      <c r="TKM3" s="76"/>
      <c r="TKN3" s="76"/>
      <c r="TKO3" s="76"/>
      <c r="TKP3" s="76"/>
      <c r="TKQ3" s="76"/>
      <c r="TKR3" s="76"/>
      <c r="TKS3" s="76"/>
      <c r="TKT3" s="76"/>
      <c r="TKU3" s="76"/>
      <c r="TKV3" s="76"/>
      <c r="TKW3" s="76"/>
      <c r="TKX3" s="76"/>
      <c r="TKY3" s="76"/>
      <c r="TKZ3" s="76"/>
      <c r="TLA3" s="76"/>
      <c r="TLB3" s="76"/>
      <c r="TLC3" s="76"/>
      <c r="TLD3" s="76"/>
      <c r="TLE3" s="76"/>
      <c r="TLF3" s="76"/>
      <c r="TLG3" s="76"/>
      <c r="TLH3" s="76"/>
      <c r="TLI3" s="76"/>
      <c r="TLJ3" s="76"/>
      <c r="TLK3" s="76"/>
      <c r="TLL3" s="76"/>
      <c r="TLM3" s="76"/>
      <c r="TLN3" s="76"/>
      <c r="TLO3" s="76"/>
      <c r="TLP3" s="76"/>
      <c r="TLQ3" s="76"/>
      <c r="TLR3" s="76"/>
      <c r="TLS3" s="76"/>
      <c r="TLT3" s="76"/>
      <c r="TLU3" s="76"/>
      <c r="TLV3" s="76"/>
      <c r="TLW3" s="76"/>
      <c r="TLX3" s="76"/>
      <c r="TLY3" s="76"/>
      <c r="TLZ3" s="76"/>
      <c r="TMA3" s="76"/>
      <c r="TMB3" s="76"/>
      <c r="TMC3" s="76"/>
      <c r="TMD3" s="76"/>
      <c r="TME3" s="76"/>
      <c r="TMF3" s="76"/>
      <c r="TMG3" s="76"/>
      <c r="TMH3" s="76"/>
      <c r="TMI3" s="76"/>
      <c r="TMJ3" s="76"/>
      <c r="TMK3" s="76"/>
      <c r="TML3" s="76"/>
      <c r="TMM3" s="76"/>
      <c r="TMN3" s="76"/>
      <c r="TMO3" s="76"/>
      <c r="TMP3" s="76"/>
      <c r="TMQ3" s="76"/>
      <c r="TMR3" s="76"/>
      <c r="TMS3" s="76"/>
      <c r="TMT3" s="76"/>
      <c r="TMU3" s="76"/>
      <c r="TMV3" s="76"/>
      <c r="TMW3" s="76"/>
      <c r="TMX3" s="76"/>
      <c r="TMY3" s="76"/>
      <c r="TMZ3" s="76"/>
      <c r="TNA3" s="76"/>
      <c r="TNB3" s="76"/>
      <c r="TNC3" s="76"/>
      <c r="TND3" s="76"/>
      <c r="TNE3" s="76"/>
      <c r="TNF3" s="76"/>
      <c r="TNG3" s="76"/>
      <c r="TNH3" s="76"/>
      <c r="TNI3" s="76"/>
      <c r="TNJ3" s="76"/>
      <c r="TNK3" s="76"/>
      <c r="TNL3" s="76"/>
      <c r="TNM3" s="76"/>
      <c r="TNN3" s="76"/>
      <c r="TNO3" s="76"/>
      <c r="TNP3" s="76"/>
      <c r="TNQ3" s="76"/>
      <c r="TNR3" s="76"/>
      <c r="TNS3" s="76"/>
      <c r="TNT3" s="76"/>
      <c r="TNU3" s="76"/>
      <c r="TNV3" s="76"/>
      <c r="TNW3" s="76"/>
      <c r="TNX3" s="76"/>
      <c r="TNY3" s="76"/>
      <c r="TNZ3" s="76"/>
      <c r="TOA3" s="76"/>
      <c r="TOB3" s="76"/>
      <c r="TOC3" s="76"/>
      <c r="TOD3" s="76"/>
      <c r="TOE3" s="76"/>
      <c r="TOF3" s="76"/>
      <c r="TOG3" s="76"/>
      <c r="TOH3" s="76"/>
      <c r="TOI3" s="76"/>
      <c r="TOJ3" s="76"/>
      <c r="TOK3" s="76"/>
      <c r="TOL3" s="76"/>
      <c r="TOM3" s="76"/>
      <c r="TON3" s="76"/>
      <c r="TOO3" s="76"/>
      <c r="TOP3" s="76"/>
      <c r="TOQ3" s="76"/>
      <c r="TOR3" s="76"/>
      <c r="TOS3" s="76"/>
      <c r="TOT3" s="76"/>
      <c r="TOU3" s="76"/>
      <c r="TOV3" s="76"/>
      <c r="TOW3" s="76"/>
      <c r="TOX3" s="76"/>
      <c r="TOY3" s="76"/>
      <c r="TOZ3" s="76"/>
      <c r="TPA3" s="76"/>
      <c r="TPB3" s="76"/>
      <c r="TPC3" s="76"/>
      <c r="TPD3" s="76"/>
      <c r="TPE3" s="76"/>
      <c r="TPF3" s="76"/>
      <c r="TPG3" s="76"/>
      <c r="TPH3" s="76"/>
      <c r="TPI3" s="76"/>
      <c r="TPJ3" s="76"/>
      <c r="TPK3" s="76"/>
      <c r="TPL3" s="76"/>
      <c r="TPM3" s="76"/>
      <c r="TPN3" s="76"/>
      <c r="TPO3" s="76"/>
      <c r="TPP3" s="76"/>
      <c r="TPQ3" s="76"/>
      <c r="TPR3" s="76"/>
      <c r="TPS3" s="76"/>
      <c r="TPT3" s="76"/>
      <c r="TPU3" s="76"/>
      <c r="TPV3" s="76"/>
      <c r="TPW3" s="76"/>
      <c r="TPX3" s="76"/>
      <c r="TPY3" s="76"/>
      <c r="TPZ3" s="76"/>
      <c r="TQA3" s="76"/>
      <c r="TQB3" s="76"/>
      <c r="TQC3" s="76"/>
      <c r="TQD3" s="76"/>
      <c r="TQE3" s="76"/>
      <c r="TQF3" s="76"/>
      <c r="TQG3" s="76"/>
      <c r="TQH3" s="76"/>
      <c r="TQI3" s="76"/>
      <c r="TQJ3" s="76"/>
      <c r="TQK3" s="76"/>
      <c r="TQL3" s="76"/>
      <c r="TQM3" s="76"/>
      <c r="TQN3" s="76"/>
      <c r="TQO3" s="76"/>
      <c r="TQP3" s="76"/>
      <c r="TQQ3" s="76"/>
      <c r="TQR3" s="76"/>
      <c r="TQS3" s="76"/>
      <c r="TQT3" s="76"/>
      <c r="TQU3" s="76"/>
      <c r="TQV3" s="76"/>
      <c r="TQW3" s="76"/>
      <c r="TQX3" s="76"/>
      <c r="TQY3" s="76"/>
      <c r="TQZ3" s="76"/>
      <c r="TRA3" s="76"/>
      <c r="TRB3" s="76"/>
      <c r="TRC3" s="76"/>
      <c r="TRD3" s="76"/>
      <c r="TRE3" s="76"/>
      <c r="TRF3" s="76"/>
      <c r="TRG3" s="76"/>
      <c r="TRH3" s="76"/>
      <c r="TRI3" s="76"/>
      <c r="TRJ3" s="76"/>
      <c r="TRK3" s="76"/>
      <c r="TRL3" s="76"/>
      <c r="TRM3" s="76"/>
      <c r="TRN3" s="76"/>
      <c r="TRO3" s="76"/>
      <c r="TRP3" s="76"/>
      <c r="TRQ3" s="76"/>
      <c r="TRR3" s="76"/>
      <c r="TRS3" s="76"/>
      <c r="TRT3" s="76"/>
      <c r="TRU3" s="76"/>
      <c r="TRV3" s="76"/>
      <c r="TRW3" s="76"/>
      <c r="TRX3" s="76"/>
      <c r="TRY3" s="76"/>
      <c r="TRZ3" s="76"/>
      <c r="TSA3" s="76"/>
      <c r="TSB3" s="76"/>
      <c r="TSC3" s="76"/>
      <c r="TSD3" s="76"/>
      <c r="TSE3" s="76"/>
      <c r="TSF3" s="76"/>
      <c r="TSG3" s="76"/>
      <c r="TSH3" s="76"/>
      <c r="TSI3" s="76"/>
      <c r="TSJ3" s="76"/>
      <c r="TSK3" s="76"/>
      <c r="TSL3" s="76"/>
      <c r="TSM3" s="76"/>
      <c r="TSN3" s="76"/>
      <c r="TSO3" s="76"/>
      <c r="TSP3" s="76"/>
      <c r="TSQ3" s="76"/>
      <c r="TSR3" s="76"/>
      <c r="TSS3" s="76"/>
      <c r="TST3" s="76"/>
      <c r="TSU3" s="76"/>
      <c r="TSV3" s="76"/>
      <c r="TSW3" s="76"/>
      <c r="TSX3" s="76"/>
      <c r="TSY3" s="76"/>
      <c r="TSZ3" s="76"/>
      <c r="TTA3" s="76"/>
      <c r="TTB3" s="76"/>
      <c r="TTC3" s="76"/>
      <c r="TTD3" s="76"/>
      <c r="TTE3" s="76"/>
      <c r="TTF3" s="76"/>
      <c r="TTG3" s="76"/>
      <c r="TTH3" s="76"/>
      <c r="TTI3" s="76"/>
      <c r="TTJ3" s="76"/>
      <c r="TTK3" s="76"/>
      <c r="TTL3" s="76"/>
      <c r="TTM3" s="76"/>
      <c r="TTN3" s="76"/>
      <c r="TTO3" s="76"/>
      <c r="TTP3" s="76"/>
      <c r="TTQ3" s="76"/>
      <c r="TTR3" s="76"/>
      <c r="TTS3" s="76"/>
      <c r="TTT3" s="76"/>
      <c r="TTU3" s="76"/>
      <c r="TTV3" s="76"/>
      <c r="TTW3" s="76"/>
      <c r="TTX3" s="76"/>
      <c r="TTY3" s="76"/>
      <c r="TTZ3" s="76"/>
      <c r="TUA3" s="76"/>
      <c r="TUB3" s="76"/>
      <c r="TUC3" s="76"/>
      <c r="TUD3" s="76"/>
      <c r="TUE3" s="76"/>
      <c r="TUF3" s="76"/>
      <c r="TUG3" s="76"/>
      <c r="TUH3" s="76"/>
      <c r="TUI3" s="76"/>
      <c r="TUJ3" s="76"/>
      <c r="TUK3" s="76"/>
      <c r="TUL3" s="76"/>
      <c r="TUM3" s="76"/>
      <c r="TUN3" s="76"/>
      <c r="TUO3" s="76"/>
      <c r="TUP3" s="76"/>
      <c r="TUQ3" s="76"/>
      <c r="TUR3" s="76"/>
      <c r="TUS3" s="76"/>
      <c r="TUT3" s="76"/>
      <c r="TUU3" s="76"/>
      <c r="TUV3" s="76"/>
      <c r="TUW3" s="76"/>
      <c r="TUX3" s="76"/>
      <c r="TUY3" s="76"/>
      <c r="TUZ3" s="76"/>
      <c r="TVA3" s="76"/>
      <c r="TVB3" s="76"/>
      <c r="TVC3" s="76"/>
      <c r="TVD3" s="76"/>
      <c r="TVE3" s="76"/>
      <c r="TVF3" s="76"/>
      <c r="TVG3" s="76"/>
      <c r="TVH3" s="76"/>
      <c r="TVI3" s="76"/>
      <c r="TVJ3" s="76"/>
      <c r="TVK3" s="76"/>
      <c r="TVL3" s="76"/>
      <c r="TVM3" s="76"/>
      <c r="TVN3" s="76"/>
      <c r="TVO3" s="76"/>
      <c r="TVP3" s="76"/>
      <c r="TVQ3" s="76"/>
      <c r="TVR3" s="76"/>
      <c r="TVS3" s="76"/>
      <c r="TVT3" s="76"/>
      <c r="TVU3" s="76"/>
      <c r="TVV3" s="76"/>
      <c r="TVW3" s="76"/>
      <c r="TVX3" s="76"/>
      <c r="TVY3" s="76"/>
      <c r="TVZ3" s="76"/>
      <c r="TWA3" s="76"/>
      <c r="TWB3" s="76"/>
      <c r="TWC3" s="76"/>
      <c r="TWD3" s="76"/>
      <c r="TWE3" s="76"/>
      <c r="TWF3" s="76"/>
      <c r="TWG3" s="76"/>
      <c r="TWH3" s="76"/>
      <c r="TWI3" s="76"/>
      <c r="TWJ3" s="76"/>
      <c r="TWK3" s="76"/>
      <c r="TWL3" s="76"/>
      <c r="TWM3" s="76"/>
      <c r="TWN3" s="76"/>
      <c r="TWO3" s="76"/>
      <c r="TWP3" s="76"/>
      <c r="TWQ3" s="76"/>
      <c r="TWR3" s="76"/>
      <c r="TWS3" s="76"/>
      <c r="TWT3" s="76"/>
      <c r="TWU3" s="76"/>
      <c r="TWV3" s="76"/>
      <c r="TWW3" s="76"/>
      <c r="TWX3" s="76"/>
      <c r="TWY3" s="76"/>
      <c r="TWZ3" s="76"/>
      <c r="TXA3" s="76"/>
      <c r="TXB3" s="76"/>
      <c r="TXC3" s="76"/>
      <c r="TXD3" s="76"/>
      <c r="TXE3" s="76"/>
      <c r="TXF3" s="76"/>
      <c r="TXG3" s="76"/>
      <c r="TXH3" s="76"/>
      <c r="TXI3" s="76"/>
      <c r="TXJ3" s="76"/>
      <c r="TXK3" s="76"/>
      <c r="TXL3" s="76"/>
      <c r="TXM3" s="76"/>
      <c r="TXN3" s="76"/>
      <c r="TXO3" s="76"/>
      <c r="TXP3" s="76"/>
      <c r="TXQ3" s="76"/>
      <c r="TXR3" s="76"/>
      <c r="TXS3" s="76"/>
      <c r="TXT3" s="76"/>
      <c r="TXU3" s="76"/>
      <c r="TXV3" s="76"/>
      <c r="TXW3" s="76"/>
      <c r="TXX3" s="76"/>
      <c r="TXY3" s="76"/>
      <c r="TXZ3" s="76"/>
      <c r="TYA3" s="76"/>
      <c r="TYB3" s="76"/>
      <c r="TYC3" s="76"/>
      <c r="TYD3" s="76"/>
      <c r="TYE3" s="76"/>
      <c r="TYF3" s="76"/>
      <c r="TYG3" s="76"/>
      <c r="TYH3" s="76"/>
      <c r="TYI3" s="76"/>
      <c r="TYJ3" s="76"/>
      <c r="TYK3" s="76"/>
      <c r="TYL3" s="76"/>
      <c r="TYM3" s="76"/>
      <c r="TYN3" s="76"/>
      <c r="TYO3" s="76"/>
      <c r="TYP3" s="76"/>
      <c r="TYQ3" s="76"/>
      <c r="TYR3" s="76"/>
      <c r="TYS3" s="76"/>
      <c r="TYT3" s="76"/>
      <c r="TYU3" s="76"/>
      <c r="TYV3" s="76"/>
      <c r="TYW3" s="76"/>
      <c r="TYX3" s="76"/>
      <c r="TYY3" s="76"/>
      <c r="TYZ3" s="76"/>
      <c r="TZA3" s="76"/>
      <c r="TZB3" s="76"/>
      <c r="TZC3" s="76"/>
      <c r="TZD3" s="76"/>
      <c r="TZE3" s="76"/>
      <c r="TZF3" s="76"/>
      <c r="TZG3" s="76"/>
      <c r="TZH3" s="76"/>
      <c r="TZI3" s="76"/>
      <c r="TZJ3" s="76"/>
      <c r="TZK3" s="76"/>
      <c r="TZL3" s="76"/>
      <c r="TZM3" s="76"/>
      <c r="TZN3" s="76"/>
      <c r="TZO3" s="76"/>
      <c r="TZP3" s="76"/>
      <c r="TZQ3" s="76"/>
      <c r="TZR3" s="76"/>
      <c r="TZS3" s="76"/>
      <c r="TZT3" s="76"/>
      <c r="TZU3" s="76"/>
      <c r="TZV3" s="76"/>
      <c r="TZW3" s="76"/>
      <c r="TZX3" s="76"/>
      <c r="TZY3" s="76"/>
      <c r="TZZ3" s="76"/>
      <c r="UAA3" s="76"/>
      <c r="UAB3" s="76"/>
      <c r="UAC3" s="76"/>
      <c r="UAD3" s="76"/>
      <c r="UAE3" s="76"/>
      <c r="UAF3" s="76"/>
      <c r="UAG3" s="76"/>
      <c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s="76"/>
      <c r="UAS3" s="76"/>
      <c r="UAT3" s="76"/>
      <c r="UAU3" s="76"/>
      <c r="UAV3" s="76"/>
      <c r="UAW3" s="76"/>
      <c r="UAX3" s="76"/>
      <c r="UAY3" s="76"/>
      <c r="UAZ3" s="76"/>
      <c r="UBA3" s="76"/>
      <c r="UBB3" s="76"/>
      <c r="UBC3" s="76"/>
      <c r="UBD3" s="76"/>
      <c r="UBE3" s="76"/>
      <c r="UBF3" s="76"/>
      <c r="UBG3" s="76"/>
      <c r="UBH3" s="76"/>
      <c r="UBI3" s="76"/>
      <c r="UBJ3" s="76"/>
      <c r="UBK3" s="76"/>
      <c r="UBL3" s="76"/>
      <c r="UBM3" s="76"/>
      <c r="UBN3" s="76"/>
      <c r="UBO3" s="76"/>
      <c r="UBP3" s="76"/>
      <c r="UBQ3" s="76"/>
      <c r="UBR3" s="76"/>
      <c r="UBS3" s="76"/>
      <c r="UBT3" s="76"/>
      <c r="UBU3" s="76"/>
      <c r="UBV3" s="76"/>
      <c r="UBW3" s="76"/>
      <c r="UBX3" s="76"/>
      <c r="UBY3" s="76"/>
      <c r="UBZ3" s="76"/>
      <c r="UCA3" s="76"/>
      <c r="UCB3" s="76"/>
      <c r="UCC3" s="76"/>
      <c r="UCD3" s="76"/>
      <c r="UCE3" s="76"/>
      <c r="UCF3" s="76"/>
      <c r="UCG3" s="76"/>
      <c r="UCH3" s="76"/>
      <c r="UCI3" s="76"/>
      <c r="UCJ3" s="76"/>
      <c r="UCK3" s="76"/>
      <c r="UCL3" s="76"/>
      <c r="UCM3" s="76"/>
      <c r="UCN3" s="76"/>
      <c r="UCO3" s="76"/>
      <c r="UCP3" s="76"/>
      <c r="UCQ3" s="76"/>
      <c r="UCR3" s="76"/>
      <c r="UCS3" s="76"/>
      <c r="UCT3" s="76"/>
      <c r="UCU3" s="76"/>
      <c r="UCV3" s="76"/>
      <c r="UCW3" s="76"/>
      <c r="UCX3" s="76"/>
      <c r="UCY3" s="76"/>
      <c r="UCZ3" s="76"/>
      <c r="UDA3" s="76"/>
      <c r="UDB3" s="76"/>
      <c r="UDC3" s="76"/>
      <c r="UDD3" s="76"/>
      <c r="UDE3" s="76"/>
      <c r="UDF3" s="76"/>
      <c r="UDG3" s="76"/>
      <c r="UDH3" s="76"/>
      <c r="UDI3" s="76"/>
      <c r="UDJ3" s="76"/>
      <c r="UDK3" s="76"/>
      <c r="UDL3" s="76"/>
      <c r="UDM3" s="76"/>
      <c r="UDN3" s="76"/>
      <c r="UDO3" s="76"/>
      <c r="UDP3" s="76"/>
      <c r="UDQ3" s="76"/>
      <c r="UDR3" s="76"/>
      <c r="UDS3" s="76"/>
      <c r="UDT3" s="76"/>
      <c r="UDU3" s="76"/>
      <c r="UDV3" s="76"/>
      <c r="UDW3" s="76"/>
      <c r="UDX3" s="76"/>
      <c r="UDY3" s="76"/>
      <c r="UDZ3" s="76"/>
      <c r="UEA3" s="76"/>
      <c r="UEB3" s="76"/>
      <c r="UEC3" s="76"/>
      <c r="UED3" s="76"/>
      <c r="UEE3" s="76"/>
      <c r="UEF3" s="76"/>
      <c r="UEG3" s="76"/>
      <c r="UEH3" s="76"/>
      <c r="UEI3" s="76"/>
      <c r="UEJ3" s="76"/>
      <c r="UEK3" s="76"/>
      <c r="UEL3" s="76"/>
      <c r="UEM3" s="76"/>
      <c r="UEN3" s="76"/>
      <c r="UEO3" s="76"/>
      <c r="UEP3" s="76"/>
      <c r="UEQ3" s="76"/>
      <c r="UER3" s="76"/>
      <c r="UES3" s="76"/>
      <c r="UET3" s="76"/>
      <c r="UEU3" s="76"/>
      <c r="UEV3" s="76"/>
      <c r="UEW3" s="76"/>
      <c r="UEX3" s="76"/>
      <c r="UEY3" s="76"/>
      <c r="UEZ3" s="76"/>
      <c r="UFA3" s="76"/>
      <c r="UFB3" s="76"/>
      <c r="UFC3" s="76"/>
      <c r="UFD3" s="76"/>
      <c r="UFE3" s="76"/>
      <c r="UFF3" s="76"/>
      <c r="UFG3" s="76"/>
      <c r="UFH3" s="76"/>
      <c r="UFI3" s="76"/>
      <c r="UFJ3" s="76"/>
      <c r="UFK3" s="76"/>
      <c r="UFL3" s="76"/>
      <c r="UFM3" s="76"/>
      <c r="UFN3" s="76"/>
      <c r="UFO3" s="76"/>
      <c r="UFP3" s="76"/>
      <c r="UFQ3" s="76"/>
      <c r="UFR3" s="76"/>
      <c r="UFS3" s="76"/>
      <c r="UFT3" s="76"/>
      <c r="UFU3" s="76"/>
      <c r="UFV3" s="76"/>
      <c r="UFW3" s="76"/>
      <c r="UFX3" s="76"/>
      <c r="UFY3" s="76"/>
      <c r="UFZ3" s="76"/>
      <c r="UGA3" s="76"/>
      <c r="UGB3" s="76"/>
      <c r="UGC3" s="76"/>
      <c r="UGD3" s="76"/>
      <c r="UGE3" s="76"/>
      <c r="UGF3" s="76"/>
      <c r="UGG3" s="76"/>
      <c r="UGH3" s="76"/>
      <c r="UGI3" s="76"/>
      <c r="UGJ3" s="76"/>
      <c r="UGK3" s="76"/>
      <c r="UGL3" s="76"/>
      <c r="UGM3" s="76"/>
      <c r="UGN3" s="76"/>
      <c r="UGO3" s="76"/>
      <c r="UGP3" s="76"/>
      <c r="UGQ3" s="76"/>
      <c r="UGR3" s="76"/>
      <c r="UGS3" s="76"/>
      <c r="UGT3" s="76"/>
      <c r="UGU3" s="76"/>
      <c r="UGV3" s="76"/>
      <c r="UGW3" s="76"/>
      <c r="UGX3" s="76"/>
      <c r="UGY3" s="76"/>
      <c r="UGZ3" s="76"/>
      <c r="UHA3" s="76"/>
      <c r="UHB3" s="76"/>
      <c r="UHC3" s="76"/>
      <c r="UHD3" s="76"/>
      <c r="UHE3" s="76"/>
      <c r="UHF3" s="76"/>
      <c r="UHG3" s="76"/>
      <c r="UHH3" s="76"/>
      <c r="UHI3" s="76"/>
      <c r="UHJ3" s="76"/>
      <c r="UHK3" s="76"/>
      <c r="UHL3" s="76"/>
      <c r="UHM3" s="76"/>
      <c r="UHN3" s="76"/>
      <c r="UHO3" s="76"/>
      <c r="UHP3" s="76"/>
      <c r="UHQ3" s="76"/>
      <c r="UHR3" s="76"/>
      <c r="UHS3" s="76"/>
      <c r="UHT3" s="76"/>
      <c r="UHU3" s="76"/>
      <c r="UHV3" s="76"/>
      <c r="UHW3" s="76"/>
      <c r="UHX3" s="76"/>
      <c r="UHY3" s="76"/>
      <c r="UHZ3" s="76"/>
      <c r="UIA3" s="76"/>
      <c r="UIB3" s="76"/>
      <c r="UIC3" s="76"/>
      <c r="UID3" s="76"/>
      <c r="UIE3" s="76"/>
      <c r="UIF3" s="76"/>
      <c r="UIG3" s="76"/>
      <c r="UIH3" s="76"/>
      <c r="UII3" s="76"/>
      <c r="UIJ3" s="76"/>
      <c r="UIK3" s="76"/>
      <c r="UIL3" s="76"/>
      <c r="UIM3" s="76"/>
      <c r="UIN3" s="76"/>
      <c r="UIO3" s="76"/>
      <c r="UIP3" s="76"/>
      <c r="UIQ3" s="76"/>
      <c r="UIR3" s="76"/>
      <c r="UIS3" s="76"/>
      <c r="UIT3" s="76"/>
      <c r="UIU3" s="76"/>
      <c r="UIV3" s="76"/>
      <c r="UIW3" s="76"/>
      <c r="UIX3" s="76"/>
      <c r="UIY3" s="76"/>
      <c r="UIZ3" s="76"/>
      <c r="UJA3" s="76"/>
      <c r="UJB3" s="76"/>
      <c r="UJC3" s="76"/>
      <c r="UJD3" s="76"/>
      <c r="UJE3" s="76"/>
      <c r="UJF3" s="76"/>
      <c r="UJG3" s="76"/>
      <c r="UJH3" s="76"/>
      <c r="UJI3" s="76"/>
      <c r="UJJ3" s="76"/>
      <c r="UJK3" s="76"/>
      <c r="UJL3" s="76"/>
      <c r="UJM3" s="76"/>
      <c r="UJN3" s="76"/>
      <c r="UJO3" s="76"/>
      <c r="UJP3" s="76"/>
      <c r="UJQ3" s="76"/>
      <c r="UJR3" s="76"/>
      <c r="UJS3" s="76"/>
      <c r="UJT3" s="76"/>
      <c r="UJU3" s="76"/>
      <c r="UJV3" s="76"/>
      <c r="UJW3" s="76"/>
      <c r="UJX3" s="76"/>
      <c r="UJY3" s="76"/>
      <c r="UJZ3" s="76"/>
      <c r="UKA3" s="76"/>
      <c r="UKB3" s="76"/>
      <c r="UKC3" s="76"/>
      <c r="UKD3" s="76"/>
      <c r="UKE3" s="76"/>
      <c r="UKF3" s="76"/>
      <c r="UKG3" s="76"/>
      <c r="UKH3" s="76"/>
      <c r="UKI3" s="76"/>
      <c r="UKJ3" s="76"/>
      <c r="UKK3" s="76"/>
      <c r="UKL3" s="76"/>
      <c r="UKM3" s="76"/>
      <c r="UKN3" s="76"/>
      <c r="UKO3" s="76"/>
      <c r="UKP3" s="76"/>
      <c r="UKQ3" s="76"/>
      <c r="UKR3" s="76"/>
      <c r="UKS3" s="76"/>
      <c r="UKT3" s="76"/>
      <c r="UKU3" s="76"/>
      <c r="UKV3" s="76"/>
      <c r="UKW3" s="76"/>
      <c r="UKX3" s="76"/>
      <c r="UKY3" s="76"/>
      <c r="UKZ3" s="76"/>
      <c r="ULA3" s="76"/>
      <c r="ULB3" s="76"/>
      <c r="ULC3" s="76"/>
      <c r="ULD3" s="76"/>
      <c r="ULE3" s="76"/>
      <c r="ULF3" s="76"/>
      <c r="ULG3" s="76"/>
      <c r="ULH3" s="76"/>
      <c r="ULI3" s="76"/>
      <c r="ULJ3" s="76"/>
      <c r="ULK3" s="76"/>
      <c r="ULL3" s="76"/>
      <c r="ULM3" s="76"/>
      <c r="ULN3" s="76"/>
      <c r="ULO3" s="76"/>
      <c r="ULP3" s="76"/>
      <c r="ULQ3" s="76"/>
      <c r="ULR3" s="76"/>
      <c r="ULS3" s="76"/>
      <c r="ULT3" s="76"/>
      <c r="ULU3" s="76"/>
      <c r="ULV3" s="76"/>
      <c r="ULW3" s="76"/>
      <c r="ULX3" s="76"/>
      <c r="ULY3" s="76"/>
      <c r="ULZ3" s="76"/>
      <c r="UMA3" s="76"/>
      <c r="UMB3" s="76"/>
      <c r="UMC3" s="76"/>
      <c r="UMD3" s="76"/>
      <c r="UME3" s="76"/>
      <c r="UMF3" s="76"/>
      <c r="UMG3" s="76"/>
      <c r="UMH3" s="76"/>
      <c r="UMI3" s="76"/>
      <c r="UMJ3" s="76"/>
      <c r="UMK3" s="76"/>
      <c r="UML3" s="76"/>
      <c r="UMM3" s="76"/>
      <c r="UMN3" s="76"/>
      <c r="UMO3" s="76"/>
      <c r="UMP3" s="76"/>
      <c r="UMQ3" s="76"/>
      <c r="UMR3" s="76"/>
      <c r="UMS3" s="76"/>
      <c r="UMT3" s="76"/>
      <c r="UMU3" s="76"/>
      <c r="UMV3" s="76"/>
      <c r="UMW3" s="76"/>
      <c r="UMX3" s="76"/>
      <c r="UMY3" s="76"/>
      <c r="UMZ3" s="76"/>
      <c r="UNA3" s="76"/>
      <c r="UNB3" s="76"/>
      <c r="UNC3" s="76"/>
      <c r="UND3" s="76"/>
      <c r="UNE3" s="76"/>
      <c r="UNF3" s="76"/>
      <c r="UNG3" s="76"/>
      <c r="UNH3" s="76"/>
      <c r="UNI3" s="76"/>
      <c r="UNJ3" s="76"/>
      <c r="UNK3" s="76"/>
      <c r="UNL3" s="76"/>
      <c r="UNM3" s="76"/>
      <c r="UNN3" s="76"/>
      <c r="UNO3" s="76"/>
      <c r="UNP3" s="76"/>
      <c r="UNQ3" s="76"/>
      <c r="UNR3" s="76"/>
      <c r="UNS3" s="76"/>
      <c r="UNT3" s="76"/>
      <c r="UNU3" s="76"/>
      <c r="UNV3" s="76"/>
      <c r="UNW3" s="76"/>
      <c r="UNX3" s="76"/>
      <c r="UNY3" s="76"/>
      <c r="UNZ3" s="76"/>
      <c r="UOA3" s="76"/>
      <c r="UOB3" s="76"/>
      <c r="UOC3" s="76"/>
      <c r="UOD3" s="76"/>
      <c r="UOE3" s="76"/>
      <c r="UOF3" s="76"/>
      <c r="UOG3" s="76"/>
      <c r="UOH3" s="76"/>
      <c r="UOI3" s="76"/>
      <c r="UOJ3" s="76"/>
      <c r="UOK3" s="76"/>
      <c r="UOL3" s="76"/>
      <c r="UOM3" s="76"/>
      <c r="UON3" s="76"/>
      <c r="UOO3" s="76"/>
      <c r="UOP3" s="76"/>
      <c r="UOQ3" s="76"/>
      <c r="UOR3" s="76"/>
      <c r="UOS3" s="76"/>
      <c r="UOT3" s="76"/>
      <c r="UOU3" s="76"/>
      <c r="UOV3" s="76"/>
      <c r="UOW3" s="76"/>
      <c r="UOX3" s="76"/>
      <c r="UOY3" s="76"/>
      <c r="UOZ3" s="76"/>
      <c r="UPA3" s="76"/>
      <c r="UPB3" s="76"/>
      <c r="UPC3" s="76"/>
      <c r="UPD3" s="76"/>
      <c r="UPE3" s="76"/>
      <c r="UPF3" s="76"/>
      <c r="UPG3" s="76"/>
      <c r="UPH3" s="76"/>
      <c r="UPI3" s="76"/>
      <c r="UPJ3" s="76"/>
      <c r="UPK3" s="76"/>
      <c r="UPL3" s="76"/>
      <c r="UPM3" s="76"/>
      <c r="UPN3" s="76"/>
      <c r="UPO3" s="76"/>
      <c r="UPP3" s="76"/>
      <c r="UPQ3" s="76"/>
      <c r="UPR3" s="76"/>
      <c r="UPS3" s="76"/>
      <c r="UPT3" s="76"/>
      <c r="UPU3" s="76"/>
      <c r="UPV3" s="76"/>
      <c r="UPW3" s="76"/>
      <c r="UPX3" s="76"/>
      <c r="UPY3" s="76"/>
      <c r="UPZ3" s="76"/>
      <c r="UQA3" s="76"/>
      <c r="UQB3" s="76"/>
      <c r="UQC3" s="76"/>
      <c r="UQD3" s="76"/>
      <c r="UQE3" s="76"/>
      <c r="UQF3" s="76"/>
      <c r="UQG3" s="76"/>
      <c r="UQH3" s="76"/>
      <c r="UQI3" s="76"/>
      <c r="UQJ3" s="76"/>
      <c r="UQK3" s="76"/>
      <c r="UQL3" s="76"/>
      <c r="UQM3" s="76"/>
      <c r="UQN3" s="76"/>
      <c r="UQO3" s="76"/>
      <c r="UQP3" s="76"/>
      <c r="UQQ3" s="76"/>
      <c r="UQR3" s="76"/>
      <c r="UQS3" s="76"/>
      <c r="UQT3" s="76"/>
      <c r="UQU3" s="76"/>
      <c r="UQV3" s="76"/>
      <c r="UQW3" s="76"/>
      <c r="UQX3" s="76"/>
      <c r="UQY3" s="76"/>
      <c r="UQZ3" s="76"/>
      <c r="URA3" s="76"/>
      <c r="URB3" s="76"/>
      <c r="URC3" s="76"/>
      <c r="URD3" s="76"/>
      <c r="URE3" s="76"/>
      <c r="URF3" s="76"/>
      <c r="URG3" s="76"/>
      <c r="URH3" s="76"/>
      <c r="URI3" s="76"/>
      <c r="URJ3" s="76"/>
      <c r="URK3" s="76"/>
      <c r="URL3" s="76"/>
      <c r="URM3" s="76"/>
      <c r="URN3" s="76"/>
      <c r="URO3" s="76"/>
      <c r="URP3" s="76"/>
      <c r="URQ3" s="76"/>
      <c r="URR3" s="76"/>
      <c r="URS3" s="76"/>
      <c r="URT3" s="76"/>
      <c r="URU3" s="76"/>
      <c r="URV3" s="76"/>
      <c r="URW3" s="76"/>
      <c r="URX3" s="76"/>
      <c r="URY3" s="76"/>
      <c r="URZ3" s="76"/>
      <c r="USA3" s="76"/>
      <c r="USB3" s="76"/>
      <c r="USC3" s="76"/>
      <c r="USD3" s="76"/>
      <c r="USE3" s="76"/>
      <c r="USF3" s="76"/>
      <c r="USG3" s="76"/>
      <c r="USH3" s="76"/>
      <c r="USI3" s="76"/>
      <c r="USJ3" s="76"/>
      <c r="USK3" s="76"/>
      <c r="USL3" s="76"/>
      <c r="USM3" s="76"/>
      <c r="USN3" s="76"/>
      <c r="USO3" s="76"/>
      <c r="USP3" s="76"/>
      <c r="USQ3" s="76"/>
      <c r="USR3" s="76"/>
      <c r="USS3" s="76"/>
      <c r="UST3" s="76"/>
      <c r="USU3" s="76"/>
      <c r="USV3" s="76"/>
      <c r="USW3" s="76"/>
      <c r="USX3" s="76"/>
      <c r="USY3" s="76"/>
      <c r="USZ3" s="76"/>
      <c r="UTA3" s="76"/>
      <c r="UTB3" s="76"/>
      <c r="UTC3" s="76"/>
      <c r="UTD3" s="76"/>
      <c r="UTE3" s="76"/>
      <c r="UTF3" s="76"/>
      <c r="UTG3" s="76"/>
      <c r="UTH3" s="76"/>
      <c r="UTI3" s="76"/>
      <c r="UTJ3" s="76"/>
      <c r="UTK3" s="76"/>
      <c r="UTL3" s="76"/>
      <c r="UTM3" s="76"/>
      <c r="UTN3" s="76"/>
      <c r="UTO3" s="76"/>
      <c r="UTP3" s="76"/>
      <c r="UTQ3" s="76"/>
      <c r="UTR3" s="76"/>
      <c r="UTS3" s="76"/>
      <c r="UTT3" s="76"/>
      <c r="UTU3" s="76"/>
      <c r="UTV3" s="76"/>
      <c r="UTW3" s="76"/>
      <c r="UTX3" s="76"/>
      <c r="UTY3" s="76"/>
      <c r="UTZ3" s="76"/>
      <c r="UUA3" s="76"/>
      <c r="UUB3" s="76"/>
      <c r="UUC3" s="76"/>
      <c r="UUD3" s="76"/>
      <c r="UUE3" s="76"/>
      <c r="UUF3" s="76"/>
      <c r="UUG3" s="76"/>
      <c r="UUH3" s="76"/>
      <c r="UUI3" s="76"/>
      <c r="UUJ3" s="76"/>
      <c r="UUK3" s="76"/>
      <c r="UUL3" s="76"/>
      <c r="UUM3" s="76"/>
      <c r="UUN3" s="76"/>
      <c r="UUO3" s="76"/>
      <c r="UUP3" s="76"/>
      <c r="UUQ3" s="76"/>
      <c r="UUR3" s="76"/>
      <c r="UUS3" s="76"/>
      <c r="UUT3" s="76"/>
      <c r="UUU3" s="76"/>
      <c r="UUV3" s="76"/>
      <c r="UUW3" s="76"/>
      <c r="UUX3" s="76"/>
      <c r="UUY3" s="76"/>
      <c r="UUZ3" s="76"/>
      <c r="UVA3" s="76"/>
      <c r="UVB3" s="76"/>
      <c r="UVC3" s="76"/>
      <c r="UVD3" s="76"/>
      <c r="UVE3" s="76"/>
      <c r="UVF3" s="76"/>
      <c r="UVG3" s="76"/>
      <c r="UVH3" s="76"/>
      <c r="UVI3" s="76"/>
      <c r="UVJ3" s="76"/>
      <c r="UVK3" s="76"/>
      <c r="UVL3" s="76"/>
      <c r="UVM3" s="76"/>
      <c r="UVN3" s="76"/>
      <c r="UVO3" s="76"/>
      <c r="UVP3" s="76"/>
      <c r="UVQ3" s="76"/>
      <c r="UVR3" s="76"/>
      <c r="UVS3" s="76"/>
      <c r="UVT3" s="76"/>
      <c r="UVU3" s="76"/>
      <c r="UVV3" s="76"/>
      <c r="UVW3" s="76"/>
      <c r="UVX3" s="76"/>
      <c r="UVY3" s="76"/>
      <c r="UVZ3" s="76"/>
      <c r="UWA3" s="76"/>
      <c r="UWB3" s="76"/>
      <c r="UWC3" s="76"/>
      <c r="UWD3" s="76"/>
      <c r="UWE3" s="76"/>
      <c r="UWF3" s="76"/>
      <c r="UWG3" s="76"/>
      <c r="UWH3" s="76"/>
      <c r="UWI3" s="76"/>
      <c r="UWJ3" s="76"/>
      <c r="UWK3" s="76"/>
      <c r="UWL3" s="76"/>
      <c r="UWM3" s="76"/>
      <c r="UWN3" s="76"/>
      <c r="UWO3" s="76"/>
      <c r="UWP3" s="76"/>
      <c r="UWQ3" s="76"/>
      <c r="UWR3" s="76"/>
      <c r="UWS3" s="76"/>
      <c r="UWT3" s="76"/>
      <c r="UWU3" s="76"/>
      <c r="UWV3" s="76"/>
      <c r="UWW3" s="76"/>
      <c r="UWX3" s="76"/>
      <c r="UWY3" s="76"/>
      <c r="UWZ3" s="76"/>
      <c r="UXA3" s="76"/>
      <c r="UXB3" s="76"/>
      <c r="UXC3" s="76"/>
      <c r="UXD3" s="76"/>
      <c r="UXE3" s="76"/>
      <c r="UXF3" s="76"/>
      <c r="UXG3" s="76"/>
      <c r="UXH3" s="76"/>
      <c r="UXI3" s="76"/>
      <c r="UXJ3" s="76"/>
      <c r="UXK3" s="76"/>
      <c r="UXL3" s="76"/>
      <c r="UXM3" s="76"/>
      <c r="UXN3" s="76"/>
      <c r="UXO3" s="76"/>
      <c r="UXP3" s="76"/>
      <c r="UXQ3" s="76"/>
      <c r="UXR3" s="76"/>
      <c r="UXS3" s="76"/>
      <c r="UXT3" s="76"/>
      <c r="UXU3" s="76"/>
      <c r="UXV3" s="76"/>
      <c r="UXW3" s="76"/>
      <c r="UXX3" s="76"/>
      <c r="UXY3" s="76"/>
      <c r="UXZ3" s="76"/>
      <c r="UYA3" s="76"/>
      <c r="UYB3" s="76"/>
      <c r="UYC3" s="76"/>
      <c r="UYD3" s="76"/>
      <c r="UYE3" s="76"/>
      <c r="UYF3" s="76"/>
      <c r="UYG3" s="76"/>
      <c r="UYH3" s="76"/>
      <c r="UYI3" s="76"/>
      <c r="UYJ3" s="76"/>
      <c r="UYK3" s="76"/>
      <c r="UYL3" s="76"/>
      <c r="UYM3" s="76"/>
      <c r="UYN3" s="76"/>
      <c r="UYO3" s="76"/>
      <c r="UYP3" s="76"/>
      <c r="UYQ3" s="76"/>
      <c r="UYR3" s="76"/>
      <c r="UYS3" s="76"/>
      <c r="UYT3" s="76"/>
      <c r="UYU3" s="76"/>
      <c r="UYV3" s="76"/>
      <c r="UYW3" s="76"/>
      <c r="UYX3" s="76"/>
      <c r="UYY3" s="76"/>
      <c r="UYZ3" s="76"/>
      <c r="UZA3" s="76"/>
      <c r="UZB3" s="76"/>
      <c r="UZC3" s="76"/>
      <c r="UZD3" s="76"/>
      <c r="UZE3" s="76"/>
      <c r="UZF3" s="76"/>
      <c r="UZG3" s="76"/>
      <c r="UZH3" s="76"/>
      <c r="UZI3" s="76"/>
      <c r="UZJ3" s="76"/>
      <c r="UZK3" s="76"/>
      <c r="UZL3" s="76"/>
      <c r="UZM3" s="76"/>
      <c r="UZN3" s="76"/>
      <c r="UZO3" s="76"/>
      <c r="UZP3" s="76"/>
      <c r="UZQ3" s="76"/>
      <c r="UZR3" s="76"/>
      <c r="UZS3" s="76"/>
      <c r="UZT3" s="76"/>
      <c r="UZU3" s="76"/>
      <c r="UZV3" s="76"/>
      <c r="UZW3" s="76"/>
      <c r="UZX3" s="76"/>
      <c r="UZY3" s="76"/>
      <c r="UZZ3" s="76"/>
      <c r="VAA3" s="76"/>
      <c r="VAB3" s="76"/>
      <c r="VAC3" s="76"/>
      <c r="VAD3" s="76"/>
      <c r="VAE3" s="76"/>
      <c r="VAF3" s="76"/>
      <c r="VAG3" s="76"/>
      <c r="VAH3" s="76"/>
      <c r="VAI3" s="76"/>
      <c r="VAJ3" s="76"/>
      <c r="VAK3" s="76"/>
      <c r="VAL3" s="76"/>
      <c r="VAM3" s="76"/>
      <c r="VAN3" s="76"/>
      <c r="VAO3" s="76"/>
      <c r="VAP3" s="76"/>
      <c r="VAQ3" s="76"/>
      <c r="VAR3" s="76"/>
      <c r="VAS3" s="76"/>
      <c r="VAT3" s="76"/>
      <c r="VAU3" s="76"/>
      <c r="VAV3" s="76"/>
      <c r="VAW3" s="76"/>
      <c r="VAX3" s="76"/>
      <c r="VAY3" s="76"/>
      <c r="VAZ3" s="76"/>
      <c r="VBA3" s="76"/>
      <c r="VBB3" s="76"/>
      <c r="VBC3" s="76"/>
      <c r="VBD3" s="76"/>
      <c r="VBE3" s="76"/>
      <c r="VBF3" s="76"/>
      <c r="VBG3" s="76"/>
      <c r="VBH3" s="76"/>
      <c r="VBI3" s="76"/>
      <c r="VBJ3" s="76"/>
      <c r="VBK3" s="76"/>
      <c r="VBL3" s="76"/>
      <c r="VBM3" s="76"/>
      <c r="VBN3" s="76"/>
      <c r="VBO3" s="76"/>
      <c r="VBP3" s="76"/>
      <c r="VBQ3" s="76"/>
      <c r="VBR3" s="76"/>
      <c r="VBS3" s="76"/>
      <c r="VBT3" s="76"/>
      <c r="VBU3" s="76"/>
      <c r="VBV3" s="76"/>
      <c r="VBW3" s="76"/>
      <c r="VBX3" s="76"/>
      <c r="VBY3" s="76"/>
      <c r="VBZ3" s="76"/>
      <c r="VCA3" s="76"/>
      <c r="VCB3" s="76"/>
      <c r="VCC3" s="76"/>
      <c r="VCD3" s="76"/>
      <c r="VCE3" s="76"/>
      <c r="VCF3" s="76"/>
      <c r="VCG3" s="76"/>
      <c r="VCH3" s="76"/>
      <c r="VCI3" s="76"/>
      <c r="VCJ3" s="76"/>
      <c r="VCK3" s="76"/>
      <c r="VCL3" s="76"/>
      <c r="VCM3" s="76"/>
      <c r="VCN3" s="76"/>
      <c r="VCO3" s="76"/>
      <c r="VCP3" s="76"/>
      <c r="VCQ3" s="76"/>
      <c r="VCR3" s="76"/>
      <c r="VCS3" s="76"/>
      <c r="VCT3" s="76"/>
      <c r="VCU3" s="76"/>
      <c r="VCV3" s="76"/>
      <c r="VCW3" s="76"/>
      <c r="VCX3" s="76"/>
      <c r="VCY3" s="76"/>
      <c r="VCZ3" s="76"/>
      <c r="VDA3" s="76"/>
      <c r="VDB3" s="76"/>
      <c r="VDC3" s="76"/>
      <c r="VDD3" s="76"/>
      <c r="VDE3" s="76"/>
      <c r="VDF3" s="76"/>
      <c r="VDG3" s="76"/>
      <c r="VDH3" s="76"/>
      <c r="VDI3" s="76"/>
      <c r="VDJ3" s="76"/>
      <c r="VDK3" s="76"/>
      <c r="VDL3" s="76"/>
      <c r="VDM3" s="76"/>
      <c r="VDN3" s="76"/>
      <c r="VDO3" s="76"/>
      <c r="VDP3" s="76"/>
      <c r="VDQ3" s="76"/>
      <c r="VDR3" s="76"/>
      <c r="VDS3" s="76"/>
      <c r="VDT3" s="76"/>
      <c r="VDU3" s="76"/>
      <c r="VDV3" s="76"/>
      <c r="VDW3" s="76"/>
      <c r="VDX3" s="76"/>
      <c r="VDY3" s="76"/>
      <c r="VDZ3" s="76"/>
      <c r="VEA3" s="76"/>
      <c r="VEB3" s="76"/>
      <c r="VEC3" s="76"/>
      <c r="VED3" s="76"/>
      <c r="VEE3" s="76"/>
      <c r="VEF3" s="76"/>
      <c r="VEG3" s="76"/>
      <c r="VEH3" s="76"/>
      <c r="VEI3" s="76"/>
      <c r="VEJ3" s="76"/>
      <c r="VEK3" s="76"/>
      <c r="VEL3" s="76"/>
      <c r="VEM3" s="76"/>
      <c r="VEN3" s="76"/>
      <c r="VEO3" s="76"/>
      <c r="VEP3" s="76"/>
      <c r="VEQ3" s="76"/>
      <c r="VER3" s="76"/>
      <c r="VES3" s="76"/>
      <c r="VET3" s="76"/>
      <c r="VEU3" s="76"/>
      <c r="VEV3" s="76"/>
      <c r="VEW3" s="76"/>
      <c r="VEX3" s="76"/>
      <c r="VEY3" s="76"/>
      <c r="VEZ3" s="76"/>
      <c r="VFA3" s="76"/>
      <c r="VFB3" s="76"/>
      <c r="VFC3" s="76"/>
      <c r="VFD3" s="76"/>
      <c r="VFE3" s="76"/>
      <c r="VFF3" s="76"/>
      <c r="VFG3" s="76"/>
      <c r="VFH3" s="76"/>
      <c r="VFI3" s="76"/>
      <c r="VFJ3" s="76"/>
      <c r="VFK3" s="76"/>
      <c r="VFL3" s="76"/>
      <c r="VFM3" s="76"/>
      <c r="VFN3" s="76"/>
      <c r="VFO3" s="76"/>
      <c r="VFP3" s="76"/>
      <c r="VFQ3" s="76"/>
      <c r="VFR3" s="76"/>
      <c r="VFS3" s="76"/>
      <c r="VFT3" s="76"/>
      <c r="VFU3" s="76"/>
      <c r="VFV3" s="76"/>
      <c r="VFW3" s="76"/>
      <c r="VFX3" s="76"/>
      <c r="VFY3" s="76"/>
      <c r="VFZ3" s="76"/>
      <c r="VGA3" s="76"/>
      <c r="VGB3" s="76"/>
      <c r="VGC3" s="76"/>
      <c r="VGD3" s="76"/>
      <c r="VGE3" s="76"/>
      <c r="VGF3" s="76"/>
      <c r="VGG3" s="76"/>
      <c r="VGH3" s="76"/>
      <c r="VGI3" s="76"/>
      <c r="VGJ3" s="76"/>
      <c r="VGK3" s="76"/>
      <c r="VGL3" s="76"/>
      <c r="VGM3" s="76"/>
      <c r="VGN3" s="76"/>
      <c r="VGO3" s="76"/>
      <c r="VGP3" s="76"/>
      <c r="VGQ3" s="76"/>
      <c r="VGR3" s="76"/>
      <c r="VGS3" s="76"/>
      <c r="VGT3" s="76"/>
      <c r="VGU3" s="76"/>
      <c r="VGV3" s="76"/>
      <c r="VGW3" s="76"/>
      <c r="VGX3" s="76"/>
      <c r="VGY3" s="76"/>
      <c r="VGZ3" s="76"/>
      <c r="VHA3" s="76"/>
      <c r="VHB3" s="76"/>
      <c r="VHC3" s="76"/>
      <c r="VHD3" s="76"/>
      <c r="VHE3" s="76"/>
      <c r="VHF3" s="76"/>
      <c r="VHG3" s="76"/>
      <c r="VHH3" s="76"/>
      <c r="VHI3" s="76"/>
      <c r="VHJ3" s="76"/>
      <c r="VHK3" s="76"/>
      <c r="VHL3" s="76"/>
      <c r="VHM3" s="76"/>
      <c r="VHN3" s="76"/>
      <c r="VHO3" s="76"/>
      <c r="VHP3" s="76"/>
      <c r="VHQ3" s="76"/>
      <c r="VHR3" s="76"/>
      <c r="VHS3" s="76"/>
      <c r="VHT3" s="76"/>
      <c r="VHU3" s="76"/>
      <c r="VHV3" s="76"/>
      <c r="VHW3" s="76"/>
      <c r="VHX3" s="76"/>
      <c r="VHY3" s="76"/>
      <c r="VHZ3" s="76"/>
      <c r="VIA3" s="76"/>
      <c r="VIB3" s="76"/>
      <c r="VIC3" s="76"/>
      <c r="VID3" s="76"/>
      <c r="VIE3" s="76"/>
      <c r="VIF3" s="76"/>
      <c r="VIG3" s="76"/>
      <c r="VIH3" s="76"/>
      <c r="VII3" s="76"/>
      <c r="VIJ3" s="76"/>
      <c r="VIK3" s="76"/>
      <c r="VIL3" s="76"/>
      <c r="VIM3" s="76"/>
      <c r="VIN3" s="76"/>
      <c r="VIO3" s="76"/>
      <c r="VIP3" s="76"/>
      <c r="VIQ3" s="76"/>
      <c r="VIR3" s="76"/>
      <c r="VIS3" s="76"/>
      <c r="VIT3" s="76"/>
      <c r="VIU3" s="76"/>
      <c r="VIV3" s="76"/>
      <c r="VIW3" s="76"/>
      <c r="VIX3" s="76"/>
      <c r="VIY3" s="76"/>
      <c r="VIZ3" s="76"/>
      <c r="VJA3" s="76"/>
      <c r="VJB3" s="76"/>
      <c r="VJC3" s="76"/>
      <c r="VJD3" s="76"/>
      <c r="VJE3" s="76"/>
      <c r="VJF3" s="76"/>
      <c r="VJG3" s="76"/>
      <c r="VJH3" s="76"/>
      <c r="VJI3" s="76"/>
      <c r="VJJ3" s="76"/>
      <c r="VJK3" s="76"/>
      <c r="VJL3" s="76"/>
      <c r="VJM3" s="76"/>
      <c r="VJN3" s="76"/>
      <c r="VJO3" s="76"/>
      <c r="VJP3" s="76"/>
      <c r="VJQ3" s="76"/>
      <c r="VJR3" s="76"/>
      <c r="VJS3" s="76"/>
      <c r="VJT3" s="76"/>
      <c r="VJU3" s="76"/>
      <c r="VJV3" s="76"/>
      <c r="VJW3" s="76"/>
      <c r="VJX3" s="76"/>
      <c r="VJY3" s="76"/>
      <c r="VJZ3" s="76"/>
      <c r="VKA3" s="76"/>
      <c r="VKB3" s="76"/>
      <c r="VKC3" s="76"/>
      <c r="VKD3" s="76"/>
      <c r="VKE3" s="76"/>
      <c r="VKF3" s="76"/>
      <c r="VKG3" s="76"/>
      <c r="VKH3" s="76"/>
      <c r="VKI3" s="76"/>
      <c r="VKJ3" s="76"/>
      <c r="VKK3" s="76"/>
      <c r="VKL3" s="76"/>
      <c r="VKM3" s="76"/>
      <c r="VKN3" s="76"/>
      <c r="VKO3" s="76"/>
      <c r="VKP3" s="76"/>
      <c r="VKQ3" s="76"/>
      <c r="VKR3" s="76"/>
      <c r="VKS3" s="76"/>
      <c r="VKT3" s="76"/>
      <c r="VKU3" s="76"/>
      <c r="VKV3" s="76"/>
      <c r="VKW3" s="76"/>
      <c r="VKX3" s="76"/>
      <c r="VKY3" s="76"/>
      <c r="VKZ3" s="76"/>
      <c r="VLA3" s="76"/>
      <c r="VLB3" s="76"/>
      <c r="VLC3" s="76"/>
      <c r="VLD3" s="76"/>
      <c r="VLE3" s="76"/>
      <c r="VLF3" s="76"/>
      <c r="VLG3" s="76"/>
      <c r="VLH3" s="76"/>
      <c r="VLI3" s="76"/>
      <c r="VLJ3" s="76"/>
      <c r="VLK3" s="76"/>
      <c r="VLL3" s="76"/>
      <c r="VLM3" s="76"/>
      <c r="VLN3" s="76"/>
      <c r="VLO3" s="76"/>
      <c r="VLP3" s="76"/>
      <c r="VLQ3" s="76"/>
      <c r="VLR3" s="76"/>
      <c r="VLS3" s="76"/>
      <c r="VLT3" s="76"/>
      <c r="VLU3" s="76"/>
      <c r="VLV3" s="76"/>
      <c r="VLW3" s="76"/>
      <c r="VLX3" s="76"/>
      <c r="VLY3" s="76"/>
      <c r="VLZ3" s="76"/>
      <c r="VMA3" s="76"/>
      <c r="VMB3" s="76"/>
      <c r="VMC3" s="76"/>
      <c r="VMD3" s="76"/>
      <c r="VME3" s="76"/>
      <c r="VMF3" s="76"/>
      <c r="VMG3" s="76"/>
      <c r="VMH3" s="76"/>
      <c r="VMI3" s="76"/>
      <c r="VMJ3" s="76"/>
      <c r="VMK3" s="76"/>
      <c r="VML3" s="76"/>
      <c r="VMM3" s="76"/>
      <c r="VMN3" s="76"/>
      <c r="VMO3" s="76"/>
      <c r="VMP3" s="76"/>
      <c r="VMQ3" s="76"/>
      <c r="VMR3" s="76"/>
      <c r="VMS3" s="76"/>
      <c r="VMT3" s="76"/>
      <c r="VMU3" s="76"/>
      <c r="VMV3" s="76"/>
      <c r="VMW3" s="76"/>
      <c r="VMX3" s="76"/>
      <c r="VMY3" s="76"/>
      <c r="VMZ3" s="76"/>
      <c r="VNA3" s="76"/>
      <c r="VNB3" s="76"/>
      <c r="VNC3" s="76"/>
      <c r="VND3" s="76"/>
      <c r="VNE3" s="76"/>
      <c r="VNF3" s="76"/>
      <c r="VNG3" s="76"/>
      <c r="VNH3" s="76"/>
      <c r="VNI3" s="76"/>
      <c r="VNJ3" s="76"/>
      <c r="VNK3" s="76"/>
      <c r="VNL3" s="76"/>
      <c r="VNM3" s="76"/>
      <c r="VNN3" s="76"/>
      <c r="VNO3" s="76"/>
      <c r="VNP3" s="76"/>
      <c r="VNQ3" s="76"/>
      <c r="VNR3" s="76"/>
      <c r="VNS3" s="76"/>
      <c r="VNT3" s="76"/>
      <c r="VNU3" s="76"/>
      <c r="VNV3" s="76"/>
      <c r="VNW3" s="76"/>
      <c r="VNX3" s="76"/>
      <c r="VNY3" s="76"/>
      <c r="VNZ3" s="76"/>
      <c r="VOA3" s="76"/>
      <c r="VOB3" s="76"/>
      <c r="VOC3" s="76"/>
      <c r="VOD3" s="76"/>
      <c r="VOE3" s="76"/>
      <c r="VOF3" s="76"/>
      <c r="VOG3" s="76"/>
      <c r="VOH3" s="76"/>
      <c r="VOI3" s="76"/>
      <c r="VOJ3" s="76"/>
      <c r="VOK3" s="76"/>
      <c r="VOL3" s="76"/>
      <c r="VOM3" s="76"/>
      <c r="VON3" s="76"/>
      <c r="VOO3" s="76"/>
      <c r="VOP3" s="76"/>
      <c r="VOQ3" s="76"/>
      <c r="VOR3" s="76"/>
      <c r="VOS3" s="76"/>
      <c r="VOT3" s="76"/>
      <c r="VOU3" s="76"/>
      <c r="VOV3" s="76"/>
      <c r="VOW3" s="76"/>
      <c r="VOX3" s="76"/>
      <c r="VOY3" s="76"/>
      <c r="VOZ3" s="76"/>
      <c r="VPA3" s="76"/>
      <c r="VPB3" s="76"/>
      <c r="VPC3" s="76"/>
      <c r="VPD3" s="76"/>
      <c r="VPE3" s="76"/>
      <c r="VPF3" s="76"/>
      <c r="VPG3" s="76"/>
      <c r="VPH3" s="76"/>
      <c r="VPI3" s="76"/>
      <c r="VPJ3" s="76"/>
      <c r="VPK3" s="76"/>
      <c r="VPL3" s="76"/>
      <c r="VPM3" s="76"/>
      <c r="VPN3" s="76"/>
      <c r="VPO3" s="76"/>
      <c r="VPP3" s="76"/>
      <c r="VPQ3" s="76"/>
      <c r="VPR3" s="76"/>
      <c r="VPS3" s="76"/>
      <c r="VPT3" s="76"/>
      <c r="VPU3" s="76"/>
      <c r="VPV3" s="76"/>
      <c r="VPW3" s="76"/>
      <c r="VPX3" s="76"/>
      <c r="VPY3" s="76"/>
      <c r="VPZ3" s="76"/>
      <c r="VQA3" s="76"/>
      <c r="VQB3" s="76"/>
      <c r="VQC3" s="76"/>
      <c r="VQD3" s="76"/>
      <c r="VQE3" s="76"/>
      <c r="VQF3" s="76"/>
      <c r="VQG3" s="76"/>
      <c r="VQH3" s="76"/>
      <c r="VQI3" s="76"/>
      <c r="VQJ3" s="76"/>
      <c r="VQK3" s="76"/>
      <c r="VQL3" s="76"/>
      <c r="VQM3" s="76"/>
      <c r="VQN3" s="76"/>
      <c r="VQO3" s="76"/>
      <c r="VQP3" s="76"/>
      <c r="VQQ3" s="76"/>
      <c r="VQR3" s="76"/>
      <c r="VQS3" s="76"/>
      <c r="VQT3" s="76"/>
      <c r="VQU3" s="76"/>
      <c r="VQV3" s="76"/>
      <c r="VQW3" s="76"/>
      <c r="VQX3" s="76"/>
      <c r="VQY3" s="76"/>
      <c r="VQZ3" s="76"/>
      <c r="VRA3" s="76"/>
      <c r="VRB3" s="76"/>
      <c r="VRC3" s="76"/>
      <c r="VRD3" s="76"/>
      <c r="VRE3" s="76"/>
      <c r="VRF3" s="76"/>
      <c r="VRG3" s="76"/>
      <c r="VRH3" s="76"/>
      <c r="VRI3" s="76"/>
      <c r="VRJ3" s="76"/>
      <c r="VRK3" s="76"/>
      <c r="VRL3" s="76"/>
      <c r="VRM3" s="76"/>
      <c r="VRN3" s="76"/>
      <c r="VRO3" s="76"/>
      <c r="VRP3" s="76"/>
      <c r="VRQ3" s="76"/>
      <c r="VRR3" s="76"/>
      <c r="VRS3" s="76"/>
      <c r="VRT3" s="76"/>
      <c r="VRU3" s="76"/>
      <c r="VRV3" s="76"/>
      <c r="VRW3" s="76"/>
      <c r="VRX3" s="76"/>
      <c r="VRY3" s="76"/>
      <c r="VRZ3" s="76"/>
      <c r="VSA3" s="76"/>
      <c r="VSB3" s="76"/>
      <c r="VSC3" s="76"/>
      <c r="VSD3" s="76"/>
      <c r="VSE3" s="76"/>
      <c r="VSF3" s="76"/>
      <c r="VSG3" s="76"/>
      <c r="VSH3" s="76"/>
      <c r="VSI3" s="76"/>
      <c r="VSJ3" s="76"/>
      <c r="VSK3" s="76"/>
      <c r="VSL3" s="76"/>
      <c r="VSM3" s="76"/>
      <c r="VSN3" s="76"/>
      <c r="VSO3" s="76"/>
      <c r="VSP3" s="76"/>
      <c r="VSQ3" s="76"/>
      <c r="VSR3" s="76"/>
      <c r="VSS3" s="76"/>
      <c r="VST3" s="76"/>
      <c r="VSU3" s="76"/>
      <c r="VSV3" s="76"/>
      <c r="VSW3" s="76"/>
      <c r="VSX3" s="76"/>
      <c r="VSY3" s="76"/>
      <c r="VSZ3" s="76"/>
      <c r="VTA3" s="76"/>
      <c r="VTB3" s="76"/>
      <c r="VTC3" s="76"/>
      <c r="VTD3" s="76"/>
      <c r="VTE3" s="76"/>
      <c r="VTF3" s="76"/>
      <c r="VTG3" s="76"/>
      <c r="VTH3" s="76"/>
      <c r="VTI3" s="76"/>
      <c r="VTJ3" s="76"/>
      <c r="VTK3" s="76"/>
      <c r="VTL3" s="76"/>
      <c r="VTM3" s="76"/>
      <c r="VTN3" s="76"/>
      <c r="VTO3" s="76"/>
      <c r="VTP3" s="76"/>
      <c r="VTQ3" s="76"/>
      <c r="VTR3" s="76"/>
      <c r="VTS3" s="76"/>
      <c r="VTT3" s="76"/>
      <c r="VTU3" s="76"/>
      <c r="VTV3" s="76"/>
      <c r="VTW3" s="76"/>
      <c r="VTX3" s="76"/>
      <c r="VTY3" s="76"/>
      <c r="VTZ3" s="76"/>
      <c r="VUA3" s="76"/>
      <c r="VUB3" s="76"/>
      <c r="VUC3" s="76"/>
      <c r="VUD3" s="76"/>
      <c r="VUE3" s="76"/>
      <c r="VUF3" s="76"/>
      <c r="VUG3" s="76"/>
      <c r="VUH3" s="76"/>
      <c r="VUI3" s="76"/>
      <c r="VUJ3" s="76"/>
      <c r="VUK3" s="76"/>
      <c r="VUL3" s="76"/>
      <c r="VUM3" s="76"/>
      <c r="VUN3" s="76"/>
      <c r="VUO3" s="76"/>
      <c r="VUP3" s="76"/>
      <c r="VUQ3" s="76"/>
      <c r="VUR3" s="76"/>
      <c r="VUS3" s="76"/>
      <c r="VUT3" s="76"/>
      <c r="VUU3" s="76"/>
      <c r="VUV3" s="76"/>
      <c r="VUW3" s="76"/>
      <c r="VUX3" s="76"/>
      <c r="VUY3" s="76"/>
      <c r="VUZ3" s="76"/>
      <c r="VVA3" s="76"/>
      <c r="VVB3" s="76"/>
      <c r="VVC3" s="76"/>
      <c r="VVD3" s="76"/>
      <c r="VVE3" s="76"/>
      <c r="VVF3" s="76"/>
      <c r="VVG3" s="76"/>
      <c r="VVH3" s="76"/>
      <c r="VVI3" s="76"/>
      <c r="VVJ3" s="76"/>
      <c r="VVK3" s="76"/>
      <c r="VVL3" s="76"/>
      <c r="VVM3" s="76"/>
      <c r="VVN3" s="76"/>
      <c r="VVO3" s="76"/>
      <c r="VVP3" s="76"/>
      <c r="VVQ3" s="76"/>
      <c r="VVR3" s="76"/>
      <c r="VVS3" s="76"/>
      <c r="VVT3" s="76"/>
      <c r="VVU3" s="76"/>
      <c r="VVV3" s="76"/>
      <c r="VVW3" s="76"/>
      <c r="VVX3" s="76"/>
      <c r="VVY3" s="76"/>
      <c r="VVZ3" s="76"/>
      <c r="VWA3" s="76"/>
      <c r="VWB3" s="76"/>
      <c r="VWC3" s="76"/>
      <c r="VWD3" s="76"/>
      <c r="VWE3" s="76"/>
      <c r="VWF3" s="76"/>
      <c r="VWG3" s="76"/>
      <c r="VWH3" s="76"/>
      <c r="VWI3" s="76"/>
      <c r="VWJ3" s="76"/>
      <c r="VWK3" s="76"/>
      <c r="VWL3" s="76"/>
      <c r="VWM3" s="76"/>
      <c r="VWN3" s="76"/>
      <c r="VWO3" s="76"/>
      <c r="VWP3" s="76"/>
      <c r="VWQ3" s="76"/>
      <c r="VWR3" s="76"/>
      <c r="VWS3" s="76"/>
      <c r="VWT3" s="76"/>
      <c r="VWU3" s="76"/>
      <c r="VWV3" s="76"/>
      <c r="VWW3" s="76"/>
      <c r="VWX3" s="76"/>
      <c r="VWY3" s="76"/>
      <c r="VWZ3" s="76"/>
      <c r="VXA3" s="76"/>
      <c r="VXB3" s="76"/>
      <c r="VXC3" s="76"/>
      <c r="VXD3" s="76"/>
      <c r="VXE3" s="76"/>
      <c r="VXF3" s="76"/>
      <c r="VXG3" s="76"/>
      <c r="VXH3" s="76"/>
      <c r="VXI3" s="76"/>
      <c r="VXJ3" s="76"/>
      <c r="VXK3" s="76"/>
      <c r="VXL3" s="76"/>
      <c r="VXM3" s="76"/>
      <c r="VXN3" s="76"/>
      <c r="VXO3" s="76"/>
      <c r="VXP3" s="76"/>
      <c r="VXQ3" s="76"/>
      <c r="VXR3" s="76"/>
      <c r="VXS3" s="76"/>
      <c r="VXT3" s="76"/>
      <c r="VXU3" s="76"/>
      <c r="VXV3" s="76"/>
      <c r="VXW3" s="76"/>
      <c r="VXX3" s="76"/>
      <c r="VXY3" s="76"/>
      <c r="VXZ3" s="76"/>
      <c r="VYA3" s="76"/>
      <c r="VYB3" s="76"/>
      <c r="VYC3" s="76"/>
      <c r="VYD3" s="76"/>
      <c r="VYE3" s="76"/>
      <c r="VYF3" s="76"/>
      <c r="VYG3" s="76"/>
      <c r="VYH3" s="76"/>
      <c r="VYI3" s="76"/>
      <c r="VYJ3" s="76"/>
      <c r="VYK3" s="76"/>
      <c r="VYL3" s="76"/>
      <c r="VYM3" s="76"/>
      <c r="VYN3" s="76"/>
      <c r="VYO3" s="76"/>
      <c r="VYP3" s="76"/>
      <c r="VYQ3" s="76"/>
      <c r="VYR3" s="76"/>
      <c r="VYS3" s="76"/>
      <c r="VYT3" s="76"/>
      <c r="VYU3" s="76"/>
      <c r="VYV3" s="76"/>
      <c r="VYW3" s="76"/>
      <c r="VYX3" s="76"/>
      <c r="VYY3" s="76"/>
      <c r="VYZ3" s="76"/>
      <c r="VZA3" s="76"/>
      <c r="VZB3" s="76"/>
      <c r="VZC3" s="76"/>
      <c r="VZD3" s="76"/>
      <c r="VZE3" s="76"/>
      <c r="VZF3" s="76"/>
      <c r="VZG3" s="76"/>
      <c r="VZH3" s="76"/>
      <c r="VZI3" s="76"/>
      <c r="VZJ3" s="76"/>
      <c r="VZK3" s="76"/>
      <c r="VZL3" s="76"/>
      <c r="VZM3" s="76"/>
      <c r="VZN3" s="76"/>
      <c r="VZO3" s="76"/>
      <c r="VZP3" s="76"/>
      <c r="VZQ3" s="76"/>
      <c r="VZR3" s="76"/>
      <c r="VZS3" s="76"/>
      <c r="VZT3" s="76"/>
      <c r="VZU3" s="76"/>
      <c r="VZV3" s="76"/>
      <c r="VZW3" s="76"/>
      <c r="VZX3" s="76"/>
      <c r="VZY3" s="76"/>
      <c r="VZZ3" s="76"/>
      <c r="WAA3" s="76"/>
      <c r="WAB3" s="76"/>
      <c r="WAC3" s="76"/>
      <c r="WAD3" s="76"/>
      <c r="WAE3" s="76"/>
      <c r="WAF3" s="76"/>
      <c r="WAG3" s="76"/>
      <c r="WAH3" s="76"/>
      <c r="WAI3" s="76"/>
      <c r="WAJ3" s="76"/>
      <c r="WAK3" s="76"/>
      <c r="WAL3" s="76"/>
      <c r="WAM3" s="76"/>
      <c r="WAN3" s="76"/>
      <c r="WAO3" s="76"/>
      <c r="WAP3" s="76"/>
      <c r="WAQ3" s="76"/>
      <c r="WAR3" s="76"/>
      <c r="WAS3" s="76"/>
      <c r="WAT3" s="76"/>
      <c r="WAU3" s="76"/>
      <c r="WAV3" s="76"/>
      <c r="WAW3" s="76"/>
      <c r="WAX3" s="76"/>
      <c r="WAY3" s="76"/>
      <c r="WAZ3" s="76"/>
      <c r="WBA3" s="76"/>
      <c r="WBB3" s="76"/>
      <c r="WBC3" s="76"/>
      <c r="WBD3" s="76"/>
      <c r="WBE3" s="76"/>
      <c r="WBF3" s="76"/>
      <c r="WBG3" s="76"/>
      <c r="WBH3" s="76"/>
      <c r="WBI3" s="76"/>
      <c r="WBJ3" s="76"/>
      <c r="WBK3" s="76"/>
      <c r="WBL3" s="76"/>
      <c r="WBM3" s="76"/>
      <c r="WBN3" s="76"/>
      <c r="WBO3" s="76"/>
      <c r="WBP3" s="76"/>
      <c r="WBQ3" s="76"/>
      <c r="WBR3" s="76"/>
      <c r="WBS3" s="76"/>
      <c r="WBT3" s="76"/>
      <c r="WBU3" s="76"/>
      <c r="WBV3" s="76"/>
      <c r="WBW3" s="76"/>
      <c r="WBX3" s="76"/>
      <c r="WBY3" s="76"/>
      <c r="WBZ3" s="76"/>
      <c r="WCA3" s="76"/>
      <c r="WCB3" s="76"/>
      <c r="WCC3" s="76"/>
      <c r="WCD3" s="76"/>
      <c r="WCE3" s="76"/>
      <c r="WCF3" s="76"/>
      <c r="WCG3" s="76"/>
      <c r="WCH3" s="76"/>
      <c r="WCI3" s="76"/>
      <c r="WCJ3" s="76"/>
      <c r="WCK3" s="76"/>
      <c r="WCL3" s="76"/>
      <c r="WCM3" s="76"/>
      <c r="WCN3" s="76"/>
      <c r="WCO3" s="76"/>
      <c r="WCP3" s="76"/>
      <c r="WCQ3" s="76"/>
      <c r="WCR3" s="76"/>
      <c r="WCS3" s="76"/>
      <c r="WCT3" s="76"/>
      <c r="WCU3" s="76"/>
      <c r="WCV3" s="76"/>
      <c r="WCW3" s="76"/>
      <c r="WCX3" s="76"/>
      <c r="WCY3" s="76"/>
      <c r="WCZ3" s="76"/>
      <c r="WDA3" s="76"/>
      <c r="WDB3" s="76"/>
      <c r="WDC3" s="76"/>
      <c r="WDD3" s="76"/>
      <c r="WDE3" s="76"/>
      <c r="WDF3" s="76"/>
      <c r="WDG3" s="76"/>
      <c r="WDH3" s="76"/>
      <c r="WDI3" s="76"/>
      <c r="WDJ3" s="76"/>
      <c r="WDK3" s="76"/>
      <c r="WDL3" s="76"/>
      <c r="WDM3" s="76"/>
      <c r="WDN3" s="76"/>
      <c r="WDO3" s="76"/>
      <c r="WDP3" s="76"/>
      <c r="WDQ3" s="76"/>
      <c r="WDR3" s="76"/>
      <c r="WDS3" s="76"/>
      <c r="WDT3" s="76"/>
      <c r="WDU3" s="76"/>
      <c r="WDV3" s="76"/>
      <c r="WDW3" s="76"/>
      <c r="WDX3" s="76"/>
      <c r="WDY3" s="76"/>
      <c r="WDZ3" s="76"/>
      <c r="WEA3" s="76"/>
      <c r="WEB3" s="76"/>
      <c r="WEC3" s="76"/>
      <c r="WED3" s="76"/>
      <c r="WEE3" s="76"/>
      <c r="WEF3" s="76"/>
      <c r="WEG3" s="76"/>
      <c r="WEH3" s="76"/>
      <c r="WEI3" s="76"/>
      <c r="WEJ3" s="76"/>
      <c r="WEK3" s="76"/>
      <c r="WEL3" s="76"/>
      <c r="WEM3" s="76"/>
      <c r="WEN3" s="76"/>
      <c r="WEO3" s="76"/>
      <c r="WEP3" s="76"/>
      <c r="WEQ3" s="76"/>
      <c r="WER3" s="76"/>
      <c r="WES3" s="76"/>
      <c r="WET3" s="76"/>
      <c r="WEU3" s="76"/>
      <c r="WEV3" s="76"/>
      <c r="WEW3" s="76"/>
      <c r="WEX3" s="76"/>
      <c r="WEY3" s="76"/>
      <c r="WEZ3" s="76"/>
      <c r="WFA3" s="76"/>
      <c r="WFB3" s="76"/>
      <c r="WFC3" s="76"/>
      <c r="WFD3" s="76"/>
      <c r="WFE3" s="76"/>
      <c r="WFF3" s="76"/>
      <c r="WFG3" s="76"/>
      <c r="WFH3" s="76"/>
      <c r="WFI3" s="76"/>
      <c r="WFJ3" s="76"/>
      <c r="WFK3" s="76"/>
      <c r="WFL3" s="76"/>
      <c r="WFM3" s="76"/>
      <c r="WFN3" s="76"/>
      <c r="WFO3" s="76"/>
      <c r="WFP3" s="76"/>
      <c r="WFQ3" s="76"/>
      <c r="WFR3" s="76"/>
      <c r="WFS3" s="76"/>
      <c r="WFT3" s="76"/>
      <c r="WFU3" s="76"/>
      <c r="WFV3" s="76"/>
      <c r="WFW3" s="76"/>
      <c r="WFX3" s="76"/>
      <c r="WFY3" s="76"/>
      <c r="WFZ3" s="76"/>
      <c r="WGA3" s="76"/>
      <c r="WGB3" s="76"/>
      <c r="WGC3" s="76"/>
      <c r="WGD3" s="76"/>
      <c r="WGE3" s="76"/>
      <c r="WGF3" s="76"/>
      <c r="WGG3" s="76"/>
      <c r="WGH3" s="76"/>
      <c r="WGI3" s="76"/>
      <c r="WGJ3" s="76"/>
      <c r="WGK3" s="76"/>
      <c r="WGL3" s="76"/>
      <c r="WGM3" s="76"/>
      <c r="WGN3" s="76"/>
      <c r="WGO3" s="76"/>
      <c r="WGP3" s="76"/>
      <c r="WGQ3" s="76"/>
      <c r="WGR3" s="76"/>
      <c r="WGS3" s="76"/>
      <c r="WGT3" s="76"/>
      <c r="WGU3" s="76"/>
      <c r="WGV3" s="76"/>
      <c r="WGW3" s="76"/>
      <c r="WGX3" s="76"/>
      <c r="WGY3" s="76"/>
      <c r="WGZ3" s="76"/>
      <c r="WHA3" s="76"/>
      <c r="WHB3" s="76"/>
      <c r="WHC3" s="76"/>
      <c r="WHD3" s="76"/>
      <c r="WHE3" s="76"/>
      <c r="WHF3" s="76"/>
      <c r="WHG3" s="76"/>
      <c r="WHH3" s="76"/>
      <c r="WHI3" s="76"/>
      <c r="WHJ3" s="76"/>
      <c r="WHK3" s="76"/>
      <c r="WHL3" s="76"/>
      <c r="WHM3" s="76"/>
      <c r="WHN3" s="76"/>
      <c r="WHO3" s="76"/>
      <c r="WHP3" s="76"/>
      <c r="WHQ3" s="76"/>
      <c r="WHR3" s="76"/>
      <c r="WHS3" s="76"/>
      <c r="WHT3" s="76"/>
      <c r="WHU3" s="76"/>
      <c r="WHV3" s="76"/>
      <c r="WHW3" s="76"/>
      <c r="WHX3" s="76"/>
      <c r="WHY3" s="76"/>
      <c r="WHZ3" s="76"/>
      <c r="WIA3" s="76"/>
      <c r="WIB3" s="76"/>
      <c r="WIC3" s="76"/>
      <c r="WID3" s="76"/>
      <c r="WIE3" s="76"/>
      <c r="WIF3" s="76"/>
      <c r="WIG3" s="76"/>
      <c r="WIH3" s="76"/>
      <c r="WII3" s="76"/>
      <c r="WIJ3" s="76"/>
      <c r="WIK3" s="76"/>
      <c r="WIL3" s="76"/>
      <c r="WIM3" s="76"/>
      <c r="WIN3" s="76"/>
      <c r="WIO3" s="76"/>
      <c r="WIP3" s="76"/>
      <c r="WIQ3" s="76"/>
      <c r="WIR3" s="76"/>
      <c r="WIS3" s="76"/>
      <c r="WIT3" s="76"/>
      <c r="WIU3" s="76"/>
      <c r="WIV3" s="76"/>
      <c r="WIW3" s="76"/>
      <c r="WIX3" s="76"/>
      <c r="WIY3" s="76"/>
      <c r="WIZ3" s="76"/>
      <c r="WJA3" s="76"/>
      <c r="WJB3" s="76"/>
      <c r="WJC3" s="76"/>
      <c r="WJD3" s="76"/>
      <c r="WJE3" s="76"/>
      <c r="WJF3" s="76"/>
      <c r="WJG3" s="76"/>
      <c r="WJH3" s="76"/>
      <c r="WJI3" s="76"/>
      <c r="WJJ3" s="76"/>
      <c r="WJK3" s="76"/>
      <c r="WJL3" s="76"/>
      <c r="WJM3" s="76"/>
      <c r="WJN3" s="76"/>
      <c r="WJO3" s="76"/>
      <c r="WJP3" s="76"/>
      <c r="WJQ3" s="76"/>
      <c r="WJR3" s="76"/>
      <c r="WJS3" s="76"/>
      <c r="WJT3" s="76"/>
      <c r="WJU3" s="76"/>
      <c r="WJV3" s="76"/>
      <c r="WJW3" s="76"/>
      <c r="WJX3" s="76"/>
      <c r="WJY3" s="76"/>
      <c r="WJZ3" s="76"/>
      <c r="WKA3" s="76"/>
      <c r="WKB3" s="76"/>
      <c r="WKC3" s="76"/>
      <c r="WKD3" s="76"/>
      <c r="WKE3" s="76"/>
      <c r="WKF3" s="76"/>
      <c r="WKG3" s="76"/>
      <c r="WKH3" s="76"/>
      <c r="WKI3" s="76"/>
      <c r="WKJ3" s="76"/>
      <c r="WKK3" s="76"/>
      <c r="WKL3" s="76"/>
      <c r="WKM3" s="76"/>
      <c r="WKN3" s="76"/>
      <c r="WKO3" s="76"/>
      <c r="WKP3" s="76"/>
      <c r="WKQ3" s="76"/>
      <c r="WKR3" s="76"/>
      <c r="WKS3" s="76"/>
      <c r="WKT3" s="76"/>
      <c r="WKU3" s="76"/>
      <c r="WKV3" s="76"/>
      <c r="WKW3" s="76"/>
      <c r="WKX3" s="76"/>
      <c r="WKY3" s="76"/>
      <c r="WKZ3" s="76"/>
      <c r="WLA3" s="76"/>
      <c r="WLB3" s="76"/>
      <c r="WLC3" s="76"/>
      <c r="WLD3" s="76"/>
      <c r="WLE3" s="76"/>
      <c r="WLF3" s="76"/>
      <c r="WLG3" s="76"/>
      <c r="WLH3" s="76"/>
      <c r="WLI3" s="76"/>
      <c r="WLJ3" s="76"/>
      <c r="WLK3" s="76"/>
      <c r="WLL3" s="76"/>
      <c r="WLM3" s="76"/>
      <c r="WLN3" s="76"/>
      <c r="WLO3" s="76"/>
      <c r="WLP3" s="76"/>
      <c r="WLQ3" s="76"/>
      <c r="WLR3" s="76"/>
      <c r="WLS3" s="76"/>
      <c r="WLT3" s="76"/>
      <c r="WLU3" s="76"/>
      <c r="WLV3" s="76"/>
      <c r="WLW3" s="76"/>
      <c r="WLX3" s="76"/>
      <c r="WLY3" s="76"/>
      <c r="WLZ3" s="76"/>
      <c r="WMA3" s="76"/>
      <c r="WMB3" s="76"/>
      <c r="WMC3" s="76"/>
      <c r="WMD3" s="76"/>
      <c r="WME3" s="76"/>
      <c r="WMF3" s="76"/>
      <c r="WMG3" s="76"/>
      <c r="WMH3" s="76"/>
      <c r="WMI3" s="76"/>
      <c r="WMJ3" s="76"/>
      <c r="WMK3" s="76"/>
      <c r="WML3" s="76"/>
      <c r="WMM3" s="76"/>
      <c r="WMN3" s="76"/>
      <c r="WMO3" s="76"/>
      <c r="WMP3" s="76"/>
      <c r="WMQ3" s="76"/>
      <c r="WMR3" s="76"/>
      <c r="WMS3" s="76"/>
      <c r="WMT3" s="76"/>
      <c r="WMU3" s="76"/>
      <c r="WMV3" s="76"/>
      <c r="WMW3" s="76"/>
      <c r="WMX3" s="76"/>
      <c r="WMY3" s="76"/>
      <c r="WMZ3" s="76"/>
      <c r="WNA3" s="76"/>
      <c r="WNB3" s="76"/>
      <c r="WNC3" s="76"/>
      <c r="WND3" s="76"/>
      <c r="WNE3" s="76"/>
      <c r="WNF3" s="76"/>
      <c r="WNG3" s="76"/>
      <c r="WNH3" s="76"/>
      <c r="WNI3" s="76"/>
      <c r="WNJ3" s="76"/>
      <c r="WNK3" s="76"/>
      <c r="WNL3" s="76"/>
      <c r="WNM3" s="76"/>
      <c r="WNN3" s="76"/>
      <c r="WNO3" s="76"/>
      <c r="WNP3" s="76"/>
      <c r="WNQ3" s="76"/>
      <c r="WNR3" s="76"/>
      <c r="WNS3" s="76"/>
      <c r="WNT3" s="76"/>
      <c r="WNU3" s="76"/>
      <c r="WNV3" s="76"/>
      <c r="WNW3" s="76"/>
      <c r="WNX3" s="76"/>
      <c r="WNY3" s="76"/>
      <c r="WNZ3" s="76"/>
      <c r="WOA3" s="76"/>
      <c r="WOB3" s="76"/>
      <c r="WOC3" s="76"/>
      <c r="WOD3" s="76"/>
      <c r="WOE3" s="76"/>
      <c r="WOF3" s="76"/>
      <c r="WOG3" s="76"/>
      <c r="WOH3" s="76"/>
      <c r="WOI3" s="76"/>
      <c r="WOJ3" s="76"/>
      <c r="WOK3" s="76"/>
      <c r="WOL3" s="76"/>
      <c r="WOM3" s="76"/>
      <c r="WON3" s="76"/>
      <c r="WOO3" s="76"/>
      <c r="WOP3" s="76"/>
      <c r="WOQ3" s="76"/>
      <c r="WOR3" s="76"/>
      <c r="WOS3" s="76"/>
      <c r="WOT3" s="76"/>
      <c r="WOU3" s="76"/>
      <c r="WOV3" s="76"/>
      <c r="WOW3" s="76"/>
      <c r="WOX3" s="76"/>
      <c r="WOY3" s="76"/>
      <c r="WOZ3" s="76"/>
      <c r="WPA3" s="76"/>
      <c r="WPB3" s="76"/>
      <c r="WPC3" s="76"/>
      <c r="WPD3" s="76"/>
      <c r="WPE3" s="76"/>
      <c r="WPF3" s="76"/>
      <c r="WPG3" s="76"/>
      <c r="WPH3" s="76"/>
      <c r="WPI3" s="76"/>
      <c r="WPJ3" s="76"/>
      <c r="WPK3" s="76"/>
      <c r="WPL3" s="76"/>
      <c r="WPM3" s="76"/>
      <c r="WPN3" s="76"/>
      <c r="WPO3" s="76"/>
      <c r="WPP3" s="76"/>
      <c r="WPQ3" s="76"/>
      <c r="WPR3" s="76"/>
      <c r="WPS3" s="76"/>
      <c r="WPT3" s="76"/>
      <c r="WPU3" s="76"/>
      <c r="WPV3" s="76"/>
      <c r="WPW3" s="76"/>
      <c r="WPX3" s="76"/>
      <c r="WPY3" s="76"/>
      <c r="WPZ3" s="76"/>
      <c r="WQA3" s="76"/>
      <c r="WQB3" s="76"/>
      <c r="WQC3" s="76"/>
      <c r="WQD3" s="76"/>
      <c r="WQE3" s="76"/>
      <c r="WQF3" s="76"/>
      <c r="WQG3" s="76"/>
      <c r="WQH3" s="76"/>
      <c r="WQI3" s="76"/>
      <c r="WQJ3" s="76"/>
      <c r="WQK3" s="76"/>
      <c r="WQL3" s="76"/>
      <c r="WQM3" s="76"/>
      <c r="WQN3" s="76"/>
      <c r="WQO3" s="76"/>
      <c r="WQP3" s="76"/>
      <c r="WQQ3" s="76"/>
      <c r="WQR3" s="76"/>
      <c r="WQS3" s="76"/>
      <c r="WQT3" s="76"/>
      <c r="WQU3" s="76"/>
      <c r="WQV3" s="76"/>
      <c r="WQW3" s="76"/>
      <c r="WQX3" s="76"/>
      <c r="WQY3" s="76"/>
      <c r="WQZ3" s="76"/>
      <c r="WRA3" s="76"/>
      <c r="WRB3" s="76"/>
      <c r="WRC3" s="76"/>
      <c r="WRD3" s="76"/>
      <c r="WRE3" s="76"/>
      <c r="WRF3" s="76"/>
      <c r="WRG3" s="76"/>
      <c r="WRH3" s="76"/>
      <c r="WRI3" s="76"/>
      <c r="WRJ3" s="76"/>
      <c r="WRK3" s="76"/>
      <c r="WRL3" s="76"/>
      <c r="WRM3" s="76"/>
      <c r="WRN3" s="76"/>
      <c r="WRO3" s="76"/>
      <c r="WRP3" s="76"/>
      <c r="WRQ3" s="76"/>
      <c r="WRR3" s="76"/>
      <c r="WRS3" s="76"/>
      <c r="WRT3" s="76"/>
      <c r="WRU3" s="76"/>
      <c r="WRV3" s="76"/>
      <c r="WRW3" s="76"/>
      <c r="WRX3" s="76"/>
      <c r="WRY3" s="76"/>
      <c r="WRZ3" s="76"/>
      <c r="WSA3" s="76"/>
      <c r="WSB3" s="76"/>
      <c r="WSC3" s="76"/>
      <c r="WSD3" s="76"/>
      <c r="WSE3" s="76"/>
      <c r="WSF3" s="76"/>
      <c r="WSG3" s="76"/>
      <c r="WSH3" s="76"/>
      <c r="WSI3" s="76"/>
      <c r="WSJ3" s="76"/>
      <c r="WSK3" s="76"/>
      <c r="WSL3" s="76"/>
      <c r="WSM3" s="76"/>
      <c r="WSN3" s="76"/>
      <c r="WSO3" s="76"/>
      <c r="WSP3" s="76"/>
      <c r="WSQ3" s="76"/>
      <c r="WSR3" s="76"/>
      <c r="WSS3" s="76"/>
      <c r="WST3" s="76"/>
      <c r="WSU3" s="76"/>
      <c r="WSV3" s="76"/>
      <c r="WSW3" s="76"/>
      <c r="WSX3" s="76"/>
      <c r="WSY3" s="76"/>
      <c r="WSZ3" s="76"/>
      <c r="WTA3" s="76"/>
      <c r="WTB3" s="76"/>
      <c r="WTC3" s="76"/>
      <c r="WTD3" s="76"/>
      <c r="WTE3" s="76"/>
      <c r="WTF3" s="76"/>
      <c r="WTG3" s="76"/>
      <c r="WTH3" s="76"/>
      <c r="WTI3" s="76"/>
      <c r="WTJ3" s="76"/>
      <c r="WTK3" s="76"/>
      <c r="WTL3" s="76"/>
      <c r="WTM3" s="76"/>
      <c r="WTN3" s="76"/>
      <c r="WTO3" s="76"/>
      <c r="WTP3" s="76"/>
      <c r="WTQ3" s="76"/>
      <c r="WTR3" s="76"/>
      <c r="WTS3" s="76"/>
      <c r="WTT3" s="76"/>
      <c r="WTU3" s="76"/>
      <c r="WTV3" s="76"/>
      <c r="WTW3" s="76"/>
      <c r="WTX3" s="76"/>
      <c r="WTY3" s="76"/>
      <c r="WTZ3" s="76"/>
      <c r="WUA3" s="76"/>
      <c r="WUB3" s="76"/>
      <c r="WUC3" s="76"/>
      <c r="WUD3" s="76"/>
      <c r="WUE3" s="76"/>
      <c r="WUF3" s="76"/>
      <c r="WUG3" s="76"/>
      <c r="WUH3" s="76"/>
      <c r="WUI3" s="76"/>
      <c r="WUJ3" s="76"/>
      <c r="WUK3" s="76"/>
      <c r="WUL3" s="76"/>
      <c r="WUM3" s="76"/>
      <c r="WUN3" s="76"/>
      <c r="WUO3" s="76"/>
      <c r="WUP3" s="76"/>
      <c r="WUQ3" s="76"/>
      <c r="WUR3" s="76"/>
      <c r="WUS3" s="76"/>
      <c r="WUT3" s="76"/>
      <c r="WUU3" s="76"/>
      <c r="WUV3" s="76"/>
      <c r="WUW3" s="76"/>
      <c r="WUX3" s="76"/>
      <c r="WUY3" s="76"/>
      <c r="WUZ3" s="76"/>
      <c r="WVA3" s="76"/>
      <c r="WVB3" s="76"/>
      <c r="WVC3" s="76"/>
      <c r="WVD3" s="76"/>
      <c r="WVE3" s="76"/>
      <c r="WVF3" s="76"/>
      <c r="WVG3" s="76"/>
      <c r="WVH3" s="76"/>
      <c r="WVI3" s="76"/>
      <c r="WVJ3" s="76"/>
      <c r="WVK3" s="76"/>
      <c r="WVL3" s="76"/>
      <c r="WVM3" s="76"/>
      <c r="WVN3" s="76"/>
      <c r="WVO3" s="76"/>
      <c r="WVP3" s="76"/>
      <c r="WVQ3" s="76"/>
      <c r="WVR3" s="76"/>
      <c r="WVS3" s="76"/>
      <c r="WVT3" s="76"/>
      <c r="WVU3" s="76"/>
      <c r="WVV3" s="76"/>
      <c r="WVW3" s="76"/>
      <c r="WVX3" s="76"/>
      <c r="WVY3" s="76"/>
      <c r="WVZ3" s="76"/>
      <c r="WWA3" s="76"/>
      <c r="WWB3" s="76"/>
      <c r="WWC3" s="76"/>
      <c r="WWD3" s="76"/>
      <c r="WWE3" s="76"/>
      <c r="WWF3" s="76"/>
      <c r="WWG3" s="76"/>
      <c r="WWH3" s="76"/>
      <c r="WWI3" s="76"/>
      <c r="WWJ3" s="76"/>
      <c r="WWK3" s="76"/>
      <c r="WWL3" s="76"/>
      <c r="WWM3" s="76"/>
      <c r="WWN3" s="76"/>
      <c r="WWO3" s="76"/>
      <c r="WWP3" s="76"/>
      <c r="WWQ3" s="76"/>
      <c r="WWR3" s="76"/>
      <c r="WWS3" s="76"/>
      <c r="WWT3" s="76"/>
      <c r="WWU3" s="76"/>
      <c r="WWV3" s="76"/>
      <c r="WWW3" s="76"/>
      <c r="WWX3" s="76"/>
      <c r="WWY3" s="76"/>
      <c r="WWZ3" s="76"/>
      <c r="WXA3" s="76"/>
      <c r="WXB3" s="76"/>
      <c r="WXC3" s="76"/>
      <c r="WXD3" s="76"/>
      <c r="WXE3" s="76"/>
      <c r="WXF3" s="76"/>
      <c r="WXG3" s="76"/>
      <c r="WXH3" s="76"/>
      <c r="WXI3" s="76"/>
      <c r="WXJ3" s="76"/>
      <c r="WXK3" s="76"/>
      <c r="WXL3" s="76"/>
      <c r="WXM3" s="76"/>
      <c r="WXN3" s="76"/>
      <c r="WXO3" s="76"/>
      <c r="WXP3" s="76"/>
      <c r="WXQ3" s="76"/>
      <c r="WXR3" s="76"/>
      <c r="WXS3" s="76"/>
      <c r="WXT3" s="76"/>
      <c r="WXU3" s="76"/>
      <c r="WXV3" s="76"/>
      <c r="WXW3" s="76"/>
      <c r="WXX3" s="76"/>
      <c r="WXY3" s="76"/>
      <c r="WXZ3" s="76"/>
      <c r="WYA3" s="76"/>
      <c r="WYB3" s="76"/>
      <c r="WYC3" s="76"/>
      <c r="WYD3" s="76"/>
      <c r="WYE3" s="76"/>
      <c r="WYF3" s="76"/>
      <c r="WYG3" s="76"/>
      <c r="WYH3" s="76"/>
      <c r="WYI3" s="76"/>
      <c r="WYJ3" s="76"/>
      <c r="WYK3" s="76"/>
      <c r="WYL3" s="76"/>
      <c r="WYM3" s="76"/>
      <c r="WYN3" s="76"/>
      <c r="WYO3" s="76"/>
      <c r="WYP3" s="76"/>
      <c r="WYQ3" s="76"/>
      <c r="WYR3" s="76"/>
      <c r="WYS3" s="76"/>
      <c r="WYT3" s="76"/>
      <c r="WYU3" s="76"/>
      <c r="WYV3" s="76"/>
      <c r="WYW3" s="76"/>
      <c r="WYX3" s="76"/>
      <c r="WYY3" s="76"/>
      <c r="WYZ3" s="76"/>
      <c r="WZA3" s="76"/>
      <c r="WZB3" s="76"/>
      <c r="WZC3" s="76"/>
      <c r="WZD3" s="76"/>
      <c r="WZE3" s="76"/>
      <c r="WZF3" s="76"/>
      <c r="WZG3" s="76"/>
      <c r="WZH3" s="76"/>
      <c r="WZI3" s="76"/>
      <c r="WZJ3" s="76"/>
      <c r="WZK3" s="76"/>
      <c r="WZL3" s="76"/>
      <c r="WZM3" s="76"/>
      <c r="WZN3" s="76"/>
      <c r="WZO3" s="76"/>
      <c r="WZP3" s="76"/>
      <c r="WZQ3" s="76"/>
      <c r="WZR3" s="76"/>
      <c r="WZS3" s="76"/>
      <c r="WZT3" s="76"/>
      <c r="WZU3" s="76"/>
      <c r="WZV3" s="76"/>
      <c r="WZW3" s="76"/>
      <c r="WZX3" s="76"/>
      <c r="WZY3" s="76"/>
      <c r="WZZ3" s="76"/>
      <c r="XAA3" s="76"/>
      <c r="XAB3" s="76"/>
      <c r="XAC3" s="76"/>
      <c r="XAD3" s="76"/>
      <c r="XAE3" s="76"/>
      <c r="XAF3" s="76"/>
      <c r="XAG3" s="76"/>
      <c r="XAH3" s="76"/>
      <c r="XAI3" s="76"/>
      <c r="XAJ3" s="76"/>
      <c r="XAK3" s="76"/>
      <c r="XAL3" s="76"/>
      <c r="XAM3" s="76"/>
      <c r="XAN3" s="76"/>
      <c r="XAO3" s="76"/>
      <c r="XAP3" s="76"/>
      <c r="XAQ3" s="76"/>
      <c r="XAR3" s="76"/>
      <c r="XAS3" s="76"/>
      <c r="XAT3" s="76"/>
      <c r="XAU3" s="76"/>
      <c r="XAV3" s="76"/>
      <c r="XAW3" s="76"/>
      <c r="XAX3" s="76"/>
      <c r="XAY3" s="76"/>
      <c r="XAZ3" s="76"/>
      <c r="XBA3" s="76"/>
      <c r="XBB3" s="76"/>
      <c r="XBC3" s="76"/>
      <c r="XBD3" s="76"/>
      <c r="XBE3" s="76"/>
      <c r="XBF3" s="76"/>
      <c r="XBG3" s="76"/>
      <c r="XBH3" s="76"/>
      <c r="XBI3" s="76"/>
      <c r="XBJ3" s="76"/>
      <c r="XBK3" s="76"/>
      <c r="XBL3" s="76"/>
      <c r="XBM3" s="76"/>
      <c r="XBN3" s="76"/>
      <c r="XBO3" s="76"/>
      <c r="XBP3" s="76"/>
      <c r="XBQ3" s="76"/>
      <c r="XBR3" s="76"/>
      <c r="XBS3" s="76"/>
      <c r="XBT3" s="76"/>
      <c r="XBU3" s="76"/>
      <c r="XBV3" s="76"/>
      <c r="XBW3" s="76"/>
      <c r="XBX3" s="76"/>
      <c r="XBY3" s="76"/>
      <c r="XBZ3" s="76"/>
      <c r="XCA3" s="76"/>
      <c r="XCB3" s="76"/>
      <c r="XCC3" s="76"/>
      <c r="XCD3" s="76"/>
      <c r="XCE3" s="76"/>
      <c r="XCF3" s="76"/>
      <c r="XCG3" s="76"/>
      <c r="XCH3" s="76"/>
      <c r="XCI3" s="76"/>
      <c r="XCJ3" s="76"/>
      <c r="XCK3" s="76"/>
      <c r="XCL3" s="76"/>
      <c r="XCM3" s="76"/>
      <c r="XCN3" s="76"/>
      <c r="XCO3" s="76"/>
      <c r="XCP3" s="76"/>
      <c r="XCQ3" s="76"/>
      <c r="XCR3" s="76"/>
      <c r="XCS3" s="76"/>
      <c r="XCT3" s="76"/>
      <c r="XCU3" s="76"/>
      <c r="XCV3" s="76"/>
      <c r="XCW3" s="76"/>
      <c r="XCX3" s="76"/>
      <c r="XCY3" s="76"/>
      <c r="XCZ3" s="76"/>
      <c r="XDA3" s="76"/>
      <c r="XDB3" s="76"/>
      <c r="XDC3" s="76"/>
      <c r="XDD3" s="76"/>
      <c r="XDE3" s="76"/>
      <c r="XDF3" s="76"/>
      <c r="XDG3" s="76"/>
      <c r="XDH3" s="76"/>
      <c r="XDI3" s="76"/>
      <c r="XDJ3" s="76"/>
      <c r="XDK3" s="76"/>
      <c r="XDL3" s="76"/>
      <c r="XDM3" s="76"/>
      <c r="XDN3" s="76"/>
      <c r="XDO3" s="76"/>
      <c r="XDP3" s="76"/>
      <c r="XDQ3" s="76"/>
      <c r="XDR3" s="76"/>
      <c r="XDS3" s="76"/>
      <c r="XDT3" s="76"/>
      <c r="XDU3" s="76"/>
      <c r="XDV3" s="76"/>
      <c r="XDW3" s="76"/>
      <c r="XDX3" s="76"/>
      <c r="XDY3" s="76"/>
      <c r="XDZ3" s="76"/>
      <c r="XEA3" s="76"/>
      <c r="XEB3" s="76"/>
      <c r="XEC3" s="76"/>
      <c r="XED3" s="76"/>
      <c r="XEE3" s="76"/>
      <c r="XEF3" s="76"/>
      <c r="XEG3" s="76"/>
      <c r="XEH3" s="76"/>
      <c r="XEI3" s="76"/>
      <c r="XEJ3" s="76"/>
      <c r="XEK3" s="76"/>
      <c r="XEL3" s="76"/>
      <c r="XEM3" s="76"/>
      <c r="XEN3" s="76"/>
      <c r="XEO3" s="76"/>
      <c r="XEP3" s="76"/>
      <c r="XEQ3" s="76"/>
      <c r="XER3" s="76"/>
      <c r="XES3" s="76"/>
      <c r="XET3" s="76"/>
      <c r="XEU3" s="76"/>
      <c r="XEV3" s="76"/>
      <c r="XEW3" s="76"/>
      <c r="XEX3" s="76"/>
      <c r="XEY3" s="76"/>
      <c r="XEZ3" s="76"/>
      <c r="XFA3" s="76"/>
      <c r="XFB3" s="76"/>
    </row>
    <row r="4" spans="1:16382" ht="13.5" thickBot="1" x14ac:dyDescent="0.25"/>
    <row r="5" spans="1:16382" x14ac:dyDescent="0.2">
      <c r="A5" s="128"/>
      <c r="B5" s="217" t="s">
        <v>973</v>
      </c>
      <c r="C5" s="217"/>
      <c r="D5" s="217"/>
      <c r="E5" s="217"/>
      <c r="F5" s="217"/>
      <c r="G5" s="218"/>
      <c r="H5" s="216" t="s">
        <v>974</v>
      </c>
      <c r="I5" s="217"/>
      <c r="J5" s="217"/>
      <c r="K5" s="217"/>
      <c r="L5" s="217"/>
      <c r="M5" s="218"/>
      <c r="N5" s="216" t="s">
        <v>975</v>
      </c>
      <c r="O5" s="217"/>
      <c r="P5" s="217"/>
      <c r="Q5" s="217"/>
      <c r="R5" s="217"/>
      <c r="S5" s="218"/>
      <c r="T5" s="216" t="s">
        <v>976</v>
      </c>
      <c r="U5" s="217"/>
      <c r="V5" s="217"/>
      <c r="W5" s="217"/>
      <c r="X5" s="217"/>
      <c r="Y5" s="217"/>
      <c r="Z5" s="218"/>
    </row>
    <row r="6" spans="1:16382" x14ac:dyDescent="0.2">
      <c r="A6" s="129"/>
      <c r="B6" s="214" t="s">
        <v>977</v>
      </c>
      <c r="C6" s="214"/>
      <c r="D6" s="214"/>
      <c r="E6" s="214"/>
      <c r="F6" s="214" t="s">
        <v>871</v>
      </c>
      <c r="G6" s="215"/>
      <c r="H6" s="220" t="s">
        <v>977</v>
      </c>
      <c r="I6" s="214"/>
      <c r="J6" s="214"/>
      <c r="K6" s="214"/>
      <c r="L6" s="214" t="s">
        <v>871</v>
      </c>
      <c r="M6" s="215"/>
      <c r="N6" s="220" t="s">
        <v>977</v>
      </c>
      <c r="O6" s="214"/>
      <c r="P6" s="214"/>
      <c r="Q6" s="214"/>
      <c r="R6" s="214" t="s">
        <v>871</v>
      </c>
      <c r="S6" s="215"/>
      <c r="T6" s="220" t="s">
        <v>977</v>
      </c>
      <c r="U6" s="214"/>
      <c r="V6" s="214"/>
      <c r="W6" s="214"/>
      <c r="X6" s="214" t="s">
        <v>871</v>
      </c>
      <c r="Y6" s="214"/>
      <c r="Z6" s="215"/>
    </row>
    <row r="7" spans="1:16382" s="134" customFormat="1" ht="13.5" thickBot="1" x14ac:dyDescent="0.3">
      <c r="A7" s="130" t="s">
        <v>872</v>
      </c>
      <c r="B7" s="131" t="s">
        <v>873</v>
      </c>
      <c r="C7" s="131" t="s">
        <v>978</v>
      </c>
      <c r="D7" s="131" t="s">
        <v>875</v>
      </c>
      <c r="E7" s="131" t="s">
        <v>979</v>
      </c>
      <c r="F7" s="131" t="s">
        <v>980</v>
      </c>
      <c r="G7" s="132" t="s">
        <v>878</v>
      </c>
      <c r="H7" s="133" t="s">
        <v>873</v>
      </c>
      <c r="I7" s="131" t="s">
        <v>978</v>
      </c>
      <c r="J7" s="131" t="s">
        <v>875</v>
      </c>
      <c r="K7" s="131" t="s">
        <v>979</v>
      </c>
      <c r="L7" s="131" t="s">
        <v>980</v>
      </c>
      <c r="M7" s="132" t="s">
        <v>878</v>
      </c>
      <c r="N7" s="133" t="s">
        <v>873</v>
      </c>
      <c r="O7" s="131" t="s">
        <v>978</v>
      </c>
      <c r="P7" s="131" t="s">
        <v>875</v>
      </c>
      <c r="Q7" s="131" t="s">
        <v>979</v>
      </c>
      <c r="R7" s="131" t="s">
        <v>980</v>
      </c>
      <c r="S7" s="132" t="s">
        <v>878</v>
      </c>
      <c r="T7" s="133" t="s">
        <v>873</v>
      </c>
      <c r="U7" s="131" t="s">
        <v>978</v>
      </c>
      <c r="V7" s="131" t="s">
        <v>875</v>
      </c>
      <c r="W7" s="131" t="s">
        <v>979</v>
      </c>
      <c r="X7" s="131" t="s">
        <v>980</v>
      </c>
      <c r="Y7" s="131" t="s">
        <v>878</v>
      </c>
      <c r="Z7" s="132" t="s">
        <v>885</v>
      </c>
    </row>
    <row r="8" spans="1:16382" s="76" customFormat="1" ht="26.25" thickBot="1" x14ac:dyDescent="0.25">
      <c r="A8" s="135" t="s">
        <v>981</v>
      </c>
      <c r="B8" s="136">
        <f>SUM([5]hda!C13)</f>
        <v>7318011095000</v>
      </c>
      <c r="C8" s="136">
        <f>SUM([5]hda!D13)</f>
        <v>0</v>
      </c>
      <c r="D8" s="136">
        <f>SUM(B8:C8)</f>
        <v>7318011095000</v>
      </c>
      <c r="E8" s="137">
        <f t="shared" ref="E8:E32" si="0">IF(OR(D8=0,D$32=0),0,(D8/D$32)*100)</f>
        <v>93.231365481839134</v>
      </c>
      <c r="F8" s="136">
        <f>SUM([5]hda!G13)</f>
        <v>1671711547057</v>
      </c>
      <c r="G8" s="138">
        <f>IF(OR(F8=0,D8=0),0,(F8/D8)*100)</f>
        <v>22.843796290486491</v>
      </c>
      <c r="H8" s="139">
        <f>SUM([5]hda!C218)</f>
        <v>2318180785000</v>
      </c>
      <c r="I8" s="110">
        <f>SUM([5]hda!D218)</f>
        <v>0</v>
      </c>
      <c r="J8" s="110">
        <f>SUM(H8:I8)</f>
        <v>2318180785000</v>
      </c>
      <c r="K8" s="112">
        <f t="shared" ref="K8:K33" si="1">IF(OR(J8=0,J$32=0),0,(J8/J$32)*100)</f>
        <v>81.08703351183793</v>
      </c>
      <c r="L8" s="110">
        <f>SUM([5]hda!G218)</f>
        <v>495570500695</v>
      </c>
      <c r="M8" s="138">
        <f>IF(OR(L8=0,J8=0),0,(L8/J8)*100)</f>
        <v>21.377560538057864</v>
      </c>
      <c r="N8" s="109">
        <f>SUM([5]hda!C300)</f>
        <v>5643117499000</v>
      </c>
      <c r="O8" s="110">
        <f>SUM([5]hda!D300)</f>
        <v>0</v>
      </c>
      <c r="P8" s="110">
        <f>SUM(N8:O8)</f>
        <v>5643117499000</v>
      </c>
      <c r="Q8" s="140">
        <f t="shared" ref="Q8:Q24" si="2">IF(OR(P8=0,P$32=0),0,(P8/P$32)*100)</f>
        <v>85.276094609698191</v>
      </c>
      <c r="R8" s="110">
        <f>SUM([5]hda!G300)</f>
        <v>109263542399</v>
      </c>
      <c r="S8" s="138">
        <f>IF(OR(R8=0,P8=0),0,(R8/P8)*100)</f>
        <v>1.936226605566201</v>
      </c>
      <c r="T8" s="109">
        <f>SUM(B8+H8+N8)</f>
        <v>15279309379000</v>
      </c>
      <c r="U8" s="110">
        <f>SUM(C8+I8+O8)</f>
        <v>0</v>
      </c>
      <c r="V8" s="110">
        <f>SUM(T8:U8)</f>
        <v>15279309379000</v>
      </c>
      <c r="W8" s="112">
        <f t="shared" ref="W8:W32" si="3">IF(OR(V8=0,V$32=0),0,(V8/V$32)*100)</f>
        <v>88.188960973539693</v>
      </c>
      <c r="X8" s="110">
        <f>SUM(F8+L8+R8)</f>
        <v>2276545590151</v>
      </c>
      <c r="Y8" s="112">
        <f>IF(OR(X8=0,V8=0),0,(X8/V8)*100)</f>
        <v>14.899531999004495</v>
      </c>
      <c r="Z8" s="114">
        <f>SUM(V8-X8)</f>
        <v>13002763788849</v>
      </c>
    </row>
    <row r="9" spans="1:16382" ht="25.5" x14ac:dyDescent="0.2">
      <c r="A9" s="141" t="s">
        <v>982</v>
      </c>
      <c r="B9" s="91">
        <f>SUM([5]ipe!C13)</f>
        <v>6620525000</v>
      </c>
      <c r="C9" s="91">
        <f>SUM([5]ipe!D13)</f>
        <v>2300000000</v>
      </c>
      <c r="D9" s="91">
        <f>SUM(B9:C9)</f>
        <v>8920525000</v>
      </c>
      <c r="E9" s="142">
        <f t="shared" si="0"/>
        <v>0.11364737163805612</v>
      </c>
      <c r="F9" s="91">
        <f>SUM([5]ipe!G13)</f>
        <v>3732444652</v>
      </c>
      <c r="G9" s="143">
        <f t="shared" ref="G9:G32" si="4">IF(OR(F9=0,D9=0),0,(F9/D9)*100)</f>
        <v>41.841087290265989</v>
      </c>
      <c r="H9" s="89">
        <f>SUM([5]ipe!C218)</f>
        <v>0</v>
      </c>
      <c r="I9" s="89">
        <f>SUM([5]ipe!D218)</f>
        <v>0</v>
      </c>
      <c r="J9" s="89">
        <f>SUM(H9:I9)</f>
        <v>0</v>
      </c>
      <c r="K9" s="92">
        <f t="shared" si="1"/>
        <v>0</v>
      </c>
      <c r="L9" s="89">
        <f>SUM([5]ipe!G218)</f>
        <v>0</v>
      </c>
      <c r="M9" s="143">
        <f t="shared" ref="M9:M32" si="5">IF(OR(L9=0,J9=0),0,(L9/J9)*100)</f>
        <v>0</v>
      </c>
      <c r="N9" s="89">
        <f>SUM([5]ipe!C300)</f>
        <v>952300000</v>
      </c>
      <c r="O9" s="89">
        <f>SUM([5]ipe!D300)</f>
        <v>0</v>
      </c>
      <c r="P9" s="89">
        <f>SUM(N9:O9)</f>
        <v>952300000</v>
      </c>
      <c r="Q9" s="142">
        <f t="shared" si="2"/>
        <v>1.4390702463878574E-2</v>
      </c>
      <c r="R9" s="89">
        <f>SUM([5]ipe!G300)</f>
        <v>991532077</v>
      </c>
      <c r="S9" s="143">
        <f t="shared" ref="S9:S32" si="6">IF(OR(R9=0,P9=0),0,(R9/P9)*100)</f>
        <v>104.1197182610522</v>
      </c>
      <c r="T9" s="144">
        <f>SUM(B9+H9+N9)</f>
        <v>7572825000</v>
      </c>
      <c r="U9" s="89">
        <f t="shared" ref="U9:U10" si="7">SUM(C9+I9+O9)</f>
        <v>2300000000</v>
      </c>
      <c r="V9" s="89">
        <f>SUM(T9:U9)</f>
        <v>9872825000</v>
      </c>
      <c r="W9" s="92">
        <f t="shared" si="3"/>
        <v>5.6983869952934418E-2</v>
      </c>
      <c r="X9" s="89">
        <f t="shared" ref="X9:X10" si="8">SUM(F9+L9+R9)</f>
        <v>4723976729</v>
      </c>
      <c r="Y9" s="92">
        <f t="shared" ref="Y9:Y32" si="9">IF(OR(X9=0,V9=0),0,(X9/V9)*100)</f>
        <v>47.848277762443878</v>
      </c>
      <c r="Z9" s="94">
        <f t="shared" ref="Z9:Z32" si="10">SUM(V9-X9)</f>
        <v>5148848271</v>
      </c>
    </row>
    <row r="10" spans="1:16382" ht="25.5" x14ac:dyDescent="0.2">
      <c r="A10" s="145" t="s">
        <v>983</v>
      </c>
      <c r="B10" s="98">
        <f>SUM([5]ffd!C13)</f>
        <v>187674723000</v>
      </c>
      <c r="C10" s="98">
        <f>SUM([5]ffd!D13)</f>
        <v>0</v>
      </c>
      <c r="D10" s="98">
        <f>SUM(B10:C10)</f>
        <v>187674723000</v>
      </c>
      <c r="E10" s="99">
        <f t="shared" si="0"/>
        <v>2.3909735124166169</v>
      </c>
      <c r="F10" s="98">
        <f>SUM([5]ffd!G13)</f>
        <v>48049605006</v>
      </c>
      <c r="G10" s="100">
        <f t="shared" si="4"/>
        <v>25.60259806857421</v>
      </c>
      <c r="H10" s="98">
        <f>SUM([5]ffd!C218)</f>
        <v>523578319000</v>
      </c>
      <c r="I10" s="98">
        <f>SUM([5]ffd!D218)</f>
        <v>0</v>
      </c>
      <c r="J10" s="98">
        <f>SUM(H10:I10)</f>
        <v>523578319000</v>
      </c>
      <c r="K10" s="99">
        <f t="shared" si="1"/>
        <v>18.314107757917927</v>
      </c>
      <c r="L10" s="98">
        <f>SUM([5]ffd!G218)</f>
        <v>126950531451</v>
      </c>
      <c r="M10" s="100">
        <f t="shared" si="5"/>
        <v>24.246712830559357</v>
      </c>
      <c r="N10" s="98">
        <f>SUM([5]ffd!C300)</f>
        <v>405262584000</v>
      </c>
      <c r="O10" s="98">
        <f>SUM([5]ffd!D300)</f>
        <v>0</v>
      </c>
      <c r="P10" s="98">
        <f>SUM(N10:O10)</f>
        <v>405262584000</v>
      </c>
      <c r="Q10" s="99">
        <f t="shared" si="2"/>
        <v>6.1241344808217972</v>
      </c>
      <c r="R10" s="98">
        <f>SUM([5]ffd!G300)</f>
        <v>34022468711</v>
      </c>
      <c r="S10" s="100">
        <f t="shared" si="6"/>
        <v>8.395166505427996</v>
      </c>
      <c r="T10" s="146">
        <f>SUM(B10+H10+N10)</f>
        <v>1116515626000</v>
      </c>
      <c r="U10" s="89">
        <f t="shared" si="7"/>
        <v>0</v>
      </c>
      <c r="V10" s="98">
        <f>SUM(T10:U10)</f>
        <v>1116515626000</v>
      </c>
      <c r="W10" s="99">
        <f t="shared" si="3"/>
        <v>6.4442934248711143</v>
      </c>
      <c r="X10" s="89">
        <f t="shared" si="8"/>
        <v>209022605168</v>
      </c>
      <c r="Y10" s="99">
        <f t="shared" si="9"/>
        <v>18.720974458444346</v>
      </c>
      <c r="Z10" s="101">
        <f t="shared" si="10"/>
        <v>907493020832</v>
      </c>
    </row>
    <row r="11" spans="1:16382" x14ac:dyDescent="0.2">
      <c r="A11" s="145" t="s">
        <v>914</v>
      </c>
      <c r="B11" s="98">
        <f>SUM([5]idi!C13)</f>
        <v>0</v>
      </c>
      <c r="C11" s="98">
        <f>SUM([5]idi!D13)</f>
        <v>6795000000</v>
      </c>
      <c r="D11" s="98">
        <f t="shared" ref="D11:D27" si="11">SUM(B11:C11)</f>
        <v>6795000000</v>
      </c>
      <c r="E11" s="99">
        <f t="shared" si="0"/>
        <v>8.6568210983164265E-2</v>
      </c>
      <c r="F11" s="98">
        <f>SUM([5]idi!G13)</f>
        <v>3795000000</v>
      </c>
      <c r="G11" s="100">
        <f t="shared" si="4"/>
        <v>55.849889624724057</v>
      </c>
      <c r="H11" s="98">
        <f>SUM([5]idi!C218)</f>
        <v>0</v>
      </c>
      <c r="I11" s="98">
        <f>SUM([5]idi!D218)</f>
        <v>0</v>
      </c>
      <c r="J11" s="98">
        <f t="shared" ref="J11:J27" si="12">SUM(H11:I11)</f>
        <v>0</v>
      </c>
      <c r="K11" s="99">
        <f t="shared" si="1"/>
        <v>0</v>
      </c>
      <c r="L11" s="98">
        <f>SUM([5]idi!G218)</f>
        <v>0</v>
      </c>
      <c r="M11" s="100">
        <f t="shared" si="5"/>
        <v>0</v>
      </c>
      <c r="N11" s="98">
        <f>SUM([5]idi!C300)</f>
        <v>0</v>
      </c>
      <c r="O11" s="98">
        <f>SUM([5]idi!D300)</f>
        <v>0</v>
      </c>
      <c r="P11" s="98">
        <f t="shared" ref="P11:P27" si="13">SUM(N11:O11)</f>
        <v>0</v>
      </c>
      <c r="Q11" s="99">
        <f t="shared" si="2"/>
        <v>0</v>
      </c>
      <c r="R11" s="98">
        <f>SUM([5]idi!G300)</f>
        <v>0</v>
      </c>
      <c r="S11" s="97">
        <f t="shared" si="6"/>
        <v>0</v>
      </c>
      <c r="T11" s="147">
        <f>SUM(B11+H11+N11)</f>
        <v>0</v>
      </c>
      <c r="U11" s="89">
        <f>SUM(C11+I11+O11)</f>
        <v>6795000000</v>
      </c>
      <c r="V11" s="98">
        <f t="shared" ref="V11:V27" si="14">SUM(T11:U11)</f>
        <v>6795000000</v>
      </c>
      <c r="W11" s="92">
        <f t="shared" si="3"/>
        <v>3.9219311223503847E-2</v>
      </c>
      <c r="X11" s="89">
        <f>SUM(F11+L11+R11)</f>
        <v>3795000000</v>
      </c>
      <c r="Y11" s="92">
        <f t="shared" si="9"/>
        <v>55.849889624724057</v>
      </c>
      <c r="Z11" s="94">
        <f t="shared" si="10"/>
        <v>3000000000</v>
      </c>
    </row>
    <row r="12" spans="1:16382" ht="25.5" x14ac:dyDescent="0.2">
      <c r="A12" s="145" t="s">
        <v>984</v>
      </c>
      <c r="B12" s="98">
        <f>SUM([5]idu!C13)</f>
        <v>116783237000</v>
      </c>
      <c r="C12" s="98">
        <f>SUM([5]idu!D13)</f>
        <v>0</v>
      </c>
      <c r="D12" s="98">
        <f t="shared" si="11"/>
        <v>116783237000</v>
      </c>
      <c r="E12" s="99">
        <f t="shared" si="0"/>
        <v>1.487816909479452</v>
      </c>
      <c r="F12" s="98">
        <f>SUM([5]idu!G13)</f>
        <v>58359963425</v>
      </c>
      <c r="G12" s="100">
        <f t="shared" si="4"/>
        <v>49.972894162027728</v>
      </c>
      <c r="H12" s="98">
        <f>SUM([5]idu!C218)</f>
        <v>0</v>
      </c>
      <c r="I12" s="98">
        <f>SUM([5]idu!D218)</f>
        <v>0</v>
      </c>
      <c r="J12" s="98">
        <f t="shared" si="12"/>
        <v>0</v>
      </c>
      <c r="K12" s="99">
        <f t="shared" si="1"/>
        <v>0</v>
      </c>
      <c r="L12" s="98">
        <f>SUM([5]idu!G218)</f>
        <v>0</v>
      </c>
      <c r="M12" s="100">
        <f t="shared" si="5"/>
        <v>0</v>
      </c>
      <c r="N12" s="98">
        <f>SUM([5]idu!C300)</f>
        <v>226984323000</v>
      </c>
      <c r="O12" s="98">
        <f>SUM([5]idu!D300)</f>
        <v>0</v>
      </c>
      <c r="P12" s="98">
        <f t="shared" si="13"/>
        <v>226984323000</v>
      </c>
      <c r="Q12" s="99">
        <f t="shared" si="2"/>
        <v>3.4300786057522945</v>
      </c>
      <c r="R12" s="98">
        <f>SUM([5]idu!G300)</f>
        <v>4599944677</v>
      </c>
      <c r="S12" s="97">
        <f t="shared" si="6"/>
        <v>2.0265473034452692</v>
      </c>
      <c r="T12" s="146">
        <f t="shared" ref="T12:U31" si="15">SUM(B12+H12+N12)</f>
        <v>343767560000</v>
      </c>
      <c r="U12" s="98">
        <f t="shared" si="15"/>
        <v>0</v>
      </c>
      <c r="V12" s="98">
        <f t="shared" si="14"/>
        <v>343767560000</v>
      </c>
      <c r="W12" s="99">
        <f t="shared" si="3"/>
        <v>1.9841540727276719</v>
      </c>
      <c r="X12" s="98">
        <f t="shared" ref="X12:X31" si="16">SUM(F12+L12+R12)</f>
        <v>62959908102</v>
      </c>
      <c r="Y12" s="99">
        <f t="shared" si="9"/>
        <v>18.314674049523465</v>
      </c>
      <c r="Z12" s="101">
        <f t="shared" si="10"/>
        <v>280807651898</v>
      </c>
    </row>
    <row r="13" spans="1:16382" ht="38.25" x14ac:dyDescent="0.2">
      <c r="A13" s="145" t="s">
        <v>985</v>
      </c>
      <c r="B13" s="98">
        <f>SUM([5]fon!C13)</f>
        <v>13793623000</v>
      </c>
      <c r="C13" s="98">
        <f>SUM([5]fon!D13)</f>
        <v>0</v>
      </c>
      <c r="D13" s="98">
        <f t="shared" si="11"/>
        <v>13793623000</v>
      </c>
      <c r="E13" s="99">
        <f t="shared" si="0"/>
        <v>0.17573057631879724</v>
      </c>
      <c r="F13" s="98">
        <f>SUM([5]fon!G13)</f>
        <v>6253833461</v>
      </c>
      <c r="G13" s="100">
        <f t="shared" si="4"/>
        <v>45.338584801107004</v>
      </c>
      <c r="H13" s="98">
        <f>SUM([5]fon!C218)</f>
        <v>0</v>
      </c>
      <c r="I13" s="98">
        <f>SUM([5]fon!D218)</f>
        <v>0</v>
      </c>
      <c r="J13" s="98">
        <f t="shared" si="12"/>
        <v>0</v>
      </c>
      <c r="K13" s="99">
        <f t="shared" si="1"/>
        <v>0</v>
      </c>
      <c r="L13" s="98">
        <f>SUM([5]fon!G218)</f>
        <v>0</v>
      </c>
      <c r="M13" s="100">
        <f t="shared" si="5"/>
        <v>0</v>
      </c>
      <c r="N13" s="98">
        <f>SUM([5]fon!C300)</f>
        <v>83252596000</v>
      </c>
      <c r="O13" s="98">
        <f>SUM([5]fon!D300)</f>
        <v>0</v>
      </c>
      <c r="P13" s="98">
        <f t="shared" si="13"/>
        <v>83252596000</v>
      </c>
      <c r="Q13" s="99">
        <f t="shared" si="2"/>
        <v>1.258073441543093</v>
      </c>
      <c r="R13" s="98">
        <f>SUM([5]fon!G300)</f>
        <v>66241560</v>
      </c>
      <c r="S13" s="97">
        <f t="shared" si="6"/>
        <v>7.956696029034338E-2</v>
      </c>
      <c r="T13" s="146">
        <f t="shared" si="15"/>
        <v>97046219000</v>
      </c>
      <c r="U13" s="98">
        <f t="shared" si="15"/>
        <v>0</v>
      </c>
      <c r="V13" s="98">
        <f t="shared" si="14"/>
        <v>97046219000</v>
      </c>
      <c r="W13" s="99">
        <f t="shared" si="3"/>
        <v>0.56013037027598411</v>
      </c>
      <c r="X13" s="98">
        <f t="shared" si="16"/>
        <v>6320075021</v>
      </c>
      <c r="Y13" s="99">
        <f t="shared" si="9"/>
        <v>6.5124381826766484</v>
      </c>
      <c r="Z13" s="101">
        <f t="shared" si="10"/>
        <v>90726143979</v>
      </c>
    </row>
    <row r="14" spans="1:16382" x14ac:dyDescent="0.2">
      <c r="A14" s="145" t="s">
        <v>986</v>
      </c>
      <c r="B14" s="98">
        <f>SUM([5]cvp!C13)</f>
        <v>905627000</v>
      </c>
      <c r="C14" s="98">
        <f>SUM([5]cvp!D13)</f>
        <v>7990681642</v>
      </c>
      <c r="D14" s="98">
        <f t="shared" si="11"/>
        <v>8896308642</v>
      </c>
      <c r="E14" s="99">
        <f t="shared" si="0"/>
        <v>0.11333885555437875</v>
      </c>
      <c r="F14" s="98">
        <f>SUM([5]cvp!G13)</f>
        <v>236060324</v>
      </c>
      <c r="G14" s="100">
        <f t="shared" si="4"/>
        <v>2.6534637398431213</v>
      </c>
      <c r="H14" s="98">
        <f>SUM([5]cvp!C218)</f>
        <v>0</v>
      </c>
      <c r="I14" s="98">
        <f>SUM([5]cvp!D218)</f>
        <v>0</v>
      </c>
      <c r="J14" s="98">
        <f t="shared" si="12"/>
        <v>0</v>
      </c>
      <c r="K14" s="99">
        <f t="shared" si="1"/>
        <v>0</v>
      </c>
      <c r="L14" s="98">
        <f>SUM([5]cvp!G218)</f>
        <v>0</v>
      </c>
      <c r="M14" s="100">
        <f t="shared" si="5"/>
        <v>0</v>
      </c>
      <c r="N14" s="98">
        <f>SUM([5]cvp!C300)</f>
        <v>23610516000</v>
      </c>
      <c r="O14" s="98">
        <f>SUM([5]cvp!D300)</f>
        <v>0</v>
      </c>
      <c r="P14" s="98">
        <f t="shared" si="13"/>
        <v>23610516000</v>
      </c>
      <c r="Q14" s="99">
        <f t="shared" si="2"/>
        <v>0.35679083353422714</v>
      </c>
      <c r="R14" s="98">
        <f>SUM([5]cvp!G300)</f>
        <v>22692261536</v>
      </c>
      <c r="S14" s="97">
        <f t="shared" si="6"/>
        <v>96.11082424458661</v>
      </c>
      <c r="T14" s="146">
        <f t="shared" si="15"/>
        <v>24516143000</v>
      </c>
      <c r="U14" s="98">
        <f t="shared" si="15"/>
        <v>7990681642</v>
      </c>
      <c r="V14" s="98">
        <f t="shared" si="14"/>
        <v>32506824642</v>
      </c>
      <c r="W14" s="99">
        <f t="shared" si="3"/>
        <v>0.18762255666261396</v>
      </c>
      <c r="X14" s="98">
        <f t="shared" si="16"/>
        <v>22928321860</v>
      </c>
      <c r="Y14" s="99">
        <f t="shared" si="9"/>
        <v>70.533871310136448</v>
      </c>
      <c r="Z14" s="101">
        <f t="shared" si="10"/>
        <v>9578502782</v>
      </c>
    </row>
    <row r="15" spans="1:16382" ht="38.25" x14ac:dyDescent="0.2">
      <c r="A15" s="145" t="s">
        <v>987</v>
      </c>
      <c r="B15" s="98">
        <f>SUM([5]idr!C13)</f>
        <v>57178372000</v>
      </c>
      <c r="C15" s="98">
        <f>SUM([5]idr!D13)</f>
        <v>0</v>
      </c>
      <c r="D15" s="98">
        <f t="shared" si="11"/>
        <v>57178372000</v>
      </c>
      <c r="E15" s="99">
        <f t="shared" si="0"/>
        <v>0.72845171022367217</v>
      </c>
      <c r="F15" s="98">
        <f>SUM([5]idr!G13)</f>
        <v>11640942270</v>
      </c>
      <c r="G15" s="100">
        <f t="shared" si="4"/>
        <v>20.358995653111634</v>
      </c>
      <c r="H15" s="98">
        <f>SUM([5]idr!C218)</f>
        <v>0</v>
      </c>
      <c r="I15" s="98">
        <f>SUM([5]idr!D218)</f>
        <v>0</v>
      </c>
      <c r="J15" s="98">
        <f t="shared" si="12"/>
        <v>0</v>
      </c>
      <c r="K15" s="99">
        <f t="shared" si="1"/>
        <v>0</v>
      </c>
      <c r="L15" s="98">
        <f>SUM([5]idr!G218)</f>
        <v>0</v>
      </c>
      <c r="M15" s="100">
        <f t="shared" si="5"/>
        <v>0</v>
      </c>
      <c r="N15" s="98">
        <f>SUM([5]idr!C300)</f>
        <v>67525950000</v>
      </c>
      <c r="O15" s="98">
        <f>SUM([5]idr!D300)</f>
        <v>0</v>
      </c>
      <c r="P15" s="98">
        <f t="shared" si="13"/>
        <v>67525950000</v>
      </c>
      <c r="Q15" s="99">
        <f t="shared" si="2"/>
        <v>1.0204198834828746</v>
      </c>
      <c r="R15" s="98">
        <f>SUM([5]idr!G300)</f>
        <v>66137401162</v>
      </c>
      <c r="S15" s="97">
        <f t="shared" si="6"/>
        <v>97.943681150727983</v>
      </c>
      <c r="T15" s="146">
        <f t="shared" si="15"/>
        <v>124704322000</v>
      </c>
      <c r="U15" s="98">
        <f t="shared" si="15"/>
        <v>0</v>
      </c>
      <c r="V15" s="98">
        <f t="shared" si="14"/>
        <v>124704322000</v>
      </c>
      <c r="W15" s="99">
        <f t="shared" si="3"/>
        <v>0.7197671251558555</v>
      </c>
      <c r="X15" s="98">
        <f t="shared" si="16"/>
        <v>77778343432</v>
      </c>
      <c r="Y15" s="99">
        <f t="shared" si="9"/>
        <v>62.370206729482881</v>
      </c>
      <c r="Z15" s="101">
        <f t="shared" si="10"/>
        <v>46925978568</v>
      </c>
    </row>
    <row r="16" spans="1:16382" ht="25.5" x14ac:dyDescent="0.2">
      <c r="A16" s="145" t="s">
        <v>988</v>
      </c>
      <c r="B16" s="98">
        <f>SUM([5]idp!C13)</f>
        <v>7013243000</v>
      </c>
      <c r="C16" s="98">
        <f>SUM([5]idp!D13)</f>
        <v>1720736176</v>
      </c>
      <c r="D16" s="98">
        <f t="shared" si="11"/>
        <v>8733979176</v>
      </c>
      <c r="E16" s="99">
        <f t="shared" si="0"/>
        <v>0.11127078028411055</v>
      </c>
      <c r="F16" s="98">
        <f>SUM([5]idp!G13)</f>
        <v>5260657354</v>
      </c>
      <c r="G16" s="100">
        <f t="shared" si="4"/>
        <v>60.232080338085744</v>
      </c>
      <c r="H16" s="98">
        <f>SUM([5]idp!C218)</f>
        <v>0</v>
      </c>
      <c r="I16" s="98">
        <f>SUM([5]idp!D218)</f>
        <v>0</v>
      </c>
      <c r="J16" s="98">
        <f t="shared" si="12"/>
        <v>0</v>
      </c>
      <c r="K16" s="99">
        <f t="shared" si="1"/>
        <v>0</v>
      </c>
      <c r="L16" s="98">
        <f>SUM([5]idp!G218)</f>
        <v>0</v>
      </c>
      <c r="M16" s="100">
        <f t="shared" si="5"/>
        <v>0</v>
      </c>
      <c r="N16" s="98">
        <f>SUM([5]idp!C300)</f>
        <v>1510658000</v>
      </c>
      <c r="O16" s="98">
        <f>SUM([5]idp!D300)</f>
        <v>329156009</v>
      </c>
      <c r="P16" s="98">
        <f t="shared" si="13"/>
        <v>1839814009</v>
      </c>
      <c r="Q16" s="99">
        <f t="shared" si="2"/>
        <v>2.7802389995163938E-2</v>
      </c>
      <c r="R16" s="98">
        <f>SUM([5]idp!G300)</f>
        <v>1280152884</v>
      </c>
      <c r="S16" s="97">
        <f t="shared" si="6"/>
        <v>69.580559651016344</v>
      </c>
      <c r="T16" s="146">
        <f t="shared" si="15"/>
        <v>8523901000</v>
      </c>
      <c r="U16" s="98">
        <f t="shared" si="15"/>
        <v>2049892185</v>
      </c>
      <c r="V16" s="98">
        <f t="shared" si="14"/>
        <v>10573793185</v>
      </c>
      <c r="W16" s="99">
        <f t="shared" si="3"/>
        <v>6.1029710925015294E-2</v>
      </c>
      <c r="X16" s="98">
        <f t="shared" si="16"/>
        <v>6540810238</v>
      </c>
      <c r="Y16" s="99">
        <f t="shared" si="9"/>
        <v>61.858692746882959</v>
      </c>
      <c r="Z16" s="101">
        <f t="shared" si="10"/>
        <v>4032982947</v>
      </c>
    </row>
    <row r="17" spans="1:26" x14ac:dyDescent="0.2">
      <c r="A17" s="145" t="s">
        <v>920</v>
      </c>
      <c r="B17" s="98">
        <f>SUM([5]idip!C13)</f>
        <v>31937476000</v>
      </c>
      <c r="C17" s="98">
        <f>SUM([5]idip!D13)</f>
        <v>0</v>
      </c>
      <c r="D17" s="98">
        <f t="shared" si="11"/>
        <v>31937476000</v>
      </c>
      <c r="E17" s="99">
        <f t="shared" si="0"/>
        <v>0.40688302584808617</v>
      </c>
      <c r="F17" s="98">
        <f>SUM([5]idip!G13)</f>
        <v>4504645449</v>
      </c>
      <c r="G17" s="100">
        <f t="shared" si="4"/>
        <v>14.104575605786756</v>
      </c>
      <c r="H17" s="98">
        <f>SUM([5]idip!C218)</f>
        <v>0</v>
      </c>
      <c r="I17" s="98">
        <f>SUM([5]idip!D218)</f>
        <v>0</v>
      </c>
      <c r="J17" s="98">
        <f t="shared" si="12"/>
        <v>0</v>
      </c>
      <c r="K17" s="99">
        <f t="shared" si="1"/>
        <v>0</v>
      </c>
      <c r="L17" s="98">
        <f>SUM([5]idip!G218)</f>
        <v>0</v>
      </c>
      <c r="M17" s="100">
        <f t="shared" si="5"/>
        <v>0</v>
      </c>
      <c r="N17" s="98">
        <f>SUM([5]idip!C300)</f>
        <v>12056435000</v>
      </c>
      <c r="O17" s="98">
        <f>SUM([5]idip!D300)</f>
        <v>0</v>
      </c>
      <c r="P17" s="98">
        <f t="shared" si="13"/>
        <v>12056435000</v>
      </c>
      <c r="Q17" s="99">
        <f t="shared" si="2"/>
        <v>0.18219108354519781</v>
      </c>
      <c r="R17" s="98">
        <f>SUM([5]idip!G300)</f>
        <v>65540170</v>
      </c>
      <c r="S17" s="97">
        <f t="shared" si="6"/>
        <v>0.5436115236386212</v>
      </c>
      <c r="T17" s="146">
        <f t="shared" si="15"/>
        <v>43993911000</v>
      </c>
      <c r="U17" s="98">
        <f t="shared" si="15"/>
        <v>0</v>
      </c>
      <c r="V17" s="98">
        <f t="shared" si="14"/>
        <v>43993911000</v>
      </c>
      <c r="W17" s="99">
        <f t="shared" si="3"/>
        <v>0.25392360374512574</v>
      </c>
      <c r="X17" s="98">
        <f t="shared" si="16"/>
        <v>4570185619</v>
      </c>
      <c r="Y17" s="99">
        <f t="shared" si="9"/>
        <v>10.388223086144807</v>
      </c>
      <c r="Z17" s="101">
        <f t="shared" si="10"/>
        <v>39423725381</v>
      </c>
    </row>
    <row r="18" spans="1:26" x14ac:dyDescent="0.2">
      <c r="A18" s="145" t="s">
        <v>989</v>
      </c>
      <c r="B18" s="98">
        <f>SUM([5]fga!C13)</f>
        <v>161335000</v>
      </c>
      <c r="C18" s="98">
        <f>SUM([5]fga!D13)</f>
        <v>0</v>
      </c>
      <c r="D18" s="98">
        <f t="shared" si="11"/>
        <v>161335000</v>
      </c>
      <c r="E18" s="99">
        <f t="shared" si="0"/>
        <v>2.0554057864560424E-3</v>
      </c>
      <c r="F18" s="98">
        <f>SUM([5]fga!G13)</f>
        <v>74515737</v>
      </c>
      <c r="G18" s="100">
        <f t="shared" si="4"/>
        <v>46.186963151207117</v>
      </c>
      <c r="H18" s="98">
        <f>SUM([5]fga!C218)</f>
        <v>0</v>
      </c>
      <c r="I18" s="98">
        <f>SUM([5]fga!D218)</f>
        <v>0</v>
      </c>
      <c r="J18" s="98">
        <f t="shared" si="12"/>
        <v>0</v>
      </c>
      <c r="K18" s="99">
        <f t="shared" si="1"/>
        <v>0</v>
      </c>
      <c r="L18" s="98">
        <f>SUM([5]fga!G218)</f>
        <v>0</v>
      </c>
      <c r="M18" s="100">
        <f t="shared" si="5"/>
        <v>0</v>
      </c>
      <c r="N18" s="98">
        <f>SUM([5]fga!C300)</f>
        <v>171870000</v>
      </c>
      <c r="O18" s="98">
        <f>SUM([5]fga!D300)</f>
        <v>0</v>
      </c>
      <c r="P18" s="98">
        <f t="shared" si="13"/>
        <v>171870000</v>
      </c>
      <c r="Q18" s="99">
        <f t="shared" si="2"/>
        <v>2.5972172975604435E-3</v>
      </c>
      <c r="R18" s="98">
        <f>SUM([5]fga!G300)</f>
        <v>171870000</v>
      </c>
      <c r="S18" s="97">
        <f t="shared" si="6"/>
        <v>100</v>
      </c>
      <c r="T18" s="146">
        <f t="shared" si="15"/>
        <v>333205000</v>
      </c>
      <c r="U18" s="98">
        <f t="shared" si="15"/>
        <v>0</v>
      </c>
      <c r="V18" s="98">
        <f t="shared" si="14"/>
        <v>333205000</v>
      </c>
      <c r="W18" s="99">
        <f t="shared" si="3"/>
        <v>1.9231891973844886E-3</v>
      </c>
      <c r="X18" s="98">
        <f t="shared" si="16"/>
        <v>246385737</v>
      </c>
      <c r="Y18" s="99">
        <f t="shared" si="9"/>
        <v>73.944189613001015</v>
      </c>
      <c r="Z18" s="101">
        <f t="shared" si="10"/>
        <v>86819263</v>
      </c>
    </row>
    <row r="19" spans="1:26" x14ac:dyDescent="0.2">
      <c r="A19" s="145" t="s">
        <v>922</v>
      </c>
      <c r="B19" s="98">
        <f>SUM([5]orq!C13)</f>
        <v>180000000</v>
      </c>
      <c r="C19" s="98">
        <f>SUM([5]orq!D13)</f>
        <v>0</v>
      </c>
      <c r="D19" s="98">
        <f t="shared" si="11"/>
        <v>180000000</v>
      </c>
      <c r="E19" s="99">
        <f t="shared" si="0"/>
        <v>2.2931976419381262E-3</v>
      </c>
      <c r="F19" s="98">
        <f>SUM([5]orq!G13)</f>
        <v>13689711</v>
      </c>
      <c r="G19" s="100">
        <f t="shared" si="4"/>
        <v>7.6053949999999997</v>
      </c>
      <c r="H19" s="98">
        <f>SUM([5]orq!C218)</f>
        <v>0</v>
      </c>
      <c r="I19" s="98">
        <f>SUM([5]orq!D218)</f>
        <v>0</v>
      </c>
      <c r="J19" s="98">
        <f t="shared" si="12"/>
        <v>0</v>
      </c>
      <c r="K19" s="99">
        <f t="shared" si="1"/>
        <v>0</v>
      </c>
      <c r="L19" s="98">
        <f>SUM([5]orq!G218)</f>
        <v>0</v>
      </c>
      <c r="M19" s="100">
        <f t="shared" si="5"/>
        <v>0</v>
      </c>
      <c r="N19" s="98">
        <f>SUM([5]orq!C300)</f>
        <v>66917000</v>
      </c>
      <c r="O19" s="98">
        <f>SUM([5]orq!D300)</f>
        <v>0</v>
      </c>
      <c r="P19" s="98">
        <f t="shared" si="13"/>
        <v>66917000</v>
      </c>
      <c r="Q19" s="99">
        <f t="shared" si="2"/>
        <v>1.011217722120511E-3</v>
      </c>
      <c r="R19" s="98">
        <f>SUM([5]orq!G300)</f>
        <v>361018</v>
      </c>
      <c r="S19" s="97">
        <f t="shared" si="6"/>
        <v>0.53950117309502821</v>
      </c>
      <c r="T19" s="146">
        <f t="shared" si="15"/>
        <v>246917000</v>
      </c>
      <c r="U19" s="98">
        <f t="shared" si="15"/>
        <v>0</v>
      </c>
      <c r="V19" s="98">
        <f t="shared" si="14"/>
        <v>246917000</v>
      </c>
      <c r="W19" s="99">
        <f t="shared" si="3"/>
        <v>1.4251530050587047E-3</v>
      </c>
      <c r="X19" s="98">
        <f t="shared" si="16"/>
        <v>14050729</v>
      </c>
      <c r="Y19" s="99">
        <f t="shared" si="9"/>
        <v>5.6904664320399156</v>
      </c>
      <c r="Z19" s="101">
        <f t="shared" si="10"/>
        <v>232866271</v>
      </c>
    </row>
    <row r="20" spans="1:26" ht="25.5" x14ac:dyDescent="0.2">
      <c r="A20" s="145" t="s">
        <v>990</v>
      </c>
      <c r="B20" s="98">
        <f>SUM([5]fvs!C13)</f>
        <v>162000000</v>
      </c>
      <c r="C20" s="98">
        <f>SUM([5]fvs!D13)</f>
        <v>0</v>
      </c>
      <c r="D20" s="98">
        <f t="shared" si="11"/>
        <v>162000000</v>
      </c>
      <c r="E20" s="99">
        <f t="shared" si="0"/>
        <v>2.0638778777443134E-3</v>
      </c>
      <c r="F20" s="98">
        <f>SUM([5]fvs!G13)</f>
        <v>79383968</v>
      </c>
      <c r="G20" s="100">
        <f t="shared" si="4"/>
        <v>49.002449382716051</v>
      </c>
      <c r="H20" s="98">
        <f>SUM([5]fvs!C218)</f>
        <v>0</v>
      </c>
      <c r="I20" s="98">
        <f>SUM([5]fvs!D218)</f>
        <v>0</v>
      </c>
      <c r="J20" s="98">
        <f t="shared" si="12"/>
        <v>0</v>
      </c>
      <c r="K20" s="99">
        <f t="shared" si="1"/>
        <v>0</v>
      </c>
      <c r="L20" s="98">
        <f>SUM([5]fvs!G218)</f>
        <v>0</v>
      </c>
      <c r="M20" s="100">
        <f t="shared" si="5"/>
        <v>0</v>
      </c>
      <c r="N20" s="98">
        <f>SUM([5]fvs!C300)</f>
        <v>17977144000</v>
      </c>
      <c r="O20" s="98">
        <f>SUM([5]fvs!D300)</f>
        <v>0</v>
      </c>
      <c r="P20" s="98">
        <f t="shared" si="13"/>
        <v>17977144000</v>
      </c>
      <c r="Q20" s="99">
        <f t="shared" si="2"/>
        <v>0.27166200824771597</v>
      </c>
      <c r="R20" s="98">
        <f>SUM([5]fvs!G300)</f>
        <v>15680735022</v>
      </c>
      <c r="S20" s="97">
        <f t="shared" si="6"/>
        <v>87.225952142342521</v>
      </c>
      <c r="T20" s="146">
        <f t="shared" si="15"/>
        <v>18139144000</v>
      </c>
      <c r="U20" s="98">
        <f t="shared" si="15"/>
        <v>0</v>
      </c>
      <c r="V20" s="98">
        <f t="shared" si="14"/>
        <v>18139144000</v>
      </c>
      <c r="W20" s="99">
        <f t="shared" si="3"/>
        <v>0.10469532507195768</v>
      </c>
      <c r="X20" s="98">
        <f t="shared" si="16"/>
        <v>15760118990</v>
      </c>
      <c r="Y20" s="99">
        <f t="shared" si="9"/>
        <v>86.884579503861929</v>
      </c>
      <c r="Z20" s="101">
        <f t="shared" si="10"/>
        <v>2379025010</v>
      </c>
    </row>
    <row r="21" spans="1:26" x14ac:dyDescent="0.2">
      <c r="A21" s="145" t="s">
        <v>991</v>
      </c>
      <c r="B21" s="98">
        <f>SUM([5]jar!C13)</f>
        <v>2774506000</v>
      </c>
      <c r="C21" s="98">
        <f>SUM([5]jar!D13)</f>
        <v>0</v>
      </c>
      <c r="D21" s="98">
        <f t="shared" si="11"/>
        <v>2774506000</v>
      </c>
      <c r="E21" s="99">
        <f t="shared" si="0"/>
        <v>3.5347170093017681E-2</v>
      </c>
      <c r="F21" s="98">
        <f>SUM([5]jar!G13)</f>
        <v>1412506224</v>
      </c>
      <c r="G21" s="100">
        <f t="shared" si="4"/>
        <v>50.910188119975231</v>
      </c>
      <c r="H21" s="98">
        <f>SUM([5]jar!C218)</f>
        <v>0</v>
      </c>
      <c r="I21" s="98">
        <f>SUM([5]jar!D218)</f>
        <v>0</v>
      </c>
      <c r="J21" s="98">
        <f t="shared" si="12"/>
        <v>0</v>
      </c>
      <c r="K21" s="99">
        <f t="shared" si="1"/>
        <v>0</v>
      </c>
      <c r="L21" s="98">
        <f>SUM([5]jar!G218)</f>
        <v>0</v>
      </c>
      <c r="M21" s="100">
        <f t="shared" si="5"/>
        <v>0</v>
      </c>
      <c r="N21" s="98">
        <f>SUM([5]jar!C300)</f>
        <v>877714000</v>
      </c>
      <c r="O21" s="98">
        <f>SUM([5]jar!D300)</f>
        <v>0</v>
      </c>
      <c r="P21" s="98">
        <f t="shared" si="13"/>
        <v>877714000</v>
      </c>
      <c r="Q21" s="99">
        <f t="shared" si="2"/>
        <v>1.3263594479030473E-2</v>
      </c>
      <c r="R21" s="98">
        <f>SUM([5]jar!G300)</f>
        <v>0</v>
      </c>
      <c r="S21" s="97">
        <f t="shared" si="6"/>
        <v>0</v>
      </c>
      <c r="T21" s="146">
        <f t="shared" si="15"/>
        <v>3652220000</v>
      </c>
      <c r="U21" s="98">
        <f t="shared" si="15"/>
        <v>0</v>
      </c>
      <c r="V21" s="98">
        <f t="shared" si="14"/>
        <v>3652220000</v>
      </c>
      <c r="W21" s="99">
        <f t="shared" si="3"/>
        <v>2.1079845892083181E-2</v>
      </c>
      <c r="X21" s="98">
        <f t="shared" si="16"/>
        <v>1412506224</v>
      </c>
      <c r="Y21" s="99">
        <f t="shared" si="9"/>
        <v>38.675277611972994</v>
      </c>
      <c r="Z21" s="101">
        <f t="shared" si="10"/>
        <v>2239713776</v>
      </c>
    </row>
    <row r="22" spans="1:26" ht="38.25" x14ac:dyDescent="0.2">
      <c r="A22" s="145" t="s">
        <v>992</v>
      </c>
      <c r="B22" s="98">
        <f>SUM([5]ide!C13)</f>
        <v>110000000</v>
      </c>
      <c r="C22" s="98">
        <f>SUM([5]ide!D13)</f>
        <v>3120119076</v>
      </c>
      <c r="D22" s="98">
        <f t="shared" si="11"/>
        <v>3230119076</v>
      </c>
      <c r="E22" s="99">
        <f t="shared" si="0"/>
        <v>4.1151674712569773E-2</v>
      </c>
      <c r="F22" s="98">
        <f>SUM([5]ide!G13)</f>
        <v>3120119076</v>
      </c>
      <c r="G22" s="100">
        <f t="shared" si="4"/>
        <v>96.59455278855485</v>
      </c>
      <c r="H22" s="98">
        <f>SUM([5]ide!C218)</f>
        <v>0</v>
      </c>
      <c r="I22" s="98">
        <f>SUM([5]ide!D218)</f>
        <v>0</v>
      </c>
      <c r="J22" s="98">
        <f t="shared" si="12"/>
        <v>0</v>
      </c>
      <c r="K22" s="99">
        <f t="shared" si="1"/>
        <v>0</v>
      </c>
      <c r="L22" s="98">
        <f>SUM([5]ide!G218)</f>
        <v>0</v>
      </c>
      <c r="M22" s="100">
        <f t="shared" si="5"/>
        <v>0</v>
      </c>
      <c r="N22" s="98">
        <f>SUM([5]ide!C300)</f>
        <v>105965000</v>
      </c>
      <c r="O22" s="98">
        <f>SUM([5]ide!D300)</f>
        <v>0</v>
      </c>
      <c r="P22" s="98">
        <f t="shared" si="13"/>
        <v>105965000</v>
      </c>
      <c r="Q22" s="99">
        <f t="shared" si="2"/>
        <v>1.6012924357711785E-3</v>
      </c>
      <c r="R22" s="98">
        <f>SUM([5]ide!G300)</f>
        <v>109235603</v>
      </c>
      <c r="S22" s="97">
        <f t="shared" si="6"/>
        <v>103.08649365356486</v>
      </c>
      <c r="T22" s="146">
        <f t="shared" si="15"/>
        <v>215965000</v>
      </c>
      <c r="U22" s="98">
        <f t="shared" si="15"/>
        <v>3120119076</v>
      </c>
      <c r="V22" s="98">
        <f t="shared" si="14"/>
        <v>3336084076</v>
      </c>
      <c r="W22" s="99">
        <f t="shared" si="3"/>
        <v>1.9255175812276565E-2</v>
      </c>
      <c r="X22" s="98">
        <f t="shared" si="16"/>
        <v>3229354679</v>
      </c>
      <c r="Y22" s="99">
        <f t="shared" si="9"/>
        <v>96.80075817729481</v>
      </c>
      <c r="Z22" s="101">
        <f t="shared" si="10"/>
        <v>106729397</v>
      </c>
    </row>
    <row r="23" spans="1:26" x14ac:dyDescent="0.2">
      <c r="A23" s="145" t="s">
        <v>993</v>
      </c>
      <c r="B23" s="98">
        <f>SUM([5]tur!C13)</f>
        <v>0</v>
      </c>
      <c r="C23" s="98">
        <f>SUM([5]tur!D13)</f>
        <v>0</v>
      </c>
      <c r="D23" s="98">
        <f t="shared" si="11"/>
        <v>0</v>
      </c>
      <c r="E23" s="99">
        <f t="shared" si="0"/>
        <v>0</v>
      </c>
      <c r="F23" s="98">
        <f>SUM([5]tur!G13)</f>
        <v>0</v>
      </c>
      <c r="G23" s="100">
        <f t="shared" si="4"/>
        <v>0</v>
      </c>
      <c r="H23" s="98">
        <f>SUM([5]tur!C218)</f>
        <v>0</v>
      </c>
      <c r="I23" s="98">
        <f>SUM([5]tur!D218)</f>
        <v>0</v>
      </c>
      <c r="J23" s="98">
        <f t="shared" si="12"/>
        <v>0</v>
      </c>
      <c r="K23" s="99">
        <f t="shared" si="1"/>
        <v>0</v>
      </c>
      <c r="L23" s="98">
        <f>SUM([5]tur!G218)</f>
        <v>0</v>
      </c>
      <c r="M23" s="100">
        <f t="shared" si="5"/>
        <v>0</v>
      </c>
      <c r="N23" s="98">
        <f>SUM([5]tur!C300)</f>
        <v>0</v>
      </c>
      <c r="O23" s="98">
        <f>SUM([5]tur!D300)</f>
        <v>0</v>
      </c>
      <c r="P23" s="98">
        <f t="shared" si="13"/>
        <v>0</v>
      </c>
      <c r="Q23" s="99">
        <f t="shared" si="2"/>
        <v>0</v>
      </c>
      <c r="R23" s="98">
        <f>SUM([5]tur!G300)</f>
        <v>0</v>
      </c>
      <c r="S23" s="97">
        <f t="shared" si="6"/>
        <v>0</v>
      </c>
      <c r="T23" s="146">
        <f t="shared" si="15"/>
        <v>0</v>
      </c>
      <c r="U23" s="98">
        <f t="shared" si="15"/>
        <v>0</v>
      </c>
      <c r="V23" s="98">
        <f t="shared" si="14"/>
        <v>0</v>
      </c>
      <c r="W23" s="99">
        <f t="shared" si="3"/>
        <v>0</v>
      </c>
      <c r="X23" s="98">
        <f t="shared" si="16"/>
        <v>0</v>
      </c>
      <c r="Y23" s="99">
        <f t="shared" si="9"/>
        <v>0</v>
      </c>
      <c r="Z23" s="101">
        <f t="shared" si="10"/>
        <v>0</v>
      </c>
    </row>
    <row r="24" spans="1:26" ht="25.5" x14ac:dyDescent="0.2">
      <c r="A24" s="145" t="s">
        <v>994</v>
      </c>
      <c r="B24" s="98">
        <f>SUM([5]art!C13)</f>
        <v>11316000000</v>
      </c>
      <c r="C24" s="98">
        <f>SUM([5]art!D13)</f>
        <v>0</v>
      </c>
      <c r="D24" s="98">
        <f t="shared" si="11"/>
        <v>11316000000</v>
      </c>
      <c r="E24" s="99">
        <f t="shared" si="0"/>
        <v>0.1441656917565102</v>
      </c>
      <c r="F24" s="98">
        <f>SUM([5]art!G13)</f>
        <v>1542984597</v>
      </c>
      <c r="G24" s="100">
        <f t="shared" si="4"/>
        <v>13.63542415164369</v>
      </c>
      <c r="H24" s="98">
        <f>SUM([5]art!C218)</f>
        <v>0</v>
      </c>
      <c r="I24" s="98">
        <f>SUM([5]art!D218)</f>
        <v>0</v>
      </c>
      <c r="J24" s="98">
        <f t="shared" si="12"/>
        <v>0</v>
      </c>
      <c r="K24" s="99">
        <f t="shared" si="1"/>
        <v>0</v>
      </c>
      <c r="L24" s="98">
        <f>SUM([5]art!G218)</f>
        <v>0</v>
      </c>
      <c r="M24" s="100">
        <f t="shared" si="5"/>
        <v>0</v>
      </c>
      <c r="N24" s="98">
        <f>SUM([5]art!C300)</f>
        <v>1200000000</v>
      </c>
      <c r="O24" s="98">
        <f>SUM([5]art!D300)</f>
        <v>1111690000</v>
      </c>
      <c r="P24" s="98">
        <f t="shared" si="13"/>
        <v>2311690000</v>
      </c>
      <c r="Q24" s="99">
        <f t="shared" si="2"/>
        <v>3.4933154445787526E-2</v>
      </c>
      <c r="R24" s="98">
        <f>SUM([5]art!G300)</f>
        <v>37100549</v>
      </c>
      <c r="S24" s="97">
        <f t="shared" si="6"/>
        <v>1.6049102172004033</v>
      </c>
      <c r="T24" s="146">
        <f t="shared" si="15"/>
        <v>12516000000</v>
      </c>
      <c r="U24" s="98">
        <f t="shared" si="15"/>
        <v>1111690000</v>
      </c>
      <c r="V24" s="98">
        <f t="shared" si="14"/>
        <v>13627690000</v>
      </c>
      <c r="W24" s="99">
        <f t="shared" si="3"/>
        <v>7.8656161201976618E-2</v>
      </c>
      <c r="X24" s="98">
        <f t="shared" si="16"/>
        <v>1580085146</v>
      </c>
      <c r="Y24" s="99">
        <f t="shared" si="9"/>
        <v>11.594666051253</v>
      </c>
      <c r="Z24" s="101">
        <f t="shared" si="10"/>
        <v>12047604854</v>
      </c>
    </row>
    <row r="25" spans="1:26" ht="38.25" x14ac:dyDescent="0.2">
      <c r="A25" s="145" t="s">
        <v>995</v>
      </c>
      <c r="B25" s="98">
        <f>SUM([5]com!C13)</f>
        <v>0</v>
      </c>
      <c r="C25" s="98">
        <f>SUM([5]com!D13)</f>
        <v>0</v>
      </c>
      <c r="D25" s="98">
        <f t="shared" si="11"/>
        <v>0</v>
      </c>
      <c r="E25" s="99">
        <f t="shared" si="0"/>
        <v>0</v>
      </c>
      <c r="F25" s="98">
        <f>SUM([5]com!G13)</f>
        <v>0</v>
      </c>
      <c r="G25" s="100">
        <f t="shared" si="4"/>
        <v>0</v>
      </c>
      <c r="H25" s="98">
        <f>SUM([5]com!C218)</f>
        <v>0</v>
      </c>
      <c r="I25" s="98">
        <f>SUM([5]com!D218)</f>
        <v>0</v>
      </c>
      <c r="J25" s="98">
        <f t="shared" ref="J25" si="17">SUM(H25:I25)</f>
        <v>0</v>
      </c>
      <c r="K25" s="99">
        <f t="shared" si="1"/>
        <v>0</v>
      </c>
      <c r="L25" s="98">
        <f>SUM([5]com!G218)</f>
        <v>0</v>
      </c>
      <c r="M25" s="100">
        <f t="shared" si="5"/>
        <v>0</v>
      </c>
      <c r="N25" s="98"/>
      <c r="O25" s="98"/>
      <c r="P25" s="98">
        <f t="shared" ref="P25" si="18">SUM(N25:O25)</f>
        <v>0</v>
      </c>
      <c r="Q25" s="99"/>
      <c r="R25" s="98"/>
      <c r="S25" s="97"/>
      <c r="T25" s="146">
        <f t="shared" ref="T25" si="19">SUM(B25+H25+N25)</f>
        <v>0</v>
      </c>
      <c r="U25" s="98">
        <f t="shared" si="15"/>
        <v>0</v>
      </c>
      <c r="V25" s="98">
        <f t="shared" ref="V25" si="20">SUM(T25:U25)</f>
        <v>0</v>
      </c>
      <c r="W25" s="99">
        <f t="shared" si="3"/>
        <v>0</v>
      </c>
      <c r="X25" s="98">
        <f t="shared" si="16"/>
        <v>0</v>
      </c>
      <c r="Y25" s="99">
        <f t="shared" si="9"/>
        <v>0</v>
      </c>
      <c r="Z25" s="101">
        <f t="shared" si="10"/>
        <v>0</v>
      </c>
    </row>
    <row r="26" spans="1:26" ht="25.5" x14ac:dyDescent="0.2">
      <c r="A26" s="145" t="s">
        <v>996</v>
      </c>
      <c r="B26" s="98">
        <f>SUM([5]cat!C13)</f>
        <v>1600000000</v>
      </c>
      <c r="C26" s="98">
        <f>SUM([5]cat!D13)</f>
        <v>0</v>
      </c>
      <c r="D26" s="98">
        <f t="shared" si="11"/>
        <v>1600000000</v>
      </c>
      <c r="E26" s="99">
        <f t="shared" si="0"/>
        <v>2.0383979039450009E-2</v>
      </c>
      <c r="F26" s="98">
        <f>SUM([5]cat!G13)</f>
        <v>582879176</v>
      </c>
      <c r="G26" s="100">
        <f t="shared" si="4"/>
        <v>36.429948499999995</v>
      </c>
      <c r="H26" s="98">
        <f>SUM([5]cat!C218)</f>
        <v>0</v>
      </c>
      <c r="I26" s="98">
        <f>SUM([5]cat!D218)</f>
        <v>0</v>
      </c>
      <c r="J26" s="98">
        <f t="shared" si="12"/>
        <v>0</v>
      </c>
      <c r="K26" s="99">
        <f t="shared" si="1"/>
        <v>0</v>
      </c>
      <c r="L26" s="98">
        <f>SUM([5]cat!G218)</f>
        <v>0</v>
      </c>
      <c r="M26" s="100">
        <f t="shared" si="5"/>
        <v>0</v>
      </c>
      <c r="N26" s="98">
        <f>SUM([5]cat!C300)</f>
        <v>784932000</v>
      </c>
      <c r="O26" s="98">
        <f>SUM([5]cat!D300)</f>
        <v>0</v>
      </c>
      <c r="P26" s="98">
        <f t="shared" si="13"/>
        <v>784932000</v>
      </c>
      <c r="Q26" s="99">
        <f>IF(OR(P26=0,P$32=0),0,(P26/P$32)*100)</f>
        <v>1.186151723866128E-2</v>
      </c>
      <c r="R26" s="98">
        <f>SUM([5]cat!G300)</f>
        <v>784932000</v>
      </c>
      <c r="S26" s="97">
        <f t="shared" si="6"/>
        <v>100</v>
      </c>
      <c r="T26" s="146">
        <f t="shared" si="15"/>
        <v>2384932000</v>
      </c>
      <c r="U26" s="98">
        <f t="shared" si="15"/>
        <v>0</v>
      </c>
      <c r="V26" s="98">
        <f t="shared" si="14"/>
        <v>2384932000</v>
      </c>
      <c r="W26" s="99">
        <f t="shared" si="3"/>
        <v>1.3765326027210225E-2</v>
      </c>
      <c r="X26" s="98">
        <f t="shared" si="16"/>
        <v>1367811176</v>
      </c>
      <c r="Y26" s="99">
        <f t="shared" si="9"/>
        <v>57.352208616430154</v>
      </c>
      <c r="Z26" s="101">
        <f t="shared" si="10"/>
        <v>1017120824</v>
      </c>
    </row>
    <row r="27" spans="1:26" ht="38.25" x14ac:dyDescent="0.2">
      <c r="A27" s="145" t="s">
        <v>997</v>
      </c>
      <c r="B27" s="98">
        <f>SUM([5]via!C13)</f>
        <v>15000000000</v>
      </c>
      <c r="C27" s="98">
        <f>SUM([5]via!D13)</f>
        <v>0</v>
      </c>
      <c r="D27" s="98">
        <f t="shared" si="11"/>
        <v>15000000000</v>
      </c>
      <c r="E27" s="99">
        <f t="shared" si="0"/>
        <v>0.19109980349484385</v>
      </c>
      <c r="F27" s="98">
        <f>SUM([5]via!G13)</f>
        <v>0</v>
      </c>
      <c r="G27" s="100">
        <f t="shared" si="4"/>
        <v>0</v>
      </c>
      <c r="H27" s="98">
        <f>SUM([5]via!C218)</f>
        <v>0</v>
      </c>
      <c r="I27" s="98">
        <f>SUM([5]via!D218)</f>
        <v>0</v>
      </c>
      <c r="J27" s="98">
        <f t="shared" si="12"/>
        <v>0</v>
      </c>
      <c r="K27" s="99">
        <f t="shared" si="1"/>
        <v>0</v>
      </c>
      <c r="L27" s="98">
        <f>SUM([5]via!G218)</f>
        <v>0</v>
      </c>
      <c r="M27" s="100">
        <f t="shared" si="5"/>
        <v>0</v>
      </c>
      <c r="N27" s="98">
        <f>SUM([5]via!C300)</f>
        <v>108319976000</v>
      </c>
      <c r="O27" s="98">
        <f>SUM([5]via!D300)</f>
        <v>0</v>
      </c>
      <c r="P27" s="98">
        <f t="shared" si="13"/>
        <v>108319976000</v>
      </c>
      <c r="Q27" s="99">
        <f>IF(OR(P27=0,P$32=0),0,(P27/P$32)*100)</f>
        <v>1.6368797075611341</v>
      </c>
      <c r="R27" s="98">
        <f>SUM([5]via!G300)</f>
        <v>0</v>
      </c>
      <c r="S27" s="97">
        <f t="shared" si="6"/>
        <v>0</v>
      </c>
      <c r="T27" s="146">
        <f t="shared" si="15"/>
        <v>123319976000</v>
      </c>
      <c r="U27" s="98">
        <f t="shared" si="15"/>
        <v>0</v>
      </c>
      <c r="V27" s="98">
        <f t="shared" si="14"/>
        <v>123319976000</v>
      </c>
      <c r="W27" s="99">
        <f t="shared" si="3"/>
        <v>0.7117769711286277</v>
      </c>
      <c r="X27" s="98">
        <f t="shared" si="16"/>
        <v>0</v>
      </c>
      <c r="Y27" s="99">
        <f t="shared" si="9"/>
        <v>0</v>
      </c>
      <c r="Z27" s="101">
        <f t="shared" si="10"/>
        <v>123319976000</v>
      </c>
    </row>
    <row r="28" spans="1:26" ht="26.25" thickBot="1" x14ac:dyDescent="0.25">
      <c r="A28" s="148" t="s">
        <v>998</v>
      </c>
      <c r="B28" s="106">
        <f>SUM([5]ues!C$13)</f>
        <v>1854437000</v>
      </c>
      <c r="C28" s="106">
        <f>SUM([5]ues!D$13)</f>
        <v>0</v>
      </c>
      <c r="D28" s="106">
        <f>SUM(B28:C28)</f>
        <v>1854437000</v>
      </c>
      <c r="E28" s="105">
        <f t="shared" si="0"/>
        <v>2.3625503086237849E-2</v>
      </c>
      <c r="F28" s="106">
        <f>SUM([5]ues!G$13)</f>
        <v>456143219</v>
      </c>
      <c r="G28" s="107">
        <f t="shared" si="4"/>
        <v>24.597396352639642</v>
      </c>
      <c r="H28" s="106">
        <f>SUM([5]ues!C$218)</f>
        <v>0</v>
      </c>
      <c r="I28" s="106">
        <f>SUM([5]ues!D$218)</f>
        <v>0</v>
      </c>
      <c r="J28" s="106">
        <f>SUM(H28:I28)</f>
        <v>0</v>
      </c>
      <c r="K28" s="105">
        <f t="shared" si="1"/>
        <v>0</v>
      </c>
      <c r="L28" s="106">
        <f>SUM([5]ues!G$218)</f>
        <v>0</v>
      </c>
      <c r="M28" s="107">
        <f t="shared" si="5"/>
        <v>0</v>
      </c>
      <c r="N28" s="106">
        <f>SUM([5]ues!C$300)</f>
        <v>4737223000</v>
      </c>
      <c r="O28" s="106">
        <f>SUM([5]ues!D$300)</f>
        <v>0</v>
      </c>
      <c r="P28" s="106">
        <f>SUM(N28:O28)</f>
        <v>4737223000</v>
      </c>
      <c r="Q28" s="105">
        <f>IF(OR(P28=0,P$32=0),0,(P28/P$32)*100)</f>
        <v>7.1586649898185709E-2</v>
      </c>
      <c r="R28" s="106">
        <f>SUM([5]ues!G$300)</f>
        <v>4680956094</v>
      </c>
      <c r="S28" s="103">
        <f t="shared" si="6"/>
        <v>98.812238604769078</v>
      </c>
      <c r="T28" s="149">
        <f t="shared" si="15"/>
        <v>6591660000</v>
      </c>
      <c r="U28" s="104">
        <f t="shared" si="15"/>
        <v>0</v>
      </c>
      <c r="V28" s="106">
        <f>SUM(T28:U28)</f>
        <v>6591660000</v>
      </c>
      <c r="W28" s="150">
        <f t="shared" si="3"/>
        <v>3.8045675499561643E-2</v>
      </c>
      <c r="X28" s="104">
        <f t="shared" si="16"/>
        <v>5137099313</v>
      </c>
      <c r="Y28" s="150">
        <f t="shared" si="9"/>
        <v>77.933317449625733</v>
      </c>
      <c r="Z28" s="151">
        <f t="shared" si="10"/>
        <v>1454560687</v>
      </c>
    </row>
    <row r="29" spans="1:26" ht="13.5" thickBot="1" x14ac:dyDescent="0.25">
      <c r="A29" s="152" t="s">
        <v>999</v>
      </c>
      <c r="B29" s="110">
        <f>SUM(B9:B28)</f>
        <v>455065104000</v>
      </c>
      <c r="C29" s="110">
        <f>SUM(C9:C28)</f>
        <v>21926536894</v>
      </c>
      <c r="D29" s="110">
        <f>SUM(D9:D28)</f>
        <v>476991640894</v>
      </c>
      <c r="E29" s="112">
        <f t="shared" si="0"/>
        <v>6.0768672562351016</v>
      </c>
      <c r="F29" s="110">
        <f>SUM(F9:F28)</f>
        <v>149115373649</v>
      </c>
      <c r="G29" s="113">
        <f t="shared" si="4"/>
        <v>31.261632461634132</v>
      </c>
      <c r="H29" s="139">
        <f>SUM(H9:H28)</f>
        <v>523578319000</v>
      </c>
      <c r="I29" s="110">
        <f>SUM(I9:I28)</f>
        <v>0</v>
      </c>
      <c r="J29" s="110">
        <f t="shared" ref="J29" si="21">SUM(J9:J28)</f>
        <v>523578319000</v>
      </c>
      <c r="K29" s="112">
        <f t="shared" si="1"/>
        <v>18.314107757917927</v>
      </c>
      <c r="L29" s="110">
        <f>SUM(L9:L28)</f>
        <v>126950531451</v>
      </c>
      <c r="M29" s="113">
        <f t="shared" si="5"/>
        <v>24.246712830559357</v>
      </c>
      <c r="N29" s="139">
        <f>SUM(N9:N28)</f>
        <v>955397103000</v>
      </c>
      <c r="O29" s="139">
        <f>SUM(O9:O28)</f>
        <v>1440846009</v>
      </c>
      <c r="P29" s="110">
        <f t="shared" ref="P29" si="22">SUM(P9:P28)</f>
        <v>956837949009</v>
      </c>
      <c r="Q29" s="112">
        <f>IF(OR(P29=0,P$32=0),0,(P29/P$32)*100)</f>
        <v>14.459277780464493</v>
      </c>
      <c r="R29" s="139">
        <f>SUM(R9:R28)</f>
        <v>151320733063</v>
      </c>
      <c r="S29" s="111">
        <f t="shared" si="6"/>
        <v>15.814666759373763</v>
      </c>
      <c r="T29" s="153">
        <f>SUM(T9:T28)</f>
        <v>1934040526000</v>
      </c>
      <c r="U29" s="124">
        <f t="shared" ref="U29:V29" si="23">SUM(U9:U28)</f>
        <v>23367382903</v>
      </c>
      <c r="V29" s="110">
        <f t="shared" si="23"/>
        <v>1957407908903</v>
      </c>
      <c r="W29" s="154">
        <f t="shared" si="3"/>
        <v>11.297746868375956</v>
      </c>
      <c r="X29" s="124">
        <f t="shared" ref="X29" si="24">SUM(X9:X28)</f>
        <v>427386638163</v>
      </c>
      <c r="Y29" s="154">
        <f t="shared" si="9"/>
        <v>21.834316507003511</v>
      </c>
      <c r="Z29" s="155">
        <f t="shared" si="10"/>
        <v>1530021270740</v>
      </c>
    </row>
    <row r="30" spans="1:26" ht="25.5" x14ac:dyDescent="0.2">
      <c r="A30" s="156" t="s">
        <v>1000</v>
      </c>
      <c r="B30" s="89">
        <f>SUM([5]uni!C13)</f>
        <v>53373899000</v>
      </c>
      <c r="C30" s="89">
        <f>SUM([5]uni!D13)</f>
        <v>0</v>
      </c>
      <c r="D30" s="91">
        <f>SUM(B30:C30)</f>
        <v>53373899000</v>
      </c>
      <c r="E30" s="92">
        <f t="shared" si="0"/>
        <v>0.67998277404357621</v>
      </c>
      <c r="F30" s="89">
        <f>SUM([5]uni!G13)</f>
        <v>17030086571</v>
      </c>
      <c r="G30" s="93">
        <f t="shared" si="4"/>
        <v>31.90714354782288</v>
      </c>
      <c r="H30" s="89">
        <f>SUM([5]uni!C218)</f>
        <v>17120651000</v>
      </c>
      <c r="I30" s="89">
        <f>SUM([5]uni!D218)</f>
        <v>0</v>
      </c>
      <c r="J30" s="89">
        <f>SUM(H30:I30)</f>
        <v>17120651000</v>
      </c>
      <c r="K30" s="92">
        <f t="shared" si="1"/>
        <v>0.5988587302441476</v>
      </c>
      <c r="L30" s="89">
        <f>SUM([5]uni!G218)</f>
        <v>4565506836</v>
      </c>
      <c r="M30" s="93">
        <f t="shared" si="5"/>
        <v>26.666666098152458</v>
      </c>
      <c r="N30" s="89">
        <f>SUM([5]uni!C300)</f>
        <v>17511645000</v>
      </c>
      <c r="O30" s="89">
        <f>SUM([5]uni!D300)</f>
        <v>0</v>
      </c>
      <c r="P30" s="89">
        <f>SUM(N30:O30)</f>
        <v>17511645000</v>
      </c>
      <c r="Q30" s="92">
        <f>IF(OR(P30=0,P$32=0),0,(P30/P$32)*100)</f>
        <v>0.26462760983730643</v>
      </c>
      <c r="R30" s="89">
        <f>SUM([5]uni!G300)</f>
        <v>15727500789</v>
      </c>
      <c r="S30" s="90">
        <f t="shared" si="6"/>
        <v>89.811669828848167</v>
      </c>
      <c r="T30" s="147">
        <f t="shared" si="15"/>
        <v>88006195000</v>
      </c>
      <c r="U30" s="89">
        <f t="shared" si="15"/>
        <v>0</v>
      </c>
      <c r="V30" s="89">
        <f>SUM(T30:U30)</f>
        <v>88006195000</v>
      </c>
      <c r="W30" s="92">
        <f t="shared" si="3"/>
        <v>0.50795325258298274</v>
      </c>
      <c r="X30" s="89">
        <f t="shared" si="16"/>
        <v>37323094196</v>
      </c>
      <c r="Y30" s="92">
        <f t="shared" si="9"/>
        <v>42.409621499940997</v>
      </c>
      <c r="Z30" s="94">
        <f t="shared" si="10"/>
        <v>50683100804</v>
      </c>
    </row>
    <row r="31" spans="1:26" ht="13.5" thickBot="1" x14ac:dyDescent="0.25">
      <c r="A31" s="148" t="s">
        <v>1001</v>
      </c>
      <c r="B31" s="106">
        <f>SUM([5]cont!C13)</f>
        <v>925000000</v>
      </c>
      <c r="C31" s="106">
        <f>SUM([5]cont!D13)</f>
        <v>0</v>
      </c>
      <c r="D31" s="106">
        <f>SUM(B31:C31)</f>
        <v>925000000</v>
      </c>
      <c r="E31" s="105">
        <f t="shared" si="0"/>
        <v>1.1784487882182037E-2</v>
      </c>
      <c r="F31" s="106">
        <f>SUM([5]cont!G13)</f>
        <v>0</v>
      </c>
      <c r="G31" s="107">
        <f t="shared" si="4"/>
        <v>0</v>
      </c>
      <c r="H31" s="106">
        <f>SUM([5]cont!C218)</f>
        <v>0</v>
      </c>
      <c r="I31" s="106">
        <f>SUM([5]cont!D218)</f>
        <v>0</v>
      </c>
      <c r="J31" s="106">
        <f>SUM(H31:I31)</f>
        <v>0</v>
      </c>
      <c r="K31" s="105">
        <f t="shared" si="1"/>
        <v>0</v>
      </c>
      <c r="L31" s="106">
        <f>SUM([5]cont!G218)</f>
        <v>0</v>
      </c>
      <c r="M31" s="107">
        <f t="shared" si="5"/>
        <v>0</v>
      </c>
      <c r="N31" s="106">
        <f>SUM([5]cont!C300)</f>
        <v>0</v>
      </c>
      <c r="O31" s="106">
        <f>SUM([5]cont!D300)</f>
        <v>0</v>
      </c>
      <c r="P31" s="106">
        <f>SUM(N31:O31)</f>
        <v>0</v>
      </c>
      <c r="Q31" s="105"/>
      <c r="R31" s="106">
        <f>SUM([5]cont!G300)</f>
        <v>0</v>
      </c>
      <c r="S31" s="103"/>
      <c r="T31" s="149">
        <f t="shared" si="15"/>
        <v>925000000</v>
      </c>
      <c r="U31" s="104">
        <f t="shared" si="15"/>
        <v>0</v>
      </c>
      <c r="V31" s="106">
        <f>SUM(T31:U31)</f>
        <v>925000000</v>
      </c>
      <c r="W31" s="150">
        <f t="shared" si="3"/>
        <v>5.3389055013599793E-3</v>
      </c>
      <c r="X31" s="104">
        <f t="shared" si="16"/>
        <v>0</v>
      </c>
      <c r="Y31" s="150">
        <f t="shared" si="9"/>
        <v>0</v>
      </c>
      <c r="Z31" s="151">
        <f t="shared" si="10"/>
        <v>925000000</v>
      </c>
    </row>
    <row r="32" spans="1:26" s="76" customFormat="1" ht="13.5" thickBot="1" x14ac:dyDescent="0.25">
      <c r="A32" s="152" t="s">
        <v>1002</v>
      </c>
      <c r="B32" s="110">
        <f>SUM(B29:B31)+B8</f>
        <v>7827375098000</v>
      </c>
      <c r="C32" s="110">
        <f>SUM(C29:C31)+C8</f>
        <v>21926536894</v>
      </c>
      <c r="D32" s="110">
        <f>SUM(D29:D31)+D8</f>
        <v>7849301634894</v>
      </c>
      <c r="E32" s="112">
        <f t="shared" si="0"/>
        <v>100</v>
      </c>
      <c r="F32" s="110">
        <f>SUM(F29:F31)+F8</f>
        <v>1837857007277</v>
      </c>
      <c r="G32" s="113">
        <f t="shared" si="4"/>
        <v>23.414274196150433</v>
      </c>
      <c r="H32" s="139">
        <f>SUM(H29:H31)+H8</f>
        <v>2858879755000</v>
      </c>
      <c r="I32" s="110">
        <f>SUM(I29:I31)+I8</f>
        <v>0</v>
      </c>
      <c r="J32" s="110">
        <f t="shared" ref="J32" si="25">SUM(J29:J31)+J8</f>
        <v>2858879755000</v>
      </c>
      <c r="K32" s="112">
        <f t="shared" si="1"/>
        <v>100</v>
      </c>
      <c r="L32" s="110">
        <f>SUM(L29:L31)+L8</f>
        <v>627086538982</v>
      </c>
      <c r="M32" s="113">
        <f t="shared" si="5"/>
        <v>21.934694451043814</v>
      </c>
      <c r="N32" s="139">
        <f>SUM(N29:N31)+N8</f>
        <v>6616026247000</v>
      </c>
      <c r="O32" s="139">
        <f>SUM(O29:O31)+O8</f>
        <v>1440846009</v>
      </c>
      <c r="P32" s="110">
        <f t="shared" ref="P32" si="26">SUM(P29:P31)+P8</f>
        <v>6617467093009</v>
      </c>
      <c r="Q32" s="112">
        <f>IF(OR(P32=0,P$32=0),0,(P32/P$32)*100)</f>
        <v>100</v>
      </c>
      <c r="R32" s="139">
        <f>SUM(R29:R31)+R8</f>
        <v>276311776251</v>
      </c>
      <c r="S32" s="111">
        <f t="shared" si="6"/>
        <v>4.1754915040364704</v>
      </c>
      <c r="T32" s="153">
        <f>SUM(T29:T31)+T8</f>
        <v>17302281100000</v>
      </c>
      <c r="U32" s="124">
        <f>SUM(U29:U31)+U8</f>
        <v>23367382903</v>
      </c>
      <c r="V32" s="110">
        <f t="shared" ref="V32" si="27">SUM(V29:V31)+V8</f>
        <v>17325648482903</v>
      </c>
      <c r="W32" s="154">
        <f t="shared" si="3"/>
        <v>100</v>
      </c>
      <c r="X32" s="124">
        <f>SUM(X29:X31)+X8</f>
        <v>2741255322510</v>
      </c>
      <c r="Y32" s="154">
        <f t="shared" si="9"/>
        <v>15.821949321060499</v>
      </c>
      <c r="Z32" s="155">
        <f t="shared" si="10"/>
        <v>14584393160393</v>
      </c>
    </row>
    <row r="33" spans="1:24" hidden="1" x14ac:dyDescent="0.2">
      <c r="A33" s="127" t="s">
        <v>1003</v>
      </c>
      <c r="B33" s="95">
        <v>7096089625000</v>
      </c>
      <c r="C33" s="95">
        <v>-145294632</v>
      </c>
      <c r="D33" s="95">
        <v>7095944330368</v>
      </c>
      <c r="F33" s="95">
        <v>7546082821385.4004</v>
      </c>
      <c r="H33" s="95">
        <v>2822096582000</v>
      </c>
      <c r="I33" s="95">
        <v>-250155760569</v>
      </c>
      <c r="J33" s="95">
        <v>2571940821431</v>
      </c>
      <c r="K33" s="157">
        <f t="shared" si="1"/>
        <v>89.963238815233069</v>
      </c>
      <c r="L33" s="95">
        <v>2622616505627.54</v>
      </c>
      <c r="N33" s="95">
        <v>4812142726000</v>
      </c>
      <c r="O33" s="95">
        <v>-526725291111</v>
      </c>
      <c r="P33" s="95">
        <v>4285417434889</v>
      </c>
      <c r="R33" s="95">
        <v>3460185321927.0801</v>
      </c>
      <c r="T33" s="95">
        <v>14730328933000</v>
      </c>
      <c r="U33" s="95">
        <v>-777026346312</v>
      </c>
      <c r="V33" s="95">
        <v>13953302586688</v>
      </c>
      <c r="X33" s="95">
        <v>13628884648940</v>
      </c>
    </row>
    <row r="34" spans="1:24" x14ac:dyDescent="0.2">
      <c r="K34" s="158"/>
    </row>
    <row r="35" spans="1:24" x14ac:dyDescent="0.2">
      <c r="B35" s="95">
        <f>SUM([5]ctas!C13)</f>
        <v>7827375098000</v>
      </c>
      <c r="C35" s="95">
        <f>SUM([5]ctas!D13)</f>
        <v>21926536894</v>
      </c>
      <c r="D35" s="95">
        <f>SUM([5]ctas!E13)</f>
        <v>7849301634894</v>
      </c>
      <c r="F35" s="95">
        <f>SUM([5]ctas!G13)</f>
        <v>1837857007277</v>
      </c>
      <c r="H35" s="95">
        <f>SUM([5]ctas!C218)</f>
        <v>2858879755000</v>
      </c>
      <c r="I35" s="95">
        <f>SUM([5]ctas!D218)</f>
        <v>0</v>
      </c>
      <c r="J35" s="95">
        <f>SUM([5]ctas!E218)</f>
        <v>2858879755000</v>
      </c>
      <c r="K35" s="158"/>
      <c r="L35" s="95">
        <f>SUM([5]ctas!G218)</f>
        <v>627086538982</v>
      </c>
      <c r="N35" s="95">
        <f>SUM([5]ctas!C300)</f>
        <v>6616026247000</v>
      </c>
      <c r="O35" s="95">
        <f>SUM([5]ctas!D300)</f>
        <v>1440846009</v>
      </c>
      <c r="P35" s="95">
        <f>SUM([5]ctas!E300)</f>
        <v>6617467093009</v>
      </c>
      <c r="R35" s="95">
        <f>SUM([5]ctas!G300)</f>
        <v>276311776251</v>
      </c>
      <c r="T35" s="95">
        <f>SUM([5]ctas!C7)</f>
        <v>17302281100000</v>
      </c>
      <c r="U35" s="95">
        <f>SUM([5]ctas!D7)</f>
        <v>23367382903</v>
      </c>
      <c r="V35" s="95">
        <f>SUM([5]ctas!E7)</f>
        <v>17325648482903</v>
      </c>
      <c r="X35" s="95">
        <f>SUM([5]ctas!G7)</f>
        <v>2741255322510</v>
      </c>
    </row>
    <row r="36" spans="1:24" x14ac:dyDescent="0.2">
      <c r="B36" s="95">
        <f>SUM(B32-B35)</f>
        <v>0</v>
      </c>
      <c r="C36" s="95">
        <f t="shared" ref="C36:D36" si="28">SUM(C32-C35)</f>
        <v>0</v>
      </c>
      <c r="D36" s="95">
        <f t="shared" si="28"/>
        <v>0</v>
      </c>
      <c r="F36" s="95">
        <f>SUM(F32-F35)</f>
        <v>0</v>
      </c>
      <c r="H36" s="95">
        <f>SUM(H32-H35)</f>
        <v>0</v>
      </c>
      <c r="I36" s="95">
        <f t="shared" ref="I36:J36" si="29">SUM(I32-I35)</f>
        <v>0</v>
      </c>
      <c r="J36" s="95">
        <f t="shared" si="29"/>
        <v>0</v>
      </c>
      <c r="K36" s="158"/>
      <c r="L36" s="95">
        <f>SUM(L32-L35)</f>
        <v>0</v>
      </c>
      <c r="N36" s="95">
        <f t="shared" ref="N36:P36" si="30">SUM(N32-N35)</f>
        <v>0</v>
      </c>
      <c r="O36" s="95">
        <f t="shared" si="30"/>
        <v>0</v>
      </c>
      <c r="P36" s="95">
        <f t="shared" si="30"/>
        <v>0</v>
      </c>
      <c r="R36" s="95">
        <f>SUM(R32-R35)</f>
        <v>0</v>
      </c>
      <c r="T36" s="95">
        <f t="shared" ref="T36:V36" si="31">SUM(T32-T35)</f>
        <v>0</v>
      </c>
      <c r="U36" s="95">
        <f t="shared" si="31"/>
        <v>0</v>
      </c>
      <c r="V36" s="95">
        <f t="shared" si="31"/>
        <v>0</v>
      </c>
      <c r="X36" s="95">
        <f>SUM(X32-X35)</f>
        <v>0</v>
      </c>
    </row>
    <row r="37" spans="1:24" x14ac:dyDescent="0.2">
      <c r="K37" s="158"/>
    </row>
    <row r="38" spans="1:24" x14ac:dyDescent="0.2">
      <c r="K38" s="158"/>
    </row>
    <row r="39" spans="1:24" x14ac:dyDescent="0.2">
      <c r="K39" s="158"/>
    </row>
    <row r="40" spans="1:24" x14ac:dyDescent="0.2">
      <c r="K40" s="158"/>
    </row>
    <row r="41" spans="1:24" x14ac:dyDescent="0.2">
      <c r="K41" s="158"/>
    </row>
    <row r="42" spans="1:24" x14ac:dyDescent="0.2">
      <c r="K42" s="158"/>
    </row>
    <row r="43" spans="1:24" x14ac:dyDescent="0.2">
      <c r="K43" s="158"/>
    </row>
  </sheetData>
  <mergeCells count="15">
    <mergeCell ref="T6:W6"/>
    <mergeCell ref="X6:Z6"/>
    <mergeCell ref="B6:E6"/>
    <mergeCell ref="F6:G6"/>
    <mergeCell ref="H6:K6"/>
    <mergeCell ref="L6:M6"/>
    <mergeCell ref="N6:Q6"/>
    <mergeCell ref="R6:S6"/>
    <mergeCell ref="B1:Z1"/>
    <mergeCell ref="B2:Z2"/>
    <mergeCell ref="B3:Z3"/>
    <mergeCell ref="B5:G5"/>
    <mergeCell ref="H5:M5"/>
    <mergeCell ref="N5:S5"/>
    <mergeCell ref="T5:Z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gastos ctas</vt:lpstr>
      <vt:lpstr>gastos ent</vt:lpstr>
      <vt:lpstr>ing ctas</vt:lpstr>
      <vt:lpstr>ing ent</vt:lpstr>
      <vt:lpstr>Hoja5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RUBEN ANTONIO GONZALEZ GAMBA</cp:lastModifiedBy>
  <cp:lastPrinted>2015-05-05T21:14:36Z</cp:lastPrinted>
  <dcterms:created xsi:type="dcterms:W3CDTF">2015-04-27T20:48:05Z</dcterms:created>
  <dcterms:modified xsi:type="dcterms:W3CDTF">2015-07-24T16:40:07Z</dcterms:modified>
</cp:coreProperties>
</file>